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440" windowHeight="12210" activeTab="4"/>
  </bookViews>
  <sheets>
    <sheet name="ნაკრ. ხარჯთ." sheetId="1" r:id="rId1"/>
    <sheet name="ჭაბურღილი" sheetId="3" r:id="rId2"/>
    <sheet name="რეზ. და ჭაბ. სან. ღობე" sheetId="5" r:id="rId3"/>
    <sheet name="რეზერვუარი" sheetId="2" r:id="rId4"/>
    <sheet name="საქლ. და წყ. შიდა ქს." sheetId="4" r:id="rId5"/>
  </sheets>
  <calcPr calcId="125725"/>
</workbook>
</file>

<file path=xl/calcChain.xml><?xml version="1.0" encoding="utf-8"?>
<calcChain xmlns="http://schemas.openxmlformats.org/spreadsheetml/2006/main">
  <c r="E34" i="5"/>
  <c r="E33"/>
  <c r="E32"/>
  <c r="E30"/>
  <c r="E29"/>
  <c r="E28"/>
  <c r="E27"/>
  <c r="E25"/>
  <c r="E24"/>
  <c r="E23"/>
  <c r="E22"/>
  <c r="E21"/>
  <c r="E19"/>
  <c r="E18"/>
  <c r="E16"/>
  <c r="E15"/>
  <c r="E13"/>
  <c r="E10"/>
  <c r="E11" s="1"/>
  <c r="E8"/>
  <c r="E12" l="1"/>
  <c r="E81" i="4"/>
  <c r="E80"/>
  <c r="E79"/>
  <c r="E77"/>
  <c r="E76"/>
  <c r="E75"/>
  <c r="E74"/>
  <c r="E72"/>
  <c r="E71"/>
  <c r="E70"/>
  <c r="E69"/>
  <c r="E68"/>
  <c r="E66"/>
  <c r="E65"/>
  <c r="E63"/>
  <c r="E62"/>
  <c r="E60"/>
  <c r="E57"/>
  <c r="E55"/>
  <c r="E44"/>
  <c r="E43"/>
  <c r="E42"/>
  <c r="E39"/>
  <c r="E37"/>
  <c r="E36"/>
  <c r="E38" s="1"/>
  <c r="E33"/>
  <c r="E32"/>
  <c r="E31"/>
  <c r="E16"/>
  <c r="E15"/>
  <c r="E12"/>
  <c r="E10"/>
  <c r="E58" l="1"/>
  <c r="E129" i="3"/>
  <c r="E128"/>
  <c r="E116"/>
  <c r="E113"/>
  <c r="D110"/>
  <c r="D108"/>
  <c r="E107"/>
  <c r="E110" s="1"/>
  <c r="E106"/>
  <c r="E103"/>
  <c r="E102"/>
  <c r="E101"/>
  <c r="E100"/>
  <c r="E97"/>
  <c r="E96"/>
  <c r="E94"/>
  <c r="E89"/>
  <c r="E88"/>
  <c r="E87"/>
  <c r="D85"/>
  <c r="E85" s="1"/>
  <c r="D84"/>
  <c r="E84" s="1"/>
  <c r="E82"/>
  <c r="E81"/>
  <c r="E79"/>
  <c r="E78"/>
  <c r="E76"/>
  <c r="E75"/>
  <c r="E73"/>
  <c r="E72"/>
  <c r="E70"/>
  <c r="E69"/>
  <c r="E68"/>
  <c r="E67"/>
  <c r="E65"/>
  <c r="E64"/>
  <c r="E63"/>
  <c r="E61"/>
  <c r="E60"/>
  <c r="E59"/>
  <c r="E58"/>
  <c r="E56"/>
  <c r="E55"/>
  <c r="E54"/>
  <c r="E52"/>
  <c r="E51"/>
  <c r="E50"/>
  <c r="E49"/>
  <c r="E47"/>
  <c r="E46"/>
  <c r="E45"/>
  <c r="E43"/>
  <c r="E42"/>
  <c r="E41"/>
  <c r="D41"/>
  <c r="E40"/>
  <c r="E38"/>
  <c r="E37"/>
  <c r="E36"/>
  <c r="E34"/>
  <c r="E33"/>
  <c r="D32"/>
  <c r="E32" s="1"/>
  <c r="D31"/>
  <c r="E31" s="1"/>
  <c r="E29"/>
  <c r="D28"/>
  <c r="E28" s="1"/>
  <c r="D27"/>
  <c r="E27" s="1"/>
  <c r="E25"/>
  <c r="E24"/>
  <c r="D23"/>
  <c r="E23" s="1"/>
  <c r="E22"/>
  <c r="E20"/>
  <c r="E19"/>
  <c r="E18"/>
  <c r="E16"/>
  <c r="E15"/>
  <c r="E14"/>
  <c r="D14"/>
  <c r="E13"/>
  <c r="E11"/>
  <c r="E10"/>
  <c r="E9"/>
  <c r="E25" i="2"/>
  <c r="E24"/>
  <c r="E23"/>
  <c r="E21"/>
  <c r="E16"/>
  <c r="E15"/>
  <c r="E14"/>
  <c r="E12"/>
  <c r="E11"/>
  <c r="E10"/>
  <c r="E8"/>
  <c r="E59" i="4" l="1"/>
  <c r="E108" i="3"/>
  <c r="N88" i="4" l="1"/>
</calcChain>
</file>

<file path=xl/sharedStrings.xml><?xml version="1.0" encoding="utf-8"?>
<sst xmlns="http://schemas.openxmlformats.org/spreadsheetml/2006/main" count="686" uniqueCount="239">
  <si>
    <t>Sedgenilia 2016 wlis  I  kvartlis  doneze</t>
  </si>
  <si>
    <t>saxarjTaRricxvo Rirebuleba</t>
  </si>
  <si>
    <t>sxvadasxva xarjebi</t>
  </si>
  <si>
    <t>#</t>
  </si>
  <si>
    <t>samS. samuSaoebi</t>
  </si>
  <si>
    <t>jami</t>
  </si>
  <si>
    <t>mSeneblobis  Rirebulebis nakrebi saxarjTaRricxvo  angariSi</t>
  </si>
  <si>
    <t>obieqtis    dasaxeleba</t>
  </si>
  <si>
    <t>sul jami</t>
  </si>
  <si>
    <t>samont. samuSao ebi</t>
  </si>
  <si>
    <t>danadga ri da aveji</t>
  </si>
  <si>
    <t>mcxeTis municipalitetis sof.  axaldabaSi  sasmeli  wylis  sistemis reabilitacia</t>
  </si>
  <si>
    <t>rezervuaris  da WaburRilis sanitaruli Robe</t>
  </si>
  <si>
    <t>samarago-sawneo rezervuari</t>
  </si>
  <si>
    <t>sul</t>
  </si>
  <si>
    <t>wylis  qimiuri da baqteriuli analizi</t>
  </si>
  <si>
    <t>mSeneblobis eqspertiza</t>
  </si>
  <si>
    <t>dRg</t>
  </si>
  <si>
    <r>
      <t xml:space="preserve">xarjTaRricxvis  </t>
    </r>
    <r>
      <rPr>
        <sz val="9"/>
        <color theme="1"/>
        <rFont val="Geo AcadMtavr"/>
      </rPr>
      <t>#</t>
    </r>
  </si>
  <si>
    <r>
      <t xml:space="preserve">xarjTaRricxva </t>
    </r>
    <r>
      <rPr>
        <sz val="9"/>
        <color theme="1"/>
        <rFont val="Geo AcadMtavr"/>
      </rPr>
      <t>#</t>
    </r>
    <r>
      <rPr>
        <sz val="9"/>
        <color theme="1"/>
        <rFont val="AcadNusx"/>
      </rPr>
      <t>1</t>
    </r>
  </si>
  <si>
    <r>
      <t xml:space="preserve">xarjTaRricxva </t>
    </r>
    <r>
      <rPr>
        <sz val="9"/>
        <color theme="1"/>
        <rFont val="Geo AcadMtavr"/>
      </rPr>
      <t>#</t>
    </r>
    <r>
      <rPr>
        <sz val="9"/>
        <color theme="1"/>
        <rFont val="AcadNusx"/>
      </rPr>
      <t xml:space="preserve"> 2</t>
    </r>
  </si>
  <si>
    <r>
      <t xml:space="preserve">xarjTaRricxva </t>
    </r>
    <r>
      <rPr>
        <sz val="9"/>
        <color theme="1"/>
        <rFont val="Geo AcadMtavr"/>
      </rPr>
      <t>#</t>
    </r>
    <r>
      <rPr>
        <sz val="9"/>
        <color theme="1"/>
        <rFont val="AcadNusx"/>
      </rPr>
      <t>3</t>
    </r>
  </si>
  <si>
    <r>
      <t xml:space="preserve">xarjTaRricxva </t>
    </r>
    <r>
      <rPr>
        <sz val="9"/>
        <color theme="1"/>
        <rFont val="Geo AcadMtavr"/>
      </rPr>
      <t>#4</t>
    </r>
  </si>
  <si>
    <t>saqloratoro da wyalsadenis Sida qseli</t>
  </si>
  <si>
    <t>I-XII Tavis jami</t>
  </si>
  <si>
    <t>lari</t>
  </si>
  <si>
    <t>WaburRili</t>
  </si>
  <si>
    <t xml:space="preserve">mcxeTis  municipalitetis sof. axaldabaSi sasmeli wylis sistemis  reabilitacia </t>
  </si>
  <si>
    <r>
      <t xml:space="preserve">                 </t>
    </r>
    <r>
      <rPr>
        <sz val="12"/>
        <color theme="1"/>
        <rFont val="AcadNusx"/>
      </rPr>
      <t xml:space="preserve">lokaluri xarjTaRricxva </t>
    </r>
    <r>
      <rPr>
        <sz val="12"/>
        <rFont val="Geo AcadMtavr"/>
      </rPr>
      <t>#</t>
    </r>
    <r>
      <rPr>
        <sz val="12"/>
        <rFont val="AcadNusx"/>
      </rPr>
      <t>3</t>
    </r>
  </si>
  <si>
    <t>samuSaos CamonaTvali</t>
  </si>
  <si>
    <t>ganz-ba</t>
  </si>
  <si>
    <t>raod-ba</t>
  </si>
  <si>
    <t>masala</t>
  </si>
  <si>
    <t>xelfasi</t>
  </si>
  <si>
    <t>transporti</t>
  </si>
  <si>
    <t>norm-iT</t>
  </si>
  <si>
    <t>erT.  fasi</t>
  </si>
  <si>
    <t>erT.fasi</t>
  </si>
  <si>
    <t>III kat gruntSi ormoebis amoReba xeliT adgilze dayriT</t>
  </si>
  <si>
    <t>m3³</t>
  </si>
  <si>
    <t>SromiTi resursebi</t>
  </si>
  <si>
    <t>kac/sT</t>
  </si>
  <si>
    <t>b-15 monoliTuri betoniT saZirkvlis mowyoba</t>
  </si>
  <si>
    <t>m3</t>
  </si>
  <si>
    <t>manq-bi</t>
  </si>
  <si>
    <t>sxv. Mmasalebi</t>
  </si>
  <si>
    <t>sawneo koSkis montaJi</t>
  </si>
  <si>
    <t>tn</t>
  </si>
  <si>
    <t>amwe krani</t>
  </si>
  <si>
    <t>manq/sT</t>
  </si>
  <si>
    <t>sxva manq-bi</t>
  </si>
  <si>
    <t>kvadr. Mmili 80*80*4mm</t>
  </si>
  <si>
    <t>g/m</t>
  </si>
  <si>
    <t>kvadr. Mmili 60*80*3mm</t>
  </si>
  <si>
    <t>6mm-ni furclovani liToni</t>
  </si>
  <si>
    <t>kg</t>
  </si>
  <si>
    <t>eleqtrodi</t>
  </si>
  <si>
    <t>sxva masalebi</t>
  </si>
  <si>
    <t>liTonis elementebis SeRebva  antikoroziuli saRebaviT</t>
  </si>
  <si>
    <t>m2</t>
  </si>
  <si>
    <t>saRebavi</t>
  </si>
  <si>
    <r>
      <rPr>
        <sz val="11"/>
        <color theme="1"/>
        <rFont val="Amiran SP"/>
        <family val="2"/>
      </rPr>
      <t>V</t>
    </r>
    <r>
      <rPr>
        <sz val="11"/>
        <color theme="1"/>
        <rFont val="AcadNusx"/>
      </rPr>
      <t>=10m3 plastmasis avzis montaJi</t>
    </r>
  </si>
  <si>
    <t>komp</t>
  </si>
  <si>
    <t xml:space="preserve">sawneo rezervuaris sakomunikacio mildenis da fasonuri  nawilebis montaJi  </t>
  </si>
  <si>
    <t xml:space="preserve"> d63mm-iani plasmasis mili  (sdr-9, pn20) </t>
  </si>
  <si>
    <t>grZ/m</t>
  </si>
  <si>
    <t xml:space="preserve"> d63mm-iani muxli</t>
  </si>
  <si>
    <t>c</t>
  </si>
  <si>
    <t>d50mm-iani quro gare rezbiT</t>
  </si>
  <si>
    <t>d50mm-iani quro Siga rezbiT</t>
  </si>
  <si>
    <t>d50mm-iani amaerikanka</t>
  </si>
  <si>
    <t xml:space="preserve">_d50mm-ni vintili </t>
  </si>
  <si>
    <t xml:space="preserve">  samkapi 63*63*63</t>
  </si>
  <si>
    <t xml:space="preserve">avzis SefuTva Tbosaizolacio masalT (miner. Bbamba)  </t>
  </si>
  <si>
    <t xml:space="preserve">  </t>
  </si>
  <si>
    <t xml:space="preserve"> jami</t>
  </si>
  <si>
    <t>zednadebi xarjebi</t>
  </si>
  <si>
    <t>jami:</t>
  </si>
  <si>
    <t>gegmiuri dagroveba</t>
  </si>
  <si>
    <t>satransporto xarjebi</t>
  </si>
  <si>
    <t>sul jami:</t>
  </si>
  <si>
    <t>mcxeTis municipalitetis sof. axaldabaSi sasmeli wylis sistemis  reabilitacia</t>
  </si>
  <si>
    <t>WaburRilis  mowyoba</t>
  </si>
  <si>
    <t>lokaluri xarjTaRricxva #1</t>
  </si>
  <si>
    <t xml:space="preserve">samuSaos dasaxeleba </t>
  </si>
  <si>
    <t>ganz. erT.</t>
  </si>
  <si>
    <t>norma      er-ze</t>
  </si>
  <si>
    <t>raode-noba</t>
  </si>
  <si>
    <t>masalebi</t>
  </si>
  <si>
    <t xml:space="preserve">   xelfasi </t>
  </si>
  <si>
    <t xml:space="preserve">manq.meq-zmebi </t>
  </si>
  <si>
    <t xml:space="preserve">   sul</t>
  </si>
  <si>
    <t xml:space="preserve">  jami</t>
  </si>
  <si>
    <t>Tavi I. burRviTi samuSaoebi</t>
  </si>
  <si>
    <t>rotoruli burRva pirdapiri garecxviT saSualod III-IV kategoriis gruntSi d-245</t>
  </si>
  <si>
    <t>100 m</t>
  </si>
  <si>
    <t>Sromis danaxarji</t>
  </si>
  <si>
    <t>saburRi mowyobilebis kompleqti</t>
  </si>
  <si>
    <t>man/sT</t>
  </si>
  <si>
    <t>manqanebi</t>
  </si>
  <si>
    <t>r e s u r s e b i</t>
  </si>
  <si>
    <t>saburRi milebi (Stangebi)</t>
  </si>
  <si>
    <t>m</t>
  </si>
  <si>
    <t>saburRi milebi damamZimebeli</t>
  </si>
  <si>
    <t>saRaraviani satexi</t>
  </si>
  <si>
    <t>sxva masala</t>
  </si>
  <si>
    <t>rotoruli burRva pirdapiri garecxviT saSualod V-VI kategoriis gruntSi d-245</t>
  </si>
  <si>
    <t>rotoruli burRva pirdapiri garecxviT saSualod VII kategoriis gruntSi d-245</t>
  </si>
  <si>
    <t>rotoruli burRva pirdapiri garecxviT saSualod VIII kategoriis gruntSi d-245</t>
  </si>
  <si>
    <t>plastmasis d-160 sacavi  milebis   (sdr-13,6 pn12,5) SeduReba</t>
  </si>
  <si>
    <t>SesaduRebeli manqana</t>
  </si>
  <si>
    <t xml:space="preserve">plast. mili d-160 mm (sdr-13,6 pn12,5) </t>
  </si>
  <si>
    <t xml:space="preserve">plastmasis d-125 mm sacavi  milebis (sdr-9 pn20) SeduReba </t>
  </si>
  <si>
    <t xml:space="preserve">plast. mili d-125mm (sdr-9 pn20) </t>
  </si>
  <si>
    <t>sacavi milebisa da filtrebis CaSveba</t>
  </si>
  <si>
    <t>10 m</t>
  </si>
  <si>
    <t>WaburRilidan wylis amotumbva erliftiT</t>
  </si>
  <si>
    <t>dRe/Rame</t>
  </si>
  <si>
    <t>kompresori eleqtro ZraviT</t>
  </si>
  <si>
    <t xml:space="preserve">  I--jami</t>
  </si>
  <si>
    <t>Tavi II. samSeneblo samuSaoebi (WaburRilis komunikaciebi)</t>
  </si>
  <si>
    <t>Aa) WaburRilis  saTavisi</t>
  </si>
  <si>
    <t xml:space="preserve">  IIIkat. gruntis damuSaveba xeliT gruntis  adgilze  dayriT</t>
  </si>
  <si>
    <t>qviSa-RorRis safenis mowyoba sisqiT 10sm, datkepniT</t>
  </si>
  <si>
    <t xml:space="preserve">Sromis danaxarji </t>
  </si>
  <si>
    <t>qviSa-RorRi</t>
  </si>
  <si>
    <t>kub.m</t>
  </si>
  <si>
    <t>m-22,5 mnoliTuri r/b-iT saTavisis mowyoba</t>
  </si>
  <si>
    <t xml:space="preserve"> m3</t>
  </si>
  <si>
    <t>fari xis</t>
  </si>
  <si>
    <t>xis masala</t>
  </si>
  <si>
    <t>armatura</t>
  </si>
  <si>
    <t>pr-iT</t>
  </si>
  <si>
    <t>xufi</t>
  </si>
  <si>
    <t>komp.</t>
  </si>
  <si>
    <t>saTavisis gare kedlebis hidroizolacia bitumis mastikiT</t>
  </si>
  <si>
    <t>bitumi</t>
  </si>
  <si>
    <t>t</t>
  </si>
  <si>
    <t xml:space="preserve"> WaburRilSi wyalsawevi milis montaJi (d-63 mm sdr-11 pn-16)  SeduRebiTi gadabmiT</t>
  </si>
  <si>
    <t>resursebi</t>
  </si>
  <si>
    <t>mili d-63 mm sdr-11 pn-16)</t>
  </si>
  <si>
    <t>samarTav kameraSi wyalsawev milze mowyobilobebis montaJi</t>
  </si>
  <si>
    <t>manometri</t>
  </si>
  <si>
    <t>d50mm-ni plast.milis gadamRvreli</t>
  </si>
  <si>
    <t>d50-ni urduli</t>
  </si>
  <si>
    <t>d50-ni uku sarqveli</t>
  </si>
  <si>
    <t>wyalmzomi 3,6m3/sT</t>
  </si>
  <si>
    <t>d50-ni vantuzi</t>
  </si>
  <si>
    <t>filtri badiT</t>
  </si>
  <si>
    <t>WaburRilis sacavi milisgareTa sivrce</t>
  </si>
  <si>
    <t>milis gareTa sivrcis  Sevseba fraqciuli RorRiT</t>
  </si>
  <si>
    <t>fraqciuli RorRi</t>
  </si>
  <si>
    <t>II-is jami</t>
  </si>
  <si>
    <t>jami  I+II</t>
  </si>
  <si>
    <t xml:space="preserve">zednadebi xarjebi </t>
  </si>
  <si>
    <t xml:space="preserve">gegmiuri dagroveba </t>
  </si>
  <si>
    <t>sul jami I+II</t>
  </si>
  <si>
    <t>III-mowyobilobebi</t>
  </si>
  <si>
    <t>CaZiruli tipis (WaburRilis) tumbos CaSveba WaburRilSi. Eel. kabeliT, qselSi daerTebiT</t>
  </si>
  <si>
    <t>Sromis danaxarjebi</t>
  </si>
  <si>
    <r>
      <t>CaZiruli tipis tumbo (h=150m. QQ</t>
    </r>
    <r>
      <rPr>
        <sz val="10"/>
        <rFont val="Amiran SP"/>
        <family val="2"/>
      </rPr>
      <t>Q=3,6</t>
    </r>
    <r>
      <rPr>
        <sz val="10"/>
        <rFont val="AcadNusx"/>
      </rPr>
      <t>m3/sT  3,5 kvt)</t>
    </r>
  </si>
  <si>
    <t xml:space="preserve">el. marTvis karada (gadamrTveliani  el. Ddacvis da avt. RilakiT)  </t>
  </si>
  <si>
    <t>el. Kkabeli 3*4</t>
  </si>
  <si>
    <t>el. Kkabeli 3*1,5</t>
  </si>
  <si>
    <t>el. Kkabeli 2*1,5</t>
  </si>
  <si>
    <t>uJangavi gvarli d=8mm</t>
  </si>
  <si>
    <t>tivtiva</t>
  </si>
  <si>
    <t>zednadebi xarjebi xelfasidan</t>
  </si>
  <si>
    <t>III-is jami</t>
  </si>
  <si>
    <t>jami I+II+III</t>
  </si>
  <si>
    <t>mcxeTis  municipalitetis sof.  axaldabaSi sasmeli wylis sistemis  reabilitacia</t>
  </si>
  <si>
    <t>(saqloratoro da wyalsadenis Sida qseli)</t>
  </si>
  <si>
    <t xml:space="preserve"> </t>
  </si>
  <si>
    <t>raodenoba</t>
  </si>
  <si>
    <t>nor-iT  erT-lze</t>
  </si>
  <si>
    <t>(lari)</t>
  </si>
  <si>
    <t>I-saqloratoro</t>
  </si>
  <si>
    <t>miwis samuSaoebi</t>
  </si>
  <si>
    <t xml:space="preserve"> saZirkvlis mosawyobad III kat. Ggruntis damuSaveba xeliT gruntis adgilze dayriT</t>
  </si>
  <si>
    <t xml:space="preserve"> gruntis uku Cayra xeliT</t>
  </si>
  <si>
    <t>jixuris mwyoba</t>
  </si>
  <si>
    <t>liTonis jixuris montaJi</t>
  </si>
  <si>
    <t>cali</t>
  </si>
  <si>
    <t>mili kvadrati 60*60*3</t>
  </si>
  <si>
    <t>faqt.</t>
  </si>
  <si>
    <t>kuTxovana 45*45*4</t>
  </si>
  <si>
    <t>sendeviCis paneli kedlis, penoplastis SigTavsiT, sisqiT 50mm.</t>
  </si>
  <si>
    <t>kv.m.</t>
  </si>
  <si>
    <t>xis masala (ficari 35mm)</t>
  </si>
  <si>
    <t>kub.m.</t>
  </si>
  <si>
    <t>profnastili moTuToebuli</t>
  </si>
  <si>
    <t>liTonis karebi 0,9*2,0 m.</t>
  </si>
  <si>
    <t>kuTxovana 450*50*5(kibe)</t>
  </si>
  <si>
    <t>armatura a-III d25</t>
  </si>
  <si>
    <t>saWvali 60mm</t>
  </si>
  <si>
    <t>sxva xarjebi</t>
  </si>
  <si>
    <t>sarkmlis mowyoba 1,5*0,9m</t>
  </si>
  <si>
    <t>sarkmeli Seminuli (anjamebiT, saketiT)</t>
  </si>
  <si>
    <t>jixuris sayrdenebis Cabetoneba</t>
  </si>
  <si>
    <t>betoni m-200</t>
  </si>
  <si>
    <t>samRebr samuSaoebi</t>
  </si>
  <si>
    <t>zeTovani saRebavi</t>
  </si>
  <si>
    <t>wyalgayvaniloba da inventari</t>
  </si>
  <si>
    <t>saqloratoro avzebis montaJi</t>
  </si>
  <si>
    <t>materialuri resursebi</t>
  </si>
  <si>
    <t xml:space="preserve"> manqanebi</t>
  </si>
  <si>
    <r>
      <t xml:space="preserve">xsnaris mosamzadebeli avzi </t>
    </r>
    <r>
      <rPr>
        <sz val="10"/>
        <rFont val="Amiran SP"/>
        <family val="2"/>
      </rPr>
      <t>d</t>
    </r>
    <r>
      <rPr>
        <sz val="10"/>
        <rFont val="AcadNusx"/>
      </rPr>
      <t xml:space="preserve">=800, </t>
    </r>
    <r>
      <rPr>
        <sz val="10"/>
        <rFont val="Amiran SP"/>
        <family val="2"/>
      </rPr>
      <t>h</t>
    </r>
    <r>
      <rPr>
        <sz val="10"/>
        <rFont val="AcadNusx"/>
      </rPr>
      <t>=800</t>
    </r>
  </si>
  <si>
    <t>faq.</t>
  </si>
  <si>
    <r>
      <t xml:space="preserve">wyal-qloriani narevis Semkreb gamSvebi </t>
    </r>
    <r>
      <rPr>
        <sz val="10"/>
        <rFont val="Amiran SP"/>
        <family val="2"/>
      </rPr>
      <t>d</t>
    </r>
    <r>
      <rPr>
        <sz val="10"/>
        <rFont val="AcadNusx"/>
      </rPr>
      <t xml:space="preserve">=800, </t>
    </r>
    <r>
      <rPr>
        <sz val="10"/>
        <rFont val="Amiran SP"/>
        <family val="2"/>
      </rPr>
      <t>h</t>
    </r>
    <r>
      <rPr>
        <sz val="10"/>
        <rFont val="AcadNusx"/>
      </rPr>
      <t>=800</t>
    </r>
  </si>
  <si>
    <t>p/eTilenis mili d=20</t>
  </si>
  <si>
    <t>foladis mili d50mm(garsacmi)</t>
  </si>
  <si>
    <t>plast. Oonkani d=20</t>
  </si>
  <si>
    <t>faq</t>
  </si>
  <si>
    <t>plast. Oonkani d=15</t>
  </si>
  <si>
    <t>wyalmimwodi milid=20mm</t>
  </si>
  <si>
    <t>I-is jami</t>
  </si>
  <si>
    <t>II-sanitaruli Robe- 32g/m</t>
  </si>
  <si>
    <t xml:space="preserve"> ormoebis mosawyobad III kat. Ggruntis damuSaveba xeliT gruntis adgilze dayriT</t>
  </si>
  <si>
    <t>saZirkvlis betonireba</t>
  </si>
  <si>
    <t>betoni m-100</t>
  </si>
  <si>
    <t>l</t>
  </si>
  <si>
    <t xml:space="preserve">SemoRobvis mosawyobad liTonis d50*2,5mm milebis montaJi h=2m </t>
  </si>
  <si>
    <t>liTonis mili d=50*2,5mm</t>
  </si>
  <si>
    <t>mavTul badis mowyoba</t>
  </si>
  <si>
    <t>samontaJo mavTuli</t>
  </si>
  <si>
    <t>moTuToebuli mavTulbade h=1,5m</t>
  </si>
  <si>
    <t>kutikaris SeZena da montaJi</t>
  </si>
  <si>
    <t>kuti kari</t>
  </si>
  <si>
    <t>Robis  Zelebis  dafarva antikoroziuli saRebaviT</t>
  </si>
  <si>
    <t xml:space="preserve">II-is jami </t>
  </si>
  <si>
    <t>III-wyalsadenis Sida qseli</t>
  </si>
  <si>
    <t>Sida qselSi mildenis sxvadasxva saremonto samuSaoebi</t>
  </si>
  <si>
    <t>wertili</t>
  </si>
  <si>
    <t>III-jami</t>
  </si>
  <si>
    <t>(rezervuaris da WaburRilis sanitaruli  Robe)</t>
  </si>
  <si>
    <r>
      <t xml:space="preserve">lokaluri xarjTaRricxva </t>
    </r>
    <r>
      <rPr>
        <b/>
        <sz val="10"/>
        <rFont val="Geo AcadMtavr"/>
      </rPr>
      <t>#</t>
    </r>
    <r>
      <rPr>
        <b/>
        <sz val="10.6"/>
        <rFont val="AcadNusx"/>
      </rPr>
      <t xml:space="preserve"> 2</t>
    </r>
  </si>
  <si>
    <t xml:space="preserve">jami </t>
  </si>
  <si>
    <t>gauTvaliswinebeli xarjebi - ფიქსირებული თანხა 1825 ლარი</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</si>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</sst>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7">
    <numFmt numFmtId="164" formatCode="_-* #,##0.00_р_._-;\-* #,##0.00_р_._-;_-* &quot;-&quot;??_р_._-;_-@_-"/>
    <numFmt numFmtId="165" formatCode="0.0"/>
    <numFmt numFmtId="166" formatCode="0.000"/>
    <numFmt numFmtId="167" formatCode="0.0000"/>
    <numFmt numFmtId="168" formatCode="_-* #,##0.0_р_._-;\-* #,##0.0_р_._-;_-* &quot;-&quot;??_р_._-;_-@_-"/>
    <numFmt numFmtId="169" formatCode="_-* #,##0.000_р_._-;\-* #,##0.000_р_._-;_-* &quot;-&quot;??_р_._-;_-@_-"/>
    <numFmt numFmtId="170" formatCode="_-* #,##0.000_р_._-;\-* #,##0.000_р_._-;_-* &quot;-&quot;???_р_._-;_-@_-"/>
  </numFmts>
  <fonts count="27">
    <font>
      <sz val="11"/>
      <color theme="1"/>
      <name val="Calibri"/>
      <family val="2"/>
      <charset val="204"/>
      <scheme val="minor"/>
    </font>
    <font>
      <sz val="11"/>
      <color theme="1"/>
      <name val="AcadNusx"/>
    </font>
    <font>
      <sz val="11"/>
      <color theme="1"/>
      <name val="Geo AcadMtavr"/>
    </font>
    <font>
      <sz val="9"/>
      <color theme="1"/>
      <name val="AcadNusx"/>
    </font>
    <font>
      <sz val="9"/>
      <color theme="1"/>
      <name val="Geo AcadMtavr"/>
    </font>
    <font>
      <b/>
      <sz val="10"/>
      <name val="AcadNusx"/>
    </font>
    <font>
      <sz val="11"/>
      <color theme="1"/>
      <name val="Calibri"/>
      <family val="2"/>
      <charset val="204"/>
      <scheme val="minor"/>
    </font>
    <font>
      <b/>
      <sz val="11"/>
      <color theme="1"/>
      <name val="AcadNusx"/>
    </font>
    <font>
      <sz val="12"/>
      <color theme="1"/>
      <name val="AcadNusx"/>
    </font>
    <font>
      <sz val="12"/>
      <name val="Geo AcadMtavr"/>
    </font>
    <font>
      <sz val="12"/>
      <name val="AcadNusx"/>
    </font>
    <font>
      <sz val="11"/>
      <color theme="1"/>
      <name val="Amiran SP"/>
      <family val="2"/>
    </font>
    <font>
      <sz val="10"/>
      <name val="Arial"/>
      <family val="2"/>
      <charset val="204"/>
    </font>
    <font>
      <b/>
      <sz val="12"/>
      <name val="AcadNusx"/>
    </font>
    <font>
      <sz val="12"/>
      <name val="Arial"/>
      <family val="2"/>
    </font>
    <font>
      <sz val="11"/>
      <name val="AcadNusx"/>
    </font>
    <font>
      <b/>
      <sz val="10"/>
      <name val="Arial"/>
      <family val="2"/>
      <charset val="204"/>
    </font>
    <font>
      <sz val="10"/>
      <name val="AcadNusx"/>
    </font>
    <font>
      <sz val="10"/>
      <name val="Arial"/>
      <family val="2"/>
    </font>
    <font>
      <sz val="10"/>
      <name val="Amiran SP"/>
      <family val="2"/>
    </font>
    <font>
      <sz val="18"/>
      <name val="AcadNusx"/>
    </font>
    <font>
      <sz val="8"/>
      <name val="AcadNusx"/>
    </font>
    <font>
      <b/>
      <sz val="11"/>
      <name val="AcadNusx"/>
    </font>
    <font>
      <b/>
      <sz val="8"/>
      <name val="AcadNusx"/>
    </font>
    <font>
      <b/>
      <sz val="10"/>
      <name val="Geo AcadMtavr"/>
    </font>
    <font>
      <b/>
      <sz val="10.6"/>
      <name val="AcadNusx"/>
    </font>
    <font>
      <sz val="9"/>
      <name val="AcadNusx"/>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164" fontId="6" fillId="0" borderId="0" applyFont="0" applyFill="0" applyBorder="0" applyAlignment="0" applyProtection="0"/>
    <xf numFmtId="0" fontId="12" fillId="0" borderId="0"/>
    <xf numFmtId="0" fontId="18" fillId="0" borderId="0"/>
    <xf numFmtId="0" fontId="18" fillId="0" borderId="0"/>
  </cellStyleXfs>
  <cellXfs count="193">
    <xf numFmtId="0" fontId="0" fillId="0" borderId="0" xfId="0"/>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2" fontId="3" fillId="0" borderId="1" xfId="0" applyNumberFormat="1" applyFont="1" applyBorder="1" applyAlignment="1">
      <alignment horizontal="center"/>
    </xf>
    <xf numFmtId="2" fontId="5" fillId="2"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2"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indent="1"/>
    </xf>
    <xf numFmtId="0" fontId="1" fillId="2"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left" vertical="center" wrapText="1" indent="1"/>
    </xf>
    <xf numFmtId="9" fontId="1" fillId="0" borderId="1" xfId="0" applyNumberFormat="1" applyFont="1" applyBorder="1" applyAlignment="1">
      <alignment horizontal="center" vertical="center" wrapText="1"/>
    </xf>
    <xf numFmtId="0" fontId="10" fillId="0" borderId="0" xfId="0" applyFont="1" applyFill="1" applyAlignment="1">
      <alignment wrapText="1"/>
    </xf>
    <xf numFmtId="0" fontId="14" fillId="0" borderId="0" xfId="0" applyFont="1" applyFill="1" applyAlignment="1">
      <alignment vertical="center" wrapText="1"/>
    </xf>
    <xf numFmtId="0" fontId="15" fillId="0"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4" fillId="0" borderId="0" xfId="0" applyFont="1" applyFill="1" applyAlignment="1">
      <alignment wrapText="1"/>
    </xf>
    <xf numFmtId="0" fontId="5" fillId="0" borderId="1" xfId="0" applyFont="1" applyFill="1" applyBorder="1" applyAlignment="1">
      <alignment vertical="center" wrapText="1"/>
    </xf>
    <xf numFmtId="164" fontId="5" fillId="0" borderId="1" xfId="1"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13" fillId="0" borderId="0" xfId="0" applyFont="1" applyFill="1" applyBorder="1" applyAlignment="1">
      <alignment wrapText="1"/>
    </xf>
    <xf numFmtId="0" fontId="17" fillId="0" borderId="1" xfId="0" applyFont="1" applyFill="1" applyBorder="1" applyAlignment="1">
      <alignment vertical="center" wrapText="1"/>
    </xf>
    <xf numFmtId="0" fontId="5" fillId="0" borderId="1" xfId="0" applyFont="1" applyFill="1" applyBorder="1" applyAlignment="1">
      <alignment wrapText="1"/>
    </xf>
    <xf numFmtId="166" fontId="17" fillId="0" borderId="1" xfId="0" applyNumberFormat="1" applyFont="1" applyFill="1" applyBorder="1" applyAlignment="1">
      <alignment horizontal="center" vertical="center" wrapText="1"/>
    </xf>
    <xf numFmtId="0" fontId="10" fillId="0" borderId="0" xfId="0" applyFont="1" applyFill="1" applyBorder="1" applyAlignment="1">
      <alignment wrapText="1"/>
    </xf>
    <xf numFmtId="0" fontId="17"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0" fontId="10" fillId="0" borderId="0" xfId="0" applyFont="1" applyFill="1" applyBorder="1" applyAlignment="1">
      <alignment vertical="center" wrapText="1"/>
    </xf>
    <xf numFmtId="165" fontId="17" fillId="0" borderId="1" xfId="0" applyNumberFormat="1" applyFont="1" applyFill="1" applyBorder="1" applyAlignment="1">
      <alignment horizontal="center" vertical="center" wrapText="1"/>
    </xf>
    <xf numFmtId="168" fontId="5" fillId="0"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2" fontId="14" fillId="0" borderId="0" xfId="0" applyNumberFormat="1" applyFont="1" applyFill="1" applyAlignment="1">
      <alignment wrapText="1"/>
    </xf>
    <xf numFmtId="0" fontId="13"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64" fontId="17" fillId="0" borderId="1" xfId="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9" fontId="17" fillId="0" borderId="1" xfId="1" applyNumberFormat="1" applyFont="1" applyFill="1" applyBorder="1" applyAlignment="1">
      <alignment horizontal="center" vertical="center" wrapText="1"/>
    </xf>
    <xf numFmtId="0" fontId="5" fillId="0" borderId="1" xfId="3" applyFont="1" applyFill="1" applyBorder="1" applyAlignment="1">
      <alignment vertical="center" wrapText="1"/>
    </xf>
    <xf numFmtId="0" fontId="5" fillId="0" borderId="1" xfId="3" applyFont="1" applyFill="1" applyBorder="1" applyAlignment="1">
      <alignment horizontal="center" vertical="center" wrapText="1"/>
    </xf>
    <xf numFmtId="2" fontId="5" fillId="0" borderId="1" xfId="3" applyNumberFormat="1" applyFont="1" applyFill="1" applyBorder="1" applyAlignment="1">
      <alignment horizontal="center" vertical="center" wrapText="1"/>
    </xf>
    <xf numFmtId="0" fontId="17" fillId="0" borderId="1" xfId="4" applyFont="1" applyFill="1" applyBorder="1" applyAlignment="1">
      <alignment horizontal="center" vertical="center" wrapText="1"/>
    </xf>
    <xf numFmtId="2" fontId="17" fillId="0" borderId="1" xfId="4" applyNumberFormat="1" applyFont="1" applyFill="1" applyBorder="1" applyAlignment="1">
      <alignment horizontal="center" vertical="center" wrapText="1"/>
    </xf>
    <xf numFmtId="166" fontId="17" fillId="0" borderId="1" xfId="4"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70" fontId="5" fillId="0"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166" fontId="16" fillId="3" borderId="1"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9" fontId="17" fillId="3"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21" fillId="0" borderId="0" xfId="0" applyFont="1" applyFill="1"/>
    <xf numFmtId="0" fontId="21" fillId="2" borderId="0" xfId="0" applyFont="1" applyFill="1"/>
    <xf numFmtId="0" fontId="17" fillId="2" borderId="1" xfId="0" applyFont="1" applyFill="1" applyBorder="1" applyAlignment="1">
      <alignment horizontal="center" vertical="center"/>
    </xf>
    <xf numFmtId="0" fontId="17" fillId="2" borderId="1" xfId="0" applyFont="1" applyFill="1" applyBorder="1" applyAlignment="1">
      <alignment vertical="center" wrapText="1"/>
    </xf>
    <xf numFmtId="2"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7" fillId="2" borderId="5" xfId="0" applyFont="1" applyFill="1" applyBorder="1" applyAlignment="1">
      <alignment horizontal="left" vertical="center" wrapText="1"/>
    </xf>
    <xf numFmtId="2" fontId="17" fillId="2" borderId="5"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3" borderId="5" xfId="0" applyFont="1" applyFill="1" applyBorder="1" applyAlignment="1">
      <alignment horizontal="center" vertical="center" wrapText="1"/>
    </xf>
    <xf numFmtId="2" fontId="17" fillId="3" borderId="5"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2" fontId="21" fillId="0" borderId="0" xfId="0" applyNumberFormat="1" applyFont="1" applyFill="1"/>
    <xf numFmtId="0" fontId="5" fillId="2" borderId="1" xfId="0" applyFont="1" applyFill="1" applyBorder="1" applyAlignment="1">
      <alignment horizontal="center" vertical="center" wrapText="1"/>
    </xf>
    <xf numFmtId="0" fontId="5" fillId="2" borderId="0" xfId="0" applyFont="1" applyFill="1" applyBorder="1"/>
    <xf numFmtId="0" fontId="5" fillId="2" borderId="6" xfId="0" applyFont="1" applyFill="1" applyBorder="1" applyAlignment="1">
      <alignment horizontal="center" vertical="center" wrapText="1"/>
    </xf>
    <xf numFmtId="0" fontId="17"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2" fontId="17" fillId="2" borderId="0" xfId="0" applyNumberFormat="1" applyFont="1" applyFill="1"/>
    <xf numFmtId="0" fontId="17" fillId="2" borderId="0" xfId="0" applyFont="1" applyFill="1"/>
    <xf numFmtId="0" fontId="22"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9" fontId="5"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17" fillId="0" borderId="0" xfId="0" applyFont="1" applyFill="1"/>
    <xf numFmtId="0" fontId="17" fillId="3" borderId="0" xfId="0" applyFont="1" applyFill="1"/>
    <xf numFmtId="0" fontId="26" fillId="2" borderId="1" xfId="0" applyFont="1" applyFill="1" applyBorder="1" applyAlignment="1">
      <alignment horizontal="center" vertical="center"/>
    </xf>
    <xf numFmtId="0" fontId="26" fillId="2" borderId="1" xfId="0" applyFont="1" applyFill="1" applyBorder="1" applyAlignment="1">
      <alignment vertical="center" wrapText="1"/>
    </xf>
    <xf numFmtId="2" fontId="26" fillId="2" borderId="1" xfId="0" applyNumberFormat="1" applyFont="1" applyFill="1" applyBorder="1" applyAlignment="1">
      <alignment horizontal="center" vertical="center"/>
    </xf>
    <xf numFmtId="0" fontId="23" fillId="3" borderId="1" xfId="0" applyFont="1" applyFill="1" applyBorder="1" applyAlignment="1">
      <alignment horizontal="center" vertical="center" wrapText="1"/>
    </xf>
    <xf numFmtId="0" fontId="0" fillId="0" borderId="8" xfId="0" applyBorder="1" applyAlignment="1">
      <alignment horizontal="center" wrapText="1"/>
    </xf>
    <xf numFmtId="0" fontId="0" fillId="0" borderId="0" xfId="0" applyAlignment="1">
      <alignment horizontal="center" wrapText="1"/>
    </xf>
    <xf numFmtId="0" fontId="1"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0" xfId="2" applyFont="1" applyFill="1" applyBorder="1" applyAlignment="1">
      <alignment horizontal="center" vertical="center" wrapText="1" shrinkToFit="1"/>
    </xf>
    <xf numFmtId="0" fontId="13"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7"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5" fillId="2" borderId="0" xfId="2" applyFont="1" applyFill="1" applyBorder="1" applyAlignment="1">
      <alignment horizontal="center" vertical="center" shrinkToFit="1"/>
    </xf>
    <xf numFmtId="0" fontId="20" fillId="2" borderId="0" xfId="2" applyFont="1" applyFill="1" applyBorder="1" applyAlignment="1">
      <alignment horizontal="center" vertical="center" shrinkToFit="1"/>
    </xf>
    <xf numFmtId="0" fontId="5" fillId="2" borderId="0" xfId="2" applyFont="1" applyFill="1" applyBorder="1" applyAlignment="1">
      <alignment horizontal="center" vertical="center" shrinkToFit="1"/>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 xfId="0" applyFont="1" applyFill="1" applyBorder="1" applyAlignment="1">
      <alignment horizontal="center" vertical="center"/>
    </xf>
    <xf numFmtId="0" fontId="17" fillId="2" borderId="0" xfId="0" applyFont="1" applyFill="1" applyAlignment="1">
      <alignment horizontal="center"/>
    </xf>
    <xf numFmtId="0" fontId="7"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 xfId="0" applyFont="1" applyFill="1" applyBorder="1" applyAlignment="1">
      <alignment horizontal="center" vertical="center"/>
    </xf>
  </cellXfs>
  <cellStyles count="5">
    <cellStyle name="Comma" xfId="1" builtinId="3"/>
    <cellStyle name="Normal" xfId="0" builtinId="0"/>
    <cellStyle name="Normal 2" xfId="3"/>
    <cellStyle name="Normal_gare wyalsadfenigagarini 2 2" xfId="4"/>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7"/>
  <sheetViews>
    <sheetView workbookViewId="0">
      <selection activeCell="A16" sqref="A16:XFD16"/>
    </sheetView>
  </sheetViews>
  <sheetFormatPr defaultRowHeight="15"/>
  <cols>
    <col min="1" max="1" width="4.7109375" customWidth="1"/>
    <col min="2" max="2" width="24.5703125" customWidth="1"/>
    <col min="3" max="3" width="40.85546875" customWidth="1"/>
    <col min="4" max="4" width="8" customWidth="1"/>
    <col min="5" max="5" width="13.42578125" customWidth="1"/>
    <col min="6" max="6" width="10" customWidth="1"/>
    <col min="7" max="7" width="8.5703125" customWidth="1"/>
    <col min="8" max="8" width="10.7109375" customWidth="1"/>
  </cols>
  <sheetData>
    <row r="1" spans="1:14" ht="29.25" customHeight="1">
      <c r="A1" s="137" t="s">
        <v>11</v>
      </c>
      <c r="B1" s="137"/>
      <c r="C1" s="137"/>
      <c r="D1" s="137"/>
      <c r="E1" s="137"/>
      <c r="F1" s="137"/>
      <c r="G1" s="137"/>
      <c r="H1" s="137"/>
      <c r="I1" s="3"/>
      <c r="J1" s="3"/>
      <c r="K1" s="3"/>
      <c r="L1" s="3"/>
      <c r="M1" s="3"/>
      <c r="N1" s="3"/>
    </row>
    <row r="2" spans="1:14" ht="24" customHeight="1">
      <c r="A2" s="137" t="s">
        <v>6</v>
      </c>
      <c r="B2" s="137"/>
      <c r="C2" s="137"/>
      <c r="D2" s="137"/>
      <c r="E2" s="137"/>
      <c r="F2" s="137"/>
      <c r="G2" s="137"/>
      <c r="H2" s="137"/>
    </row>
    <row r="3" spans="1:14" ht="27" customHeight="1">
      <c r="A3" s="142" t="s">
        <v>0</v>
      </c>
      <c r="B3" s="142"/>
      <c r="C3" s="142"/>
      <c r="D3" s="142"/>
      <c r="E3" s="142"/>
      <c r="F3" s="142"/>
      <c r="G3" s="142"/>
      <c r="H3" s="142"/>
    </row>
    <row r="4" spans="1:14" ht="22.5" customHeight="1">
      <c r="A4" s="138" t="s">
        <v>3</v>
      </c>
      <c r="B4" s="140" t="s">
        <v>18</v>
      </c>
      <c r="C4" s="140" t="s">
        <v>7</v>
      </c>
      <c r="D4" s="143" t="s">
        <v>1</v>
      </c>
      <c r="E4" s="144"/>
      <c r="F4" s="144"/>
      <c r="G4" s="144"/>
      <c r="H4" s="144"/>
      <c r="I4" s="145"/>
    </row>
    <row r="5" spans="1:14" ht="42.75" customHeight="1">
      <c r="A5" s="139"/>
      <c r="B5" s="141"/>
      <c r="C5" s="141"/>
      <c r="D5" s="6"/>
      <c r="E5" s="7" t="s">
        <v>4</v>
      </c>
      <c r="F5" s="7" t="s">
        <v>9</v>
      </c>
      <c r="G5" s="7" t="s">
        <v>10</v>
      </c>
      <c r="H5" s="7" t="s">
        <v>2</v>
      </c>
      <c r="I5" s="12" t="s">
        <v>14</v>
      </c>
    </row>
    <row r="6" spans="1:14" ht="18" customHeight="1">
      <c r="A6" s="2">
        <v>1</v>
      </c>
      <c r="B6" s="6">
        <v>2</v>
      </c>
      <c r="C6" s="6">
        <v>3</v>
      </c>
      <c r="D6" s="6"/>
      <c r="E6" s="6">
        <v>4</v>
      </c>
      <c r="F6" s="6">
        <v>5</v>
      </c>
      <c r="G6" s="6">
        <v>6</v>
      </c>
      <c r="H6" s="6">
        <v>7</v>
      </c>
      <c r="I6" s="8"/>
    </row>
    <row r="7" spans="1:14" ht="18" customHeight="1">
      <c r="A7" s="5">
        <v>1</v>
      </c>
      <c r="B7" s="7" t="s">
        <v>19</v>
      </c>
      <c r="C7" s="7" t="s">
        <v>26</v>
      </c>
      <c r="D7" s="7"/>
      <c r="E7" s="7"/>
      <c r="F7" s="6"/>
      <c r="G7" s="6"/>
      <c r="H7" s="6"/>
      <c r="I7" s="7"/>
    </row>
    <row r="8" spans="1:14" ht="28.5" customHeight="1">
      <c r="A8" s="1">
        <v>2</v>
      </c>
      <c r="B8" s="7" t="s">
        <v>20</v>
      </c>
      <c r="C8" s="7" t="s">
        <v>12</v>
      </c>
      <c r="D8" s="7"/>
      <c r="E8" s="7"/>
      <c r="F8" s="6"/>
      <c r="G8" s="6"/>
      <c r="H8" s="6"/>
      <c r="I8" s="7"/>
    </row>
    <row r="9" spans="1:14" ht="18" customHeight="1">
      <c r="A9" s="5">
        <v>3</v>
      </c>
      <c r="B9" s="7" t="s">
        <v>21</v>
      </c>
      <c r="C9" s="7" t="s">
        <v>13</v>
      </c>
      <c r="D9" s="7"/>
      <c r="E9" s="6"/>
      <c r="F9" s="6"/>
      <c r="G9" s="6"/>
      <c r="H9" s="6"/>
      <c r="I9" s="6"/>
    </row>
    <row r="10" spans="1:14" ht="18" customHeight="1">
      <c r="A10" s="13">
        <v>4</v>
      </c>
      <c r="B10" s="7" t="s">
        <v>22</v>
      </c>
      <c r="C10" s="7" t="s">
        <v>23</v>
      </c>
      <c r="D10" s="7"/>
      <c r="E10" s="14"/>
      <c r="F10" s="14"/>
      <c r="G10" s="14"/>
      <c r="H10" s="14"/>
      <c r="I10" s="107"/>
    </row>
    <row r="11" spans="1:14" ht="15.75" customHeight="1">
      <c r="A11" s="1"/>
      <c r="B11" s="7"/>
      <c r="C11" s="7" t="s">
        <v>5</v>
      </c>
      <c r="D11" s="7"/>
      <c r="E11" s="9"/>
      <c r="F11" s="7"/>
      <c r="G11" s="7"/>
      <c r="H11" s="7"/>
      <c r="I11" s="9"/>
    </row>
    <row r="12" spans="1:14" ht="15.75" customHeight="1">
      <c r="A12" s="1"/>
      <c r="B12" s="7"/>
      <c r="C12" s="7" t="s">
        <v>15</v>
      </c>
      <c r="D12" s="7"/>
      <c r="E12" s="9"/>
      <c r="F12" s="7"/>
      <c r="G12" s="7"/>
      <c r="H12" s="9"/>
      <c r="I12" s="9"/>
    </row>
    <row r="13" spans="1:14" ht="15.75" customHeight="1">
      <c r="A13" s="1"/>
      <c r="B13" s="7"/>
      <c r="C13" s="7" t="s">
        <v>16</v>
      </c>
      <c r="D13" s="10"/>
      <c r="E13" s="9"/>
      <c r="F13" s="7"/>
      <c r="G13" s="7"/>
      <c r="H13" s="9"/>
      <c r="I13" s="9"/>
    </row>
    <row r="14" spans="1:14" ht="15.75" customHeight="1">
      <c r="A14" s="1"/>
      <c r="B14" s="7"/>
      <c r="C14" s="7" t="s">
        <v>24</v>
      </c>
      <c r="D14" s="10"/>
      <c r="E14" s="9"/>
      <c r="F14" s="7"/>
      <c r="G14" s="7"/>
      <c r="H14" s="9"/>
      <c r="I14" s="9"/>
    </row>
    <row r="15" spans="1:14" ht="35.25" customHeight="1">
      <c r="A15" s="4"/>
      <c r="B15" s="8"/>
      <c r="C15" s="7" t="s">
        <v>237</v>
      </c>
      <c r="D15" s="11"/>
      <c r="E15" s="8"/>
      <c r="F15" s="8"/>
      <c r="G15" s="8"/>
      <c r="H15" s="15"/>
      <c r="I15" s="15"/>
    </row>
    <row r="16" spans="1:14" ht="19.5" customHeight="1">
      <c r="A16" s="1"/>
      <c r="B16" s="7"/>
      <c r="C16" s="7" t="s">
        <v>17</v>
      </c>
      <c r="D16" s="10"/>
      <c r="E16" s="9"/>
      <c r="F16" s="7"/>
      <c r="G16" s="7"/>
      <c r="H16" s="9"/>
      <c r="I16" s="9"/>
    </row>
    <row r="17" spans="1:9" ht="17.25" customHeight="1">
      <c r="A17" s="1"/>
      <c r="B17" s="7"/>
      <c r="C17" s="7" t="s">
        <v>5</v>
      </c>
      <c r="D17" s="10"/>
      <c r="E17" s="9"/>
      <c r="F17" s="7"/>
      <c r="G17" s="7"/>
      <c r="H17" s="9"/>
      <c r="I17" s="9"/>
    </row>
    <row r="18" spans="1:9" ht="15.75" customHeight="1">
      <c r="A18" s="1"/>
      <c r="B18" s="7"/>
      <c r="C18" s="7" t="s">
        <v>8</v>
      </c>
      <c r="D18" s="7"/>
      <c r="E18" s="9"/>
      <c r="F18" s="7"/>
      <c r="G18" s="7"/>
      <c r="H18" s="9"/>
      <c r="I18" s="9"/>
    </row>
    <row r="19" spans="1:9">
      <c r="A19" s="135" t="s">
        <v>238</v>
      </c>
      <c r="B19" s="135"/>
      <c r="C19" s="135"/>
      <c r="D19" s="135"/>
      <c r="E19" s="135"/>
      <c r="F19" s="135"/>
      <c r="G19" s="135"/>
      <c r="H19" s="135"/>
      <c r="I19" s="135"/>
    </row>
    <row r="20" spans="1:9">
      <c r="A20" s="136"/>
      <c r="B20" s="136"/>
      <c r="C20" s="136"/>
      <c r="D20" s="136"/>
      <c r="E20" s="136"/>
      <c r="F20" s="136"/>
      <c r="G20" s="136"/>
      <c r="H20" s="136"/>
      <c r="I20" s="136"/>
    </row>
    <row r="21" spans="1:9" ht="15.75" customHeight="1">
      <c r="A21" s="136"/>
      <c r="B21" s="136"/>
      <c r="C21" s="136"/>
      <c r="D21" s="136"/>
      <c r="E21" s="136"/>
      <c r="F21" s="136"/>
      <c r="G21" s="136"/>
      <c r="H21" s="136"/>
      <c r="I21" s="136"/>
    </row>
    <row r="22" spans="1:9">
      <c r="A22" s="136"/>
      <c r="B22" s="136"/>
      <c r="C22" s="136"/>
      <c r="D22" s="136"/>
      <c r="E22" s="136"/>
      <c r="F22" s="136"/>
      <c r="G22" s="136"/>
      <c r="H22" s="136"/>
      <c r="I22" s="136"/>
    </row>
    <row r="23" spans="1:9">
      <c r="A23" s="136"/>
      <c r="B23" s="136"/>
      <c r="C23" s="136"/>
      <c r="D23" s="136"/>
      <c r="E23" s="136"/>
      <c r="F23" s="136"/>
      <c r="G23" s="136"/>
      <c r="H23" s="136"/>
      <c r="I23" s="136"/>
    </row>
    <row r="24" spans="1:9">
      <c r="A24" s="136"/>
      <c r="B24" s="136"/>
      <c r="C24" s="136"/>
      <c r="D24" s="136"/>
      <c r="E24" s="136"/>
      <c r="F24" s="136"/>
      <c r="G24" s="136"/>
      <c r="H24" s="136"/>
      <c r="I24" s="136"/>
    </row>
    <row r="25" spans="1:9">
      <c r="A25" s="136"/>
      <c r="B25" s="136"/>
      <c r="C25" s="136"/>
      <c r="D25" s="136"/>
      <c r="E25" s="136"/>
      <c r="F25" s="136"/>
      <c r="G25" s="136"/>
      <c r="H25" s="136"/>
      <c r="I25" s="136"/>
    </row>
    <row r="26" spans="1:9">
      <c r="A26" s="136"/>
      <c r="B26" s="136"/>
      <c r="C26" s="136"/>
      <c r="D26" s="136"/>
      <c r="E26" s="136"/>
      <c r="F26" s="136"/>
      <c r="G26" s="136"/>
      <c r="H26" s="136"/>
      <c r="I26" s="136"/>
    </row>
    <row r="27" spans="1:9">
      <c r="A27" s="136"/>
      <c r="B27" s="136"/>
      <c r="C27" s="136"/>
      <c r="D27" s="136"/>
      <c r="E27" s="136"/>
      <c r="F27" s="136"/>
      <c r="G27" s="136"/>
      <c r="H27" s="136"/>
      <c r="I27" s="136"/>
    </row>
  </sheetData>
  <mergeCells count="8">
    <mergeCell ref="A19:I27"/>
    <mergeCell ref="A1:H1"/>
    <mergeCell ref="A2:H2"/>
    <mergeCell ref="A4:A5"/>
    <mergeCell ref="B4:B5"/>
    <mergeCell ref="A3:H3"/>
    <mergeCell ref="C4:C5"/>
    <mergeCell ref="D4:I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Q158"/>
  <sheetViews>
    <sheetView topLeftCell="A163" workbookViewId="0">
      <selection activeCell="B197" sqref="B197"/>
    </sheetView>
  </sheetViews>
  <sheetFormatPr defaultRowHeight="16.5"/>
  <cols>
    <col min="1" max="1" width="3.5703125" style="27" customWidth="1"/>
    <col min="2" max="2" width="32.85546875" style="27" customWidth="1"/>
    <col min="3" max="3" width="9" style="27" customWidth="1"/>
    <col min="4" max="4" width="8.42578125" style="27" customWidth="1"/>
    <col min="5" max="5" width="11.5703125" style="27" customWidth="1"/>
    <col min="6" max="6" width="8.140625" style="27" customWidth="1"/>
    <col min="7" max="7" width="10.5703125" style="27" customWidth="1"/>
    <col min="8" max="8" width="7.7109375" style="27" customWidth="1"/>
    <col min="9" max="9" width="10.42578125" style="27" customWidth="1"/>
    <col min="10" max="10" width="7.140625" style="27" customWidth="1"/>
    <col min="11" max="11" width="9.28515625" style="27" customWidth="1"/>
    <col min="12" max="12" width="12" style="27" customWidth="1"/>
    <col min="13" max="255" width="9.140625" style="27"/>
    <col min="256" max="256" width="3.5703125" style="27" customWidth="1"/>
    <col min="257" max="257" width="9.7109375" style="27" customWidth="1"/>
    <col min="258" max="258" width="32.85546875" style="27" customWidth="1"/>
    <col min="259" max="259" width="9" style="27" customWidth="1"/>
    <col min="260" max="260" width="8.42578125" style="27" customWidth="1"/>
    <col min="261" max="261" width="11.5703125" style="27" customWidth="1"/>
    <col min="262" max="262" width="8.140625" style="27" customWidth="1"/>
    <col min="263" max="263" width="10.5703125" style="27" customWidth="1"/>
    <col min="264" max="264" width="7.7109375" style="27" customWidth="1"/>
    <col min="265" max="265" width="10.42578125" style="27" customWidth="1"/>
    <col min="266" max="266" width="7.140625" style="27" customWidth="1"/>
    <col min="267" max="267" width="9.28515625" style="27" customWidth="1"/>
    <col min="268" max="268" width="12" style="27" customWidth="1"/>
    <col min="269" max="511" width="9.140625" style="27"/>
    <col min="512" max="512" width="3.5703125" style="27" customWidth="1"/>
    <col min="513" max="513" width="9.7109375" style="27" customWidth="1"/>
    <col min="514" max="514" width="32.85546875" style="27" customWidth="1"/>
    <col min="515" max="515" width="9" style="27" customWidth="1"/>
    <col min="516" max="516" width="8.42578125" style="27" customWidth="1"/>
    <col min="517" max="517" width="11.5703125" style="27" customWidth="1"/>
    <col min="518" max="518" width="8.140625" style="27" customWidth="1"/>
    <col min="519" max="519" width="10.5703125" style="27" customWidth="1"/>
    <col min="520" max="520" width="7.7109375" style="27" customWidth="1"/>
    <col min="521" max="521" width="10.42578125" style="27" customWidth="1"/>
    <col min="522" max="522" width="7.140625" style="27" customWidth="1"/>
    <col min="523" max="523" width="9.28515625" style="27" customWidth="1"/>
    <col min="524" max="524" width="12" style="27" customWidth="1"/>
    <col min="525" max="767" width="9.140625" style="27"/>
    <col min="768" max="768" width="3.5703125" style="27" customWidth="1"/>
    <col min="769" max="769" width="9.7109375" style="27" customWidth="1"/>
    <col min="770" max="770" width="32.85546875" style="27" customWidth="1"/>
    <col min="771" max="771" width="9" style="27" customWidth="1"/>
    <col min="772" max="772" width="8.42578125" style="27" customWidth="1"/>
    <col min="773" max="773" width="11.5703125" style="27" customWidth="1"/>
    <col min="774" max="774" width="8.140625" style="27" customWidth="1"/>
    <col min="775" max="775" width="10.5703125" style="27" customWidth="1"/>
    <col min="776" max="776" width="7.7109375" style="27" customWidth="1"/>
    <col min="777" max="777" width="10.42578125" style="27" customWidth="1"/>
    <col min="778" max="778" width="7.140625" style="27" customWidth="1"/>
    <col min="779" max="779" width="9.28515625" style="27" customWidth="1"/>
    <col min="780" max="780" width="12" style="27" customWidth="1"/>
    <col min="781" max="1023" width="9.140625" style="27"/>
    <col min="1024" max="1024" width="3.5703125" style="27" customWidth="1"/>
    <col min="1025" max="1025" width="9.7109375" style="27" customWidth="1"/>
    <col min="1026" max="1026" width="32.85546875" style="27" customWidth="1"/>
    <col min="1027" max="1027" width="9" style="27" customWidth="1"/>
    <col min="1028" max="1028" width="8.42578125" style="27" customWidth="1"/>
    <col min="1029" max="1029" width="11.5703125" style="27" customWidth="1"/>
    <col min="1030" max="1030" width="8.140625" style="27" customWidth="1"/>
    <col min="1031" max="1031" width="10.5703125" style="27" customWidth="1"/>
    <col min="1032" max="1032" width="7.7109375" style="27" customWidth="1"/>
    <col min="1033" max="1033" width="10.42578125" style="27" customWidth="1"/>
    <col min="1034" max="1034" width="7.140625" style="27" customWidth="1"/>
    <col min="1035" max="1035" width="9.28515625" style="27" customWidth="1"/>
    <col min="1036" max="1036" width="12" style="27" customWidth="1"/>
    <col min="1037" max="1279" width="9.140625" style="27"/>
    <col min="1280" max="1280" width="3.5703125" style="27" customWidth="1"/>
    <col min="1281" max="1281" width="9.7109375" style="27" customWidth="1"/>
    <col min="1282" max="1282" width="32.85546875" style="27" customWidth="1"/>
    <col min="1283" max="1283" width="9" style="27" customWidth="1"/>
    <col min="1284" max="1284" width="8.42578125" style="27" customWidth="1"/>
    <col min="1285" max="1285" width="11.5703125" style="27" customWidth="1"/>
    <col min="1286" max="1286" width="8.140625" style="27" customWidth="1"/>
    <col min="1287" max="1287" width="10.5703125" style="27" customWidth="1"/>
    <col min="1288" max="1288" width="7.7109375" style="27" customWidth="1"/>
    <col min="1289" max="1289" width="10.42578125" style="27" customWidth="1"/>
    <col min="1290" max="1290" width="7.140625" style="27" customWidth="1"/>
    <col min="1291" max="1291" width="9.28515625" style="27" customWidth="1"/>
    <col min="1292" max="1292" width="12" style="27" customWidth="1"/>
    <col min="1293" max="1535" width="9.140625" style="27"/>
    <col min="1536" max="1536" width="3.5703125" style="27" customWidth="1"/>
    <col min="1537" max="1537" width="9.7109375" style="27" customWidth="1"/>
    <col min="1538" max="1538" width="32.85546875" style="27" customWidth="1"/>
    <col min="1539" max="1539" width="9" style="27" customWidth="1"/>
    <col min="1540" max="1540" width="8.42578125" style="27" customWidth="1"/>
    <col min="1541" max="1541" width="11.5703125" style="27" customWidth="1"/>
    <col min="1542" max="1542" width="8.140625" style="27" customWidth="1"/>
    <col min="1543" max="1543" width="10.5703125" style="27" customWidth="1"/>
    <col min="1544" max="1544" width="7.7109375" style="27" customWidth="1"/>
    <col min="1545" max="1545" width="10.42578125" style="27" customWidth="1"/>
    <col min="1546" max="1546" width="7.140625" style="27" customWidth="1"/>
    <col min="1547" max="1547" width="9.28515625" style="27" customWidth="1"/>
    <col min="1548" max="1548" width="12" style="27" customWidth="1"/>
    <col min="1549" max="1791" width="9.140625" style="27"/>
    <col min="1792" max="1792" width="3.5703125" style="27" customWidth="1"/>
    <col min="1793" max="1793" width="9.7109375" style="27" customWidth="1"/>
    <col min="1794" max="1794" width="32.85546875" style="27" customWidth="1"/>
    <col min="1795" max="1795" width="9" style="27" customWidth="1"/>
    <col min="1796" max="1796" width="8.42578125" style="27" customWidth="1"/>
    <col min="1797" max="1797" width="11.5703125" style="27" customWidth="1"/>
    <col min="1798" max="1798" width="8.140625" style="27" customWidth="1"/>
    <col min="1799" max="1799" width="10.5703125" style="27" customWidth="1"/>
    <col min="1800" max="1800" width="7.7109375" style="27" customWidth="1"/>
    <col min="1801" max="1801" width="10.42578125" style="27" customWidth="1"/>
    <col min="1802" max="1802" width="7.140625" style="27" customWidth="1"/>
    <col min="1803" max="1803" width="9.28515625" style="27" customWidth="1"/>
    <col min="1804" max="1804" width="12" style="27" customWidth="1"/>
    <col min="1805" max="2047" width="9.140625" style="27"/>
    <col min="2048" max="2048" width="3.5703125" style="27" customWidth="1"/>
    <col min="2049" max="2049" width="9.7109375" style="27" customWidth="1"/>
    <col min="2050" max="2050" width="32.85546875" style="27" customWidth="1"/>
    <col min="2051" max="2051" width="9" style="27" customWidth="1"/>
    <col min="2052" max="2052" width="8.42578125" style="27" customWidth="1"/>
    <col min="2053" max="2053" width="11.5703125" style="27" customWidth="1"/>
    <col min="2054" max="2054" width="8.140625" style="27" customWidth="1"/>
    <col min="2055" max="2055" width="10.5703125" style="27" customWidth="1"/>
    <col min="2056" max="2056" width="7.7109375" style="27" customWidth="1"/>
    <col min="2057" max="2057" width="10.42578125" style="27" customWidth="1"/>
    <col min="2058" max="2058" width="7.140625" style="27" customWidth="1"/>
    <col min="2059" max="2059" width="9.28515625" style="27" customWidth="1"/>
    <col min="2060" max="2060" width="12" style="27" customWidth="1"/>
    <col min="2061" max="2303" width="9.140625" style="27"/>
    <col min="2304" max="2304" width="3.5703125" style="27" customWidth="1"/>
    <col min="2305" max="2305" width="9.7109375" style="27" customWidth="1"/>
    <col min="2306" max="2306" width="32.85546875" style="27" customWidth="1"/>
    <col min="2307" max="2307" width="9" style="27" customWidth="1"/>
    <col min="2308" max="2308" width="8.42578125" style="27" customWidth="1"/>
    <col min="2309" max="2309" width="11.5703125" style="27" customWidth="1"/>
    <col min="2310" max="2310" width="8.140625" style="27" customWidth="1"/>
    <col min="2311" max="2311" width="10.5703125" style="27" customWidth="1"/>
    <col min="2312" max="2312" width="7.7109375" style="27" customWidth="1"/>
    <col min="2313" max="2313" width="10.42578125" style="27" customWidth="1"/>
    <col min="2314" max="2314" width="7.140625" style="27" customWidth="1"/>
    <col min="2315" max="2315" width="9.28515625" style="27" customWidth="1"/>
    <col min="2316" max="2316" width="12" style="27" customWidth="1"/>
    <col min="2317" max="2559" width="9.140625" style="27"/>
    <col min="2560" max="2560" width="3.5703125" style="27" customWidth="1"/>
    <col min="2561" max="2561" width="9.7109375" style="27" customWidth="1"/>
    <col min="2562" max="2562" width="32.85546875" style="27" customWidth="1"/>
    <col min="2563" max="2563" width="9" style="27" customWidth="1"/>
    <col min="2564" max="2564" width="8.42578125" style="27" customWidth="1"/>
    <col min="2565" max="2565" width="11.5703125" style="27" customWidth="1"/>
    <col min="2566" max="2566" width="8.140625" style="27" customWidth="1"/>
    <col min="2567" max="2567" width="10.5703125" style="27" customWidth="1"/>
    <col min="2568" max="2568" width="7.7109375" style="27" customWidth="1"/>
    <col min="2569" max="2569" width="10.42578125" style="27" customWidth="1"/>
    <col min="2570" max="2570" width="7.140625" style="27" customWidth="1"/>
    <col min="2571" max="2571" width="9.28515625" style="27" customWidth="1"/>
    <col min="2572" max="2572" width="12" style="27" customWidth="1"/>
    <col min="2573" max="2815" width="9.140625" style="27"/>
    <col min="2816" max="2816" width="3.5703125" style="27" customWidth="1"/>
    <col min="2817" max="2817" width="9.7109375" style="27" customWidth="1"/>
    <col min="2818" max="2818" width="32.85546875" style="27" customWidth="1"/>
    <col min="2819" max="2819" width="9" style="27" customWidth="1"/>
    <col min="2820" max="2820" width="8.42578125" style="27" customWidth="1"/>
    <col min="2821" max="2821" width="11.5703125" style="27" customWidth="1"/>
    <col min="2822" max="2822" width="8.140625" style="27" customWidth="1"/>
    <col min="2823" max="2823" width="10.5703125" style="27" customWidth="1"/>
    <col min="2824" max="2824" width="7.7109375" style="27" customWidth="1"/>
    <col min="2825" max="2825" width="10.42578125" style="27" customWidth="1"/>
    <col min="2826" max="2826" width="7.140625" style="27" customWidth="1"/>
    <col min="2827" max="2827" width="9.28515625" style="27" customWidth="1"/>
    <col min="2828" max="2828" width="12" style="27" customWidth="1"/>
    <col min="2829" max="3071" width="9.140625" style="27"/>
    <col min="3072" max="3072" width="3.5703125" style="27" customWidth="1"/>
    <col min="3073" max="3073" width="9.7109375" style="27" customWidth="1"/>
    <col min="3074" max="3074" width="32.85546875" style="27" customWidth="1"/>
    <col min="3075" max="3075" width="9" style="27" customWidth="1"/>
    <col min="3076" max="3076" width="8.42578125" style="27" customWidth="1"/>
    <col min="3077" max="3077" width="11.5703125" style="27" customWidth="1"/>
    <col min="3078" max="3078" width="8.140625" style="27" customWidth="1"/>
    <col min="3079" max="3079" width="10.5703125" style="27" customWidth="1"/>
    <col min="3080" max="3080" width="7.7109375" style="27" customWidth="1"/>
    <col min="3081" max="3081" width="10.42578125" style="27" customWidth="1"/>
    <col min="3082" max="3082" width="7.140625" style="27" customWidth="1"/>
    <col min="3083" max="3083" width="9.28515625" style="27" customWidth="1"/>
    <col min="3084" max="3084" width="12" style="27" customWidth="1"/>
    <col min="3085" max="3327" width="9.140625" style="27"/>
    <col min="3328" max="3328" width="3.5703125" style="27" customWidth="1"/>
    <col min="3329" max="3329" width="9.7109375" style="27" customWidth="1"/>
    <col min="3330" max="3330" width="32.85546875" style="27" customWidth="1"/>
    <col min="3331" max="3331" width="9" style="27" customWidth="1"/>
    <col min="3332" max="3332" width="8.42578125" style="27" customWidth="1"/>
    <col min="3333" max="3333" width="11.5703125" style="27" customWidth="1"/>
    <col min="3334" max="3334" width="8.140625" style="27" customWidth="1"/>
    <col min="3335" max="3335" width="10.5703125" style="27" customWidth="1"/>
    <col min="3336" max="3336" width="7.7109375" style="27" customWidth="1"/>
    <col min="3337" max="3337" width="10.42578125" style="27" customWidth="1"/>
    <col min="3338" max="3338" width="7.140625" style="27" customWidth="1"/>
    <col min="3339" max="3339" width="9.28515625" style="27" customWidth="1"/>
    <col min="3340" max="3340" width="12" style="27" customWidth="1"/>
    <col min="3341" max="3583" width="9.140625" style="27"/>
    <col min="3584" max="3584" width="3.5703125" style="27" customWidth="1"/>
    <col min="3585" max="3585" width="9.7109375" style="27" customWidth="1"/>
    <col min="3586" max="3586" width="32.85546875" style="27" customWidth="1"/>
    <col min="3587" max="3587" width="9" style="27" customWidth="1"/>
    <col min="3588" max="3588" width="8.42578125" style="27" customWidth="1"/>
    <col min="3589" max="3589" width="11.5703125" style="27" customWidth="1"/>
    <col min="3590" max="3590" width="8.140625" style="27" customWidth="1"/>
    <col min="3591" max="3591" width="10.5703125" style="27" customWidth="1"/>
    <col min="3592" max="3592" width="7.7109375" style="27" customWidth="1"/>
    <col min="3593" max="3593" width="10.42578125" style="27" customWidth="1"/>
    <col min="3594" max="3594" width="7.140625" style="27" customWidth="1"/>
    <col min="3595" max="3595" width="9.28515625" style="27" customWidth="1"/>
    <col min="3596" max="3596" width="12" style="27" customWidth="1"/>
    <col min="3597" max="3839" width="9.140625" style="27"/>
    <col min="3840" max="3840" width="3.5703125" style="27" customWidth="1"/>
    <col min="3841" max="3841" width="9.7109375" style="27" customWidth="1"/>
    <col min="3842" max="3842" width="32.85546875" style="27" customWidth="1"/>
    <col min="3843" max="3843" width="9" style="27" customWidth="1"/>
    <col min="3844" max="3844" width="8.42578125" style="27" customWidth="1"/>
    <col min="3845" max="3845" width="11.5703125" style="27" customWidth="1"/>
    <col min="3846" max="3846" width="8.140625" style="27" customWidth="1"/>
    <col min="3847" max="3847" width="10.5703125" style="27" customWidth="1"/>
    <col min="3848" max="3848" width="7.7109375" style="27" customWidth="1"/>
    <col min="3849" max="3849" width="10.42578125" style="27" customWidth="1"/>
    <col min="3850" max="3850" width="7.140625" style="27" customWidth="1"/>
    <col min="3851" max="3851" width="9.28515625" style="27" customWidth="1"/>
    <col min="3852" max="3852" width="12" style="27" customWidth="1"/>
    <col min="3853" max="4095" width="9.140625" style="27"/>
    <col min="4096" max="4096" width="3.5703125" style="27" customWidth="1"/>
    <col min="4097" max="4097" width="9.7109375" style="27" customWidth="1"/>
    <col min="4098" max="4098" width="32.85546875" style="27" customWidth="1"/>
    <col min="4099" max="4099" width="9" style="27" customWidth="1"/>
    <col min="4100" max="4100" width="8.42578125" style="27" customWidth="1"/>
    <col min="4101" max="4101" width="11.5703125" style="27" customWidth="1"/>
    <col min="4102" max="4102" width="8.140625" style="27" customWidth="1"/>
    <col min="4103" max="4103" width="10.5703125" style="27" customWidth="1"/>
    <col min="4104" max="4104" width="7.7109375" style="27" customWidth="1"/>
    <col min="4105" max="4105" width="10.42578125" style="27" customWidth="1"/>
    <col min="4106" max="4106" width="7.140625" style="27" customWidth="1"/>
    <col min="4107" max="4107" width="9.28515625" style="27" customWidth="1"/>
    <col min="4108" max="4108" width="12" style="27" customWidth="1"/>
    <col min="4109" max="4351" width="9.140625" style="27"/>
    <col min="4352" max="4352" width="3.5703125" style="27" customWidth="1"/>
    <col min="4353" max="4353" width="9.7109375" style="27" customWidth="1"/>
    <col min="4354" max="4354" width="32.85546875" style="27" customWidth="1"/>
    <col min="4355" max="4355" width="9" style="27" customWidth="1"/>
    <col min="4356" max="4356" width="8.42578125" style="27" customWidth="1"/>
    <col min="4357" max="4357" width="11.5703125" style="27" customWidth="1"/>
    <col min="4358" max="4358" width="8.140625" style="27" customWidth="1"/>
    <col min="4359" max="4359" width="10.5703125" style="27" customWidth="1"/>
    <col min="4360" max="4360" width="7.7109375" style="27" customWidth="1"/>
    <col min="4361" max="4361" width="10.42578125" style="27" customWidth="1"/>
    <col min="4362" max="4362" width="7.140625" style="27" customWidth="1"/>
    <col min="4363" max="4363" width="9.28515625" style="27" customWidth="1"/>
    <col min="4364" max="4364" width="12" style="27" customWidth="1"/>
    <col min="4365" max="4607" width="9.140625" style="27"/>
    <col min="4608" max="4608" width="3.5703125" style="27" customWidth="1"/>
    <col min="4609" max="4609" width="9.7109375" style="27" customWidth="1"/>
    <col min="4610" max="4610" width="32.85546875" style="27" customWidth="1"/>
    <col min="4611" max="4611" width="9" style="27" customWidth="1"/>
    <col min="4612" max="4612" width="8.42578125" style="27" customWidth="1"/>
    <col min="4613" max="4613" width="11.5703125" style="27" customWidth="1"/>
    <col min="4614" max="4614" width="8.140625" style="27" customWidth="1"/>
    <col min="4615" max="4615" width="10.5703125" style="27" customWidth="1"/>
    <col min="4616" max="4616" width="7.7109375" style="27" customWidth="1"/>
    <col min="4617" max="4617" width="10.42578125" style="27" customWidth="1"/>
    <col min="4618" max="4618" width="7.140625" style="27" customWidth="1"/>
    <col min="4619" max="4619" width="9.28515625" style="27" customWidth="1"/>
    <col min="4620" max="4620" width="12" style="27" customWidth="1"/>
    <col min="4621" max="4863" width="9.140625" style="27"/>
    <col min="4864" max="4864" width="3.5703125" style="27" customWidth="1"/>
    <col min="4865" max="4865" width="9.7109375" style="27" customWidth="1"/>
    <col min="4866" max="4866" width="32.85546875" style="27" customWidth="1"/>
    <col min="4867" max="4867" width="9" style="27" customWidth="1"/>
    <col min="4868" max="4868" width="8.42578125" style="27" customWidth="1"/>
    <col min="4869" max="4869" width="11.5703125" style="27" customWidth="1"/>
    <col min="4870" max="4870" width="8.140625" style="27" customWidth="1"/>
    <col min="4871" max="4871" width="10.5703125" style="27" customWidth="1"/>
    <col min="4872" max="4872" width="7.7109375" style="27" customWidth="1"/>
    <col min="4873" max="4873" width="10.42578125" style="27" customWidth="1"/>
    <col min="4874" max="4874" width="7.140625" style="27" customWidth="1"/>
    <col min="4875" max="4875" width="9.28515625" style="27" customWidth="1"/>
    <col min="4876" max="4876" width="12" style="27" customWidth="1"/>
    <col min="4877" max="5119" width="9.140625" style="27"/>
    <col min="5120" max="5120" width="3.5703125" style="27" customWidth="1"/>
    <col min="5121" max="5121" width="9.7109375" style="27" customWidth="1"/>
    <col min="5122" max="5122" width="32.85546875" style="27" customWidth="1"/>
    <col min="5123" max="5123" width="9" style="27" customWidth="1"/>
    <col min="5124" max="5124" width="8.42578125" style="27" customWidth="1"/>
    <col min="5125" max="5125" width="11.5703125" style="27" customWidth="1"/>
    <col min="5126" max="5126" width="8.140625" style="27" customWidth="1"/>
    <col min="5127" max="5127" width="10.5703125" style="27" customWidth="1"/>
    <col min="5128" max="5128" width="7.7109375" style="27" customWidth="1"/>
    <col min="5129" max="5129" width="10.42578125" style="27" customWidth="1"/>
    <col min="5130" max="5130" width="7.140625" style="27" customWidth="1"/>
    <col min="5131" max="5131" width="9.28515625" style="27" customWidth="1"/>
    <col min="5132" max="5132" width="12" style="27" customWidth="1"/>
    <col min="5133" max="5375" width="9.140625" style="27"/>
    <col min="5376" max="5376" width="3.5703125" style="27" customWidth="1"/>
    <col min="5377" max="5377" width="9.7109375" style="27" customWidth="1"/>
    <col min="5378" max="5378" width="32.85546875" style="27" customWidth="1"/>
    <col min="5379" max="5379" width="9" style="27" customWidth="1"/>
    <col min="5380" max="5380" width="8.42578125" style="27" customWidth="1"/>
    <col min="5381" max="5381" width="11.5703125" style="27" customWidth="1"/>
    <col min="5382" max="5382" width="8.140625" style="27" customWidth="1"/>
    <col min="5383" max="5383" width="10.5703125" style="27" customWidth="1"/>
    <col min="5384" max="5384" width="7.7109375" style="27" customWidth="1"/>
    <col min="5385" max="5385" width="10.42578125" style="27" customWidth="1"/>
    <col min="5386" max="5386" width="7.140625" style="27" customWidth="1"/>
    <col min="5387" max="5387" width="9.28515625" style="27" customWidth="1"/>
    <col min="5388" max="5388" width="12" style="27" customWidth="1"/>
    <col min="5389" max="5631" width="9.140625" style="27"/>
    <col min="5632" max="5632" width="3.5703125" style="27" customWidth="1"/>
    <col min="5633" max="5633" width="9.7109375" style="27" customWidth="1"/>
    <col min="5634" max="5634" width="32.85546875" style="27" customWidth="1"/>
    <col min="5635" max="5635" width="9" style="27" customWidth="1"/>
    <col min="5636" max="5636" width="8.42578125" style="27" customWidth="1"/>
    <col min="5637" max="5637" width="11.5703125" style="27" customWidth="1"/>
    <col min="5638" max="5638" width="8.140625" style="27" customWidth="1"/>
    <col min="5639" max="5639" width="10.5703125" style="27" customWidth="1"/>
    <col min="5640" max="5640" width="7.7109375" style="27" customWidth="1"/>
    <col min="5641" max="5641" width="10.42578125" style="27" customWidth="1"/>
    <col min="5642" max="5642" width="7.140625" style="27" customWidth="1"/>
    <col min="5643" max="5643" width="9.28515625" style="27" customWidth="1"/>
    <col min="5644" max="5644" width="12" style="27" customWidth="1"/>
    <col min="5645" max="5887" width="9.140625" style="27"/>
    <col min="5888" max="5888" width="3.5703125" style="27" customWidth="1"/>
    <col min="5889" max="5889" width="9.7109375" style="27" customWidth="1"/>
    <col min="5890" max="5890" width="32.85546875" style="27" customWidth="1"/>
    <col min="5891" max="5891" width="9" style="27" customWidth="1"/>
    <col min="5892" max="5892" width="8.42578125" style="27" customWidth="1"/>
    <col min="5893" max="5893" width="11.5703125" style="27" customWidth="1"/>
    <col min="5894" max="5894" width="8.140625" style="27" customWidth="1"/>
    <col min="5895" max="5895" width="10.5703125" style="27" customWidth="1"/>
    <col min="5896" max="5896" width="7.7109375" style="27" customWidth="1"/>
    <col min="5897" max="5897" width="10.42578125" style="27" customWidth="1"/>
    <col min="5898" max="5898" width="7.140625" style="27" customWidth="1"/>
    <col min="5899" max="5899" width="9.28515625" style="27" customWidth="1"/>
    <col min="5900" max="5900" width="12" style="27" customWidth="1"/>
    <col min="5901" max="6143" width="9.140625" style="27"/>
    <col min="6144" max="6144" width="3.5703125" style="27" customWidth="1"/>
    <col min="6145" max="6145" width="9.7109375" style="27" customWidth="1"/>
    <col min="6146" max="6146" width="32.85546875" style="27" customWidth="1"/>
    <col min="6147" max="6147" width="9" style="27" customWidth="1"/>
    <col min="6148" max="6148" width="8.42578125" style="27" customWidth="1"/>
    <col min="6149" max="6149" width="11.5703125" style="27" customWidth="1"/>
    <col min="6150" max="6150" width="8.140625" style="27" customWidth="1"/>
    <col min="6151" max="6151" width="10.5703125" style="27" customWidth="1"/>
    <col min="6152" max="6152" width="7.7109375" style="27" customWidth="1"/>
    <col min="6153" max="6153" width="10.42578125" style="27" customWidth="1"/>
    <col min="6154" max="6154" width="7.140625" style="27" customWidth="1"/>
    <col min="6155" max="6155" width="9.28515625" style="27" customWidth="1"/>
    <col min="6156" max="6156" width="12" style="27" customWidth="1"/>
    <col min="6157" max="6399" width="9.140625" style="27"/>
    <col min="6400" max="6400" width="3.5703125" style="27" customWidth="1"/>
    <col min="6401" max="6401" width="9.7109375" style="27" customWidth="1"/>
    <col min="6402" max="6402" width="32.85546875" style="27" customWidth="1"/>
    <col min="6403" max="6403" width="9" style="27" customWidth="1"/>
    <col min="6404" max="6404" width="8.42578125" style="27" customWidth="1"/>
    <col min="6405" max="6405" width="11.5703125" style="27" customWidth="1"/>
    <col min="6406" max="6406" width="8.140625" style="27" customWidth="1"/>
    <col min="6407" max="6407" width="10.5703125" style="27" customWidth="1"/>
    <col min="6408" max="6408" width="7.7109375" style="27" customWidth="1"/>
    <col min="6409" max="6409" width="10.42578125" style="27" customWidth="1"/>
    <col min="6410" max="6410" width="7.140625" style="27" customWidth="1"/>
    <col min="6411" max="6411" width="9.28515625" style="27" customWidth="1"/>
    <col min="6412" max="6412" width="12" style="27" customWidth="1"/>
    <col min="6413" max="6655" width="9.140625" style="27"/>
    <col min="6656" max="6656" width="3.5703125" style="27" customWidth="1"/>
    <col min="6657" max="6657" width="9.7109375" style="27" customWidth="1"/>
    <col min="6658" max="6658" width="32.85546875" style="27" customWidth="1"/>
    <col min="6659" max="6659" width="9" style="27" customWidth="1"/>
    <col min="6660" max="6660" width="8.42578125" style="27" customWidth="1"/>
    <col min="6661" max="6661" width="11.5703125" style="27" customWidth="1"/>
    <col min="6662" max="6662" width="8.140625" style="27" customWidth="1"/>
    <col min="6663" max="6663" width="10.5703125" style="27" customWidth="1"/>
    <col min="6664" max="6664" width="7.7109375" style="27" customWidth="1"/>
    <col min="6665" max="6665" width="10.42578125" style="27" customWidth="1"/>
    <col min="6666" max="6666" width="7.140625" style="27" customWidth="1"/>
    <col min="6667" max="6667" width="9.28515625" style="27" customWidth="1"/>
    <col min="6668" max="6668" width="12" style="27" customWidth="1"/>
    <col min="6669" max="6911" width="9.140625" style="27"/>
    <col min="6912" max="6912" width="3.5703125" style="27" customWidth="1"/>
    <col min="6913" max="6913" width="9.7109375" style="27" customWidth="1"/>
    <col min="6914" max="6914" width="32.85546875" style="27" customWidth="1"/>
    <col min="6915" max="6915" width="9" style="27" customWidth="1"/>
    <col min="6916" max="6916" width="8.42578125" style="27" customWidth="1"/>
    <col min="6917" max="6917" width="11.5703125" style="27" customWidth="1"/>
    <col min="6918" max="6918" width="8.140625" style="27" customWidth="1"/>
    <col min="6919" max="6919" width="10.5703125" style="27" customWidth="1"/>
    <col min="6920" max="6920" width="7.7109375" style="27" customWidth="1"/>
    <col min="6921" max="6921" width="10.42578125" style="27" customWidth="1"/>
    <col min="6922" max="6922" width="7.140625" style="27" customWidth="1"/>
    <col min="6923" max="6923" width="9.28515625" style="27" customWidth="1"/>
    <col min="6924" max="6924" width="12" style="27" customWidth="1"/>
    <col min="6925" max="7167" width="9.140625" style="27"/>
    <col min="7168" max="7168" width="3.5703125" style="27" customWidth="1"/>
    <col min="7169" max="7169" width="9.7109375" style="27" customWidth="1"/>
    <col min="7170" max="7170" width="32.85546875" style="27" customWidth="1"/>
    <col min="7171" max="7171" width="9" style="27" customWidth="1"/>
    <col min="7172" max="7172" width="8.42578125" style="27" customWidth="1"/>
    <col min="7173" max="7173" width="11.5703125" style="27" customWidth="1"/>
    <col min="7174" max="7174" width="8.140625" style="27" customWidth="1"/>
    <col min="7175" max="7175" width="10.5703125" style="27" customWidth="1"/>
    <col min="7176" max="7176" width="7.7109375" style="27" customWidth="1"/>
    <col min="7177" max="7177" width="10.42578125" style="27" customWidth="1"/>
    <col min="7178" max="7178" width="7.140625" style="27" customWidth="1"/>
    <col min="7179" max="7179" width="9.28515625" style="27" customWidth="1"/>
    <col min="7180" max="7180" width="12" style="27" customWidth="1"/>
    <col min="7181" max="7423" width="9.140625" style="27"/>
    <col min="7424" max="7424" width="3.5703125" style="27" customWidth="1"/>
    <col min="7425" max="7425" width="9.7109375" style="27" customWidth="1"/>
    <col min="7426" max="7426" width="32.85546875" style="27" customWidth="1"/>
    <col min="7427" max="7427" width="9" style="27" customWidth="1"/>
    <col min="7428" max="7428" width="8.42578125" style="27" customWidth="1"/>
    <col min="7429" max="7429" width="11.5703125" style="27" customWidth="1"/>
    <col min="7430" max="7430" width="8.140625" style="27" customWidth="1"/>
    <col min="7431" max="7431" width="10.5703125" style="27" customWidth="1"/>
    <col min="7432" max="7432" width="7.7109375" style="27" customWidth="1"/>
    <col min="7433" max="7433" width="10.42578125" style="27" customWidth="1"/>
    <col min="7434" max="7434" width="7.140625" style="27" customWidth="1"/>
    <col min="7435" max="7435" width="9.28515625" style="27" customWidth="1"/>
    <col min="7436" max="7436" width="12" style="27" customWidth="1"/>
    <col min="7437" max="7679" width="9.140625" style="27"/>
    <col min="7680" max="7680" width="3.5703125" style="27" customWidth="1"/>
    <col min="7681" max="7681" width="9.7109375" style="27" customWidth="1"/>
    <col min="7682" max="7682" width="32.85546875" style="27" customWidth="1"/>
    <col min="7683" max="7683" width="9" style="27" customWidth="1"/>
    <col min="7684" max="7684" width="8.42578125" style="27" customWidth="1"/>
    <col min="7685" max="7685" width="11.5703125" style="27" customWidth="1"/>
    <col min="7686" max="7686" width="8.140625" style="27" customWidth="1"/>
    <col min="7687" max="7687" width="10.5703125" style="27" customWidth="1"/>
    <col min="7688" max="7688" width="7.7109375" style="27" customWidth="1"/>
    <col min="7689" max="7689" width="10.42578125" style="27" customWidth="1"/>
    <col min="7690" max="7690" width="7.140625" style="27" customWidth="1"/>
    <col min="7691" max="7691" width="9.28515625" style="27" customWidth="1"/>
    <col min="7692" max="7692" width="12" style="27" customWidth="1"/>
    <col min="7693" max="7935" width="9.140625" style="27"/>
    <col min="7936" max="7936" width="3.5703125" style="27" customWidth="1"/>
    <col min="7937" max="7937" width="9.7109375" style="27" customWidth="1"/>
    <col min="7938" max="7938" width="32.85546875" style="27" customWidth="1"/>
    <col min="7939" max="7939" width="9" style="27" customWidth="1"/>
    <col min="7940" max="7940" width="8.42578125" style="27" customWidth="1"/>
    <col min="7941" max="7941" width="11.5703125" style="27" customWidth="1"/>
    <col min="7942" max="7942" width="8.140625" style="27" customWidth="1"/>
    <col min="7943" max="7943" width="10.5703125" style="27" customWidth="1"/>
    <col min="7944" max="7944" width="7.7109375" style="27" customWidth="1"/>
    <col min="7945" max="7945" width="10.42578125" style="27" customWidth="1"/>
    <col min="7946" max="7946" width="7.140625" style="27" customWidth="1"/>
    <col min="7947" max="7947" width="9.28515625" style="27" customWidth="1"/>
    <col min="7948" max="7948" width="12" style="27" customWidth="1"/>
    <col min="7949" max="8191" width="9.140625" style="27"/>
    <col min="8192" max="8192" width="3.5703125" style="27" customWidth="1"/>
    <col min="8193" max="8193" width="9.7109375" style="27" customWidth="1"/>
    <col min="8194" max="8194" width="32.85546875" style="27" customWidth="1"/>
    <col min="8195" max="8195" width="9" style="27" customWidth="1"/>
    <col min="8196" max="8196" width="8.42578125" style="27" customWidth="1"/>
    <col min="8197" max="8197" width="11.5703125" style="27" customWidth="1"/>
    <col min="8198" max="8198" width="8.140625" style="27" customWidth="1"/>
    <col min="8199" max="8199" width="10.5703125" style="27" customWidth="1"/>
    <col min="8200" max="8200" width="7.7109375" style="27" customWidth="1"/>
    <col min="8201" max="8201" width="10.42578125" style="27" customWidth="1"/>
    <col min="8202" max="8202" width="7.140625" style="27" customWidth="1"/>
    <col min="8203" max="8203" width="9.28515625" style="27" customWidth="1"/>
    <col min="8204" max="8204" width="12" style="27" customWidth="1"/>
    <col min="8205" max="8447" width="9.140625" style="27"/>
    <col min="8448" max="8448" width="3.5703125" style="27" customWidth="1"/>
    <col min="8449" max="8449" width="9.7109375" style="27" customWidth="1"/>
    <col min="8450" max="8450" width="32.85546875" style="27" customWidth="1"/>
    <col min="8451" max="8451" width="9" style="27" customWidth="1"/>
    <col min="8452" max="8452" width="8.42578125" style="27" customWidth="1"/>
    <col min="8453" max="8453" width="11.5703125" style="27" customWidth="1"/>
    <col min="8454" max="8454" width="8.140625" style="27" customWidth="1"/>
    <col min="8455" max="8455" width="10.5703125" style="27" customWidth="1"/>
    <col min="8456" max="8456" width="7.7109375" style="27" customWidth="1"/>
    <col min="8457" max="8457" width="10.42578125" style="27" customWidth="1"/>
    <col min="8458" max="8458" width="7.140625" style="27" customWidth="1"/>
    <col min="8459" max="8459" width="9.28515625" style="27" customWidth="1"/>
    <col min="8460" max="8460" width="12" style="27" customWidth="1"/>
    <col min="8461" max="8703" width="9.140625" style="27"/>
    <col min="8704" max="8704" width="3.5703125" style="27" customWidth="1"/>
    <col min="8705" max="8705" width="9.7109375" style="27" customWidth="1"/>
    <col min="8706" max="8706" width="32.85546875" style="27" customWidth="1"/>
    <col min="8707" max="8707" width="9" style="27" customWidth="1"/>
    <col min="8708" max="8708" width="8.42578125" style="27" customWidth="1"/>
    <col min="8709" max="8709" width="11.5703125" style="27" customWidth="1"/>
    <col min="8710" max="8710" width="8.140625" style="27" customWidth="1"/>
    <col min="8711" max="8711" width="10.5703125" style="27" customWidth="1"/>
    <col min="8712" max="8712" width="7.7109375" style="27" customWidth="1"/>
    <col min="8713" max="8713" width="10.42578125" style="27" customWidth="1"/>
    <col min="8714" max="8714" width="7.140625" style="27" customWidth="1"/>
    <col min="8715" max="8715" width="9.28515625" style="27" customWidth="1"/>
    <col min="8716" max="8716" width="12" style="27" customWidth="1"/>
    <col min="8717" max="8959" width="9.140625" style="27"/>
    <col min="8960" max="8960" width="3.5703125" style="27" customWidth="1"/>
    <col min="8961" max="8961" width="9.7109375" style="27" customWidth="1"/>
    <col min="8962" max="8962" width="32.85546875" style="27" customWidth="1"/>
    <col min="8963" max="8963" width="9" style="27" customWidth="1"/>
    <col min="8964" max="8964" width="8.42578125" style="27" customWidth="1"/>
    <col min="8965" max="8965" width="11.5703125" style="27" customWidth="1"/>
    <col min="8966" max="8966" width="8.140625" style="27" customWidth="1"/>
    <col min="8967" max="8967" width="10.5703125" style="27" customWidth="1"/>
    <col min="8968" max="8968" width="7.7109375" style="27" customWidth="1"/>
    <col min="8969" max="8969" width="10.42578125" style="27" customWidth="1"/>
    <col min="8970" max="8970" width="7.140625" style="27" customWidth="1"/>
    <col min="8971" max="8971" width="9.28515625" style="27" customWidth="1"/>
    <col min="8972" max="8972" width="12" style="27" customWidth="1"/>
    <col min="8973" max="9215" width="9.140625" style="27"/>
    <col min="9216" max="9216" width="3.5703125" style="27" customWidth="1"/>
    <col min="9217" max="9217" width="9.7109375" style="27" customWidth="1"/>
    <col min="9218" max="9218" width="32.85546875" style="27" customWidth="1"/>
    <col min="9219" max="9219" width="9" style="27" customWidth="1"/>
    <col min="9220" max="9220" width="8.42578125" style="27" customWidth="1"/>
    <col min="9221" max="9221" width="11.5703125" style="27" customWidth="1"/>
    <col min="9222" max="9222" width="8.140625" style="27" customWidth="1"/>
    <col min="9223" max="9223" width="10.5703125" style="27" customWidth="1"/>
    <col min="9224" max="9224" width="7.7109375" style="27" customWidth="1"/>
    <col min="9225" max="9225" width="10.42578125" style="27" customWidth="1"/>
    <col min="9226" max="9226" width="7.140625" style="27" customWidth="1"/>
    <col min="9227" max="9227" width="9.28515625" style="27" customWidth="1"/>
    <col min="9228" max="9228" width="12" style="27" customWidth="1"/>
    <col min="9229" max="9471" width="9.140625" style="27"/>
    <col min="9472" max="9472" width="3.5703125" style="27" customWidth="1"/>
    <col min="9473" max="9473" width="9.7109375" style="27" customWidth="1"/>
    <col min="9474" max="9474" width="32.85546875" style="27" customWidth="1"/>
    <col min="9475" max="9475" width="9" style="27" customWidth="1"/>
    <col min="9476" max="9476" width="8.42578125" style="27" customWidth="1"/>
    <col min="9477" max="9477" width="11.5703125" style="27" customWidth="1"/>
    <col min="9478" max="9478" width="8.140625" style="27" customWidth="1"/>
    <col min="9479" max="9479" width="10.5703125" style="27" customWidth="1"/>
    <col min="9480" max="9480" width="7.7109375" style="27" customWidth="1"/>
    <col min="9481" max="9481" width="10.42578125" style="27" customWidth="1"/>
    <col min="9482" max="9482" width="7.140625" style="27" customWidth="1"/>
    <col min="9483" max="9483" width="9.28515625" style="27" customWidth="1"/>
    <col min="9484" max="9484" width="12" style="27" customWidth="1"/>
    <col min="9485" max="9727" width="9.140625" style="27"/>
    <col min="9728" max="9728" width="3.5703125" style="27" customWidth="1"/>
    <col min="9729" max="9729" width="9.7109375" style="27" customWidth="1"/>
    <col min="9730" max="9730" width="32.85546875" style="27" customWidth="1"/>
    <col min="9731" max="9731" width="9" style="27" customWidth="1"/>
    <col min="9732" max="9732" width="8.42578125" style="27" customWidth="1"/>
    <col min="9733" max="9733" width="11.5703125" style="27" customWidth="1"/>
    <col min="9734" max="9734" width="8.140625" style="27" customWidth="1"/>
    <col min="9735" max="9735" width="10.5703125" style="27" customWidth="1"/>
    <col min="9736" max="9736" width="7.7109375" style="27" customWidth="1"/>
    <col min="9737" max="9737" width="10.42578125" style="27" customWidth="1"/>
    <col min="9738" max="9738" width="7.140625" style="27" customWidth="1"/>
    <col min="9739" max="9739" width="9.28515625" style="27" customWidth="1"/>
    <col min="9740" max="9740" width="12" style="27" customWidth="1"/>
    <col min="9741" max="9983" width="9.140625" style="27"/>
    <col min="9984" max="9984" width="3.5703125" style="27" customWidth="1"/>
    <col min="9985" max="9985" width="9.7109375" style="27" customWidth="1"/>
    <col min="9986" max="9986" width="32.85546875" style="27" customWidth="1"/>
    <col min="9987" max="9987" width="9" style="27" customWidth="1"/>
    <col min="9988" max="9988" width="8.42578125" style="27" customWidth="1"/>
    <col min="9989" max="9989" width="11.5703125" style="27" customWidth="1"/>
    <col min="9990" max="9990" width="8.140625" style="27" customWidth="1"/>
    <col min="9991" max="9991" width="10.5703125" style="27" customWidth="1"/>
    <col min="9992" max="9992" width="7.7109375" style="27" customWidth="1"/>
    <col min="9993" max="9993" width="10.42578125" style="27" customWidth="1"/>
    <col min="9994" max="9994" width="7.140625" style="27" customWidth="1"/>
    <col min="9995" max="9995" width="9.28515625" style="27" customWidth="1"/>
    <col min="9996" max="9996" width="12" style="27" customWidth="1"/>
    <col min="9997" max="10239" width="9.140625" style="27"/>
    <col min="10240" max="10240" width="3.5703125" style="27" customWidth="1"/>
    <col min="10241" max="10241" width="9.7109375" style="27" customWidth="1"/>
    <col min="10242" max="10242" width="32.85546875" style="27" customWidth="1"/>
    <col min="10243" max="10243" width="9" style="27" customWidth="1"/>
    <col min="10244" max="10244" width="8.42578125" style="27" customWidth="1"/>
    <col min="10245" max="10245" width="11.5703125" style="27" customWidth="1"/>
    <col min="10246" max="10246" width="8.140625" style="27" customWidth="1"/>
    <col min="10247" max="10247" width="10.5703125" style="27" customWidth="1"/>
    <col min="10248" max="10248" width="7.7109375" style="27" customWidth="1"/>
    <col min="10249" max="10249" width="10.42578125" style="27" customWidth="1"/>
    <col min="10250" max="10250" width="7.140625" style="27" customWidth="1"/>
    <col min="10251" max="10251" width="9.28515625" style="27" customWidth="1"/>
    <col min="10252" max="10252" width="12" style="27" customWidth="1"/>
    <col min="10253" max="10495" width="9.140625" style="27"/>
    <col min="10496" max="10496" width="3.5703125" style="27" customWidth="1"/>
    <col min="10497" max="10497" width="9.7109375" style="27" customWidth="1"/>
    <col min="10498" max="10498" width="32.85546875" style="27" customWidth="1"/>
    <col min="10499" max="10499" width="9" style="27" customWidth="1"/>
    <col min="10500" max="10500" width="8.42578125" style="27" customWidth="1"/>
    <col min="10501" max="10501" width="11.5703125" style="27" customWidth="1"/>
    <col min="10502" max="10502" width="8.140625" style="27" customWidth="1"/>
    <col min="10503" max="10503" width="10.5703125" style="27" customWidth="1"/>
    <col min="10504" max="10504" width="7.7109375" style="27" customWidth="1"/>
    <col min="10505" max="10505" width="10.42578125" style="27" customWidth="1"/>
    <col min="10506" max="10506" width="7.140625" style="27" customWidth="1"/>
    <col min="10507" max="10507" width="9.28515625" style="27" customWidth="1"/>
    <col min="10508" max="10508" width="12" style="27" customWidth="1"/>
    <col min="10509" max="10751" width="9.140625" style="27"/>
    <col min="10752" max="10752" width="3.5703125" style="27" customWidth="1"/>
    <col min="10753" max="10753" width="9.7109375" style="27" customWidth="1"/>
    <col min="10754" max="10754" width="32.85546875" style="27" customWidth="1"/>
    <col min="10755" max="10755" width="9" style="27" customWidth="1"/>
    <col min="10756" max="10756" width="8.42578125" style="27" customWidth="1"/>
    <col min="10757" max="10757" width="11.5703125" style="27" customWidth="1"/>
    <col min="10758" max="10758" width="8.140625" style="27" customWidth="1"/>
    <col min="10759" max="10759" width="10.5703125" style="27" customWidth="1"/>
    <col min="10760" max="10760" width="7.7109375" style="27" customWidth="1"/>
    <col min="10761" max="10761" width="10.42578125" style="27" customWidth="1"/>
    <col min="10762" max="10762" width="7.140625" style="27" customWidth="1"/>
    <col min="10763" max="10763" width="9.28515625" style="27" customWidth="1"/>
    <col min="10764" max="10764" width="12" style="27" customWidth="1"/>
    <col min="10765" max="11007" width="9.140625" style="27"/>
    <col min="11008" max="11008" width="3.5703125" style="27" customWidth="1"/>
    <col min="11009" max="11009" width="9.7109375" style="27" customWidth="1"/>
    <col min="11010" max="11010" width="32.85546875" style="27" customWidth="1"/>
    <col min="11011" max="11011" width="9" style="27" customWidth="1"/>
    <col min="11012" max="11012" width="8.42578125" style="27" customWidth="1"/>
    <col min="11013" max="11013" width="11.5703125" style="27" customWidth="1"/>
    <col min="11014" max="11014" width="8.140625" style="27" customWidth="1"/>
    <col min="11015" max="11015" width="10.5703125" style="27" customWidth="1"/>
    <col min="11016" max="11016" width="7.7109375" style="27" customWidth="1"/>
    <col min="11017" max="11017" width="10.42578125" style="27" customWidth="1"/>
    <col min="11018" max="11018" width="7.140625" style="27" customWidth="1"/>
    <col min="11019" max="11019" width="9.28515625" style="27" customWidth="1"/>
    <col min="11020" max="11020" width="12" style="27" customWidth="1"/>
    <col min="11021" max="11263" width="9.140625" style="27"/>
    <col min="11264" max="11264" width="3.5703125" style="27" customWidth="1"/>
    <col min="11265" max="11265" width="9.7109375" style="27" customWidth="1"/>
    <col min="11266" max="11266" width="32.85546875" style="27" customWidth="1"/>
    <col min="11267" max="11267" width="9" style="27" customWidth="1"/>
    <col min="11268" max="11268" width="8.42578125" style="27" customWidth="1"/>
    <col min="11269" max="11269" width="11.5703125" style="27" customWidth="1"/>
    <col min="11270" max="11270" width="8.140625" style="27" customWidth="1"/>
    <col min="11271" max="11271" width="10.5703125" style="27" customWidth="1"/>
    <col min="11272" max="11272" width="7.7109375" style="27" customWidth="1"/>
    <col min="11273" max="11273" width="10.42578125" style="27" customWidth="1"/>
    <col min="11274" max="11274" width="7.140625" style="27" customWidth="1"/>
    <col min="11275" max="11275" width="9.28515625" style="27" customWidth="1"/>
    <col min="11276" max="11276" width="12" style="27" customWidth="1"/>
    <col min="11277" max="11519" width="9.140625" style="27"/>
    <col min="11520" max="11520" width="3.5703125" style="27" customWidth="1"/>
    <col min="11521" max="11521" width="9.7109375" style="27" customWidth="1"/>
    <col min="11522" max="11522" width="32.85546875" style="27" customWidth="1"/>
    <col min="11523" max="11523" width="9" style="27" customWidth="1"/>
    <col min="11524" max="11524" width="8.42578125" style="27" customWidth="1"/>
    <col min="11525" max="11525" width="11.5703125" style="27" customWidth="1"/>
    <col min="11526" max="11526" width="8.140625" style="27" customWidth="1"/>
    <col min="11527" max="11527" width="10.5703125" style="27" customWidth="1"/>
    <col min="11528" max="11528" width="7.7109375" style="27" customWidth="1"/>
    <col min="11529" max="11529" width="10.42578125" style="27" customWidth="1"/>
    <col min="11530" max="11530" width="7.140625" style="27" customWidth="1"/>
    <col min="11531" max="11531" width="9.28515625" style="27" customWidth="1"/>
    <col min="11532" max="11532" width="12" style="27" customWidth="1"/>
    <col min="11533" max="11775" width="9.140625" style="27"/>
    <col min="11776" max="11776" width="3.5703125" style="27" customWidth="1"/>
    <col min="11777" max="11777" width="9.7109375" style="27" customWidth="1"/>
    <col min="11778" max="11778" width="32.85546875" style="27" customWidth="1"/>
    <col min="11779" max="11779" width="9" style="27" customWidth="1"/>
    <col min="11780" max="11780" width="8.42578125" style="27" customWidth="1"/>
    <col min="11781" max="11781" width="11.5703125" style="27" customWidth="1"/>
    <col min="11782" max="11782" width="8.140625" style="27" customWidth="1"/>
    <col min="11783" max="11783" width="10.5703125" style="27" customWidth="1"/>
    <col min="11784" max="11784" width="7.7109375" style="27" customWidth="1"/>
    <col min="11785" max="11785" width="10.42578125" style="27" customWidth="1"/>
    <col min="11786" max="11786" width="7.140625" style="27" customWidth="1"/>
    <col min="11787" max="11787" width="9.28515625" style="27" customWidth="1"/>
    <col min="11788" max="11788" width="12" style="27" customWidth="1"/>
    <col min="11789" max="12031" width="9.140625" style="27"/>
    <col min="12032" max="12032" width="3.5703125" style="27" customWidth="1"/>
    <col min="12033" max="12033" width="9.7109375" style="27" customWidth="1"/>
    <col min="12034" max="12034" width="32.85546875" style="27" customWidth="1"/>
    <col min="12035" max="12035" width="9" style="27" customWidth="1"/>
    <col min="12036" max="12036" width="8.42578125" style="27" customWidth="1"/>
    <col min="12037" max="12037" width="11.5703125" style="27" customWidth="1"/>
    <col min="12038" max="12038" width="8.140625" style="27" customWidth="1"/>
    <col min="12039" max="12039" width="10.5703125" style="27" customWidth="1"/>
    <col min="12040" max="12040" width="7.7109375" style="27" customWidth="1"/>
    <col min="12041" max="12041" width="10.42578125" style="27" customWidth="1"/>
    <col min="12042" max="12042" width="7.140625" style="27" customWidth="1"/>
    <col min="12043" max="12043" width="9.28515625" style="27" customWidth="1"/>
    <col min="12044" max="12044" width="12" style="27" customWidth="1"/>
    <col min="12045" max="12287" width="9.140625" style="27"/>
    <col min="12288" max="12288" width="3.5703125" style="27" customWidth="1"/>
    <col min="12289" max="12289" width="9.7109375" style="27" customWidth="1"/>
    <col min="12290" max="12290" width="32.85546875" style="27" customWidth="1"/>
    <col min="12291" max="12291" width="9" style="27" customWidth="1"/>
    <col min="12292" max="12292" width="8.42578125" style="27" customWidth="1"/>
    <col min="12293" max="12293" width="11.5703125" style="27" customWidth="1"/>
    <col min="12294" max="12294" width="8.140625" style="27" customWidth="1"/>
    <col min="12295" max="12295" width="10.5703125" style="27" customWidth="1"/>
    <col min="12296" max="12296" width="7.7109375" style="27" customWidth="1"/>
    <col min="12297" max="12297" width="10.42578125" style="27" customWidth="1"/>
    <col min="12298" max="12298" width="7.140625" style="27" customWidth="1"/>
    <col min="12299" max="12299" width="9.28515625" style="27" customWidth="1"/>
    <col min="12300" max="12300" width="12" style="27" customWidth="1"/>
    <col min="12301" max="12543" width="9.140625" style="27"/>
    <col min="12544" max="12544" width="3.5703125" style="27" customWidth="1"/>
    <col min="12545" max="12545" width="9.7109375" style="27" customWidth="1"/>
    <col min="12546" max="12546" width="32.85546875" style="27" customWidth="1"/>
    <col min="12547" max="12547" width="9" style="27" customWidth="1"/>
    <col min="12548" max="12548" width="8.42578125" style="27" customWidth="1"/>
    <col min="12549" max="12549" width="11.5703125" style="27" customWidth="1"/>
    <col min="12550" max="12550" width="8.140625" style="27" customWidth="1"/>
    <col min="12551" max="12551" width="10.5703125" style="27" customWidth="1"/>
    <col min="12552" max="12552" width="7.7109375" style="27" customWidth="1"/>
    <col min="12553" max="12553" width="10.42578125" style="27" customWidth="1"/>
    <col min="12554" max="12554" width="7.140625" style="27" customWidth="1"/>
    <col min="12555" max="12555" width="9.28515625" style="27" customWidth="1"/>
    <col min="12556" max="12556" width="12" style="27" customWidth="1"/>
    <col min="12557" max="12799" width="9.140625" style="27"/>
    <col min="12800" max="12800" width="3.5703125" style="27" customWidth="1"/>
    <col min="12801" max="12801" width="9.7109375" style="27" customWidth="1"/>
    <col min="12802" max="12802" width="32.85546875" style="27" customWidth="1"/>
    <col min="12803" max="12803" width="9" style="27" customWidth="1"/>
    <col min="12804" max="12804" width="8.42578125" style="27" customWidth="1"/>
    <col min="12805" max="12805" width="11.5703125" style="27" customWidth="1"/>
    <col min="12806" max="12806" width="8.140625" style="27" customWidth="1"/>
    <col min="12807" max="12807" width="10.5703125" style="27" customWidth="1"/>
    <col min="12808" max="12808" width="7.7109375" style="27" customWidth="1"/>
    <col min="12809" max="12809" width="10.42578125" style="27" customWidth="1"/>
    <col min="12810" max="12810" width="7.140625" style="27" customWidth="1"/>
    <col min="12811" max="12811" width="9.28515625" style="27" customWidth="1"/>
    <col min="12812" max="12812" width="12" style="27" customWidth="1"/>
    <col min="12813" max="13055" width="9.140625" style="27"/>
    <col min="13056" max="13056" width="3.5703125" style="27" customWidth="1"/>
    <col min="13057" max="13057" width="9.7109375" style="27" customWidth="1"/>
    <col min="13058" max="13058" width="32.85546875" style="27" customWidth="1"/>
    <col min="13059" max="13059" width="9" style="27" customWidth="1"/>
    <col min="13060" max="13060" width="8.42578125" style="27" customWidth="1"/>
    <col min="13061" max="13061" width="11.5703125" style="27" customWidth="1"/>
    <col min="13062" max="13062" width="8.140625" style="27" customWidth="1"/>
    <col min="13063" max="13063" width="10.5703125" style="27" customWidth="1"/>
    <col min="13064" max="13064" width="7.7109375" style="27" customWidth="1"/>
    <col min="13065" max="13065" width="10.42578125" style="27" customWidth="1"/>
    <col min="13066" max="13066" width="7.140625" style="27" customWidth="1"/>
    <col min="13067" max="13067" width="9.28515625" style="27" customWidth="1"/>
    <col min="13068" max="13068" width="12" style="27" customWidth="1"/>
    <col min="13069" max="13311" width="9.140625" style="27"/>
    <col min="13312" max="13312" width="3.5703125" style="27" customWidth="1"/>
    <col min="13313" max="13313" width="9.7109375" style="27" customWidth="1"/>
    <col min="13314" max="13314" width="32.85546875" style="27" customWidth="1"/>
    <col min="13315" max="13315" width="9" style="27" customWidth="1"/>
    <col min="13316" max="13316" width="8.42578125" style="27" customWidth="1"/>
    <col min="13317" max="13317" width="11.5703125" style="27" customWidth="1"/>
    <col min="13318" max="13318" width="8.140625" style="27" customWidth="1"/>
    <col min="13319" max="13319" width="10.5703125" style="27" customWidth="1"/>
    <col min="13320" max="13320" width="7.7109375" style="27" customWidth="1"/>
    <col min="13321" max="13321" width="10.42578125" style="27" customWidth="1"/>
    <col min="13322" max="13322" width="7.140625" style="27" customWidth="1"/>
    <col min="13323" max="13323" width="9.28515625" style="27" customWidth="1"/>
    <col min="13324" max="13324" width="12" style="27" customWidth="1"/>
    <col min="13325" max="13567" width="9.140625" style="27"/>
    <col min="13568" max="13568" width="3.5703125" style="27" customWidth="1"/>
    <col min="13569" max="13569" width="9.7109375" style="27" customWidth="1"/>
    <col min="13570" max="13570" width="32.85546875" style="27" customWidth="1"/>
    <col min="13571" max="13571" width="9" style="27" customWidth="1"/>
    <col min="13572" max="13572" width="8.42578125" style="27" customWidth="1"/>
    <col min="13573" max="13573" width="11.5703125" style="27" customWidth="1"/>
    <col min="13574" max="13574" width="8.140625" style="27" customWidth="1"/>
    <col min="13575" max="13575" width="10.5703125" style="27" customWidth="1"/>
    <col min="13576" max="13576" width="7.7109375" style="27" customWidth="1"/>
    <col min="13577" max="13577" width="10.42578125" style="27" customWidth="1"/>
    <col min="13578" max="13578" width="7.140625" style="27" customWidth="1"/>
    <col min="13579" max="13579" width="9.28515625" style="27" customWidth="1"/>
    <col min="13580" max="13580" width="12" style="27" customWidth="1"/>
    <col min="13581" max="13823" width="9.140625" style="27"/>
    <col min="13824" max="13824" width="3.5703125" style="27" customWidth="1"/>
    <col min="13825" max="13825" width="9.7109375" style="27" customWidth="1"/>
    <col min="13826" max="13826" width="32.85546875" style="27" customWidth="1"/>
    <col min="13827" max="13827" width="9" style="27" customWidth="1"/>
    <col min="13828" max="13828" width="8.42578125" style="27" customWidth="1"/>
    <col min="13829" max="13829" width="11.5703125" style="27" customWidth="1"/>
    <col min="13830" max="13830" width="8.140625" style="27" customWidth="1"/>
    <col min="13831" max="13831" width="10.5703125" style="27" customWidth="1"/>
    <col min="13832" max="13832" width="7.7109375" style="27" customWidth="1"/>
    <col min="13833" max="13833" width="10.42578125" style="27" customWidth="1"/>
    <col min="13834" max="13834" width="7.140625" style="27" customWidth="1"/>
    <col min="13835" max="13835" width="9.28515625" style="27" customWidth="1"/>
    <col min="13836" max="13836" width="12" style="27" customWidth="1"/>
    <col min="13837" max="14079" width="9.140625" style="27"/>
    <col min="14080" max="14080" width="3.5703125" style="27" customWidth="1"/>
    <col min="14081" max="14081" width="9.7109375" style="27" customWidth="1"/>
    <col min="14082" max="14082" width="32.85546875" style="27" customWidth="1"/>
    <col min="14083" max="14083" width="9" style="27" customWidth="1"/>
    <col min="14084" max="14084" width="8.42578125" style="27" customWidth="1"/>
    <col min="14085" max="14085" width="11.5703125" style="27" customWidth="1"/>
    <col min="14086" max="14086" width="8.140625" style="27" customWidth="1"/>
    <col min="14087" max="14087" width="10.5703125" style="27" customWidth="1"/>
    <col min="14088" max="14088" width="7.7109375" style="27" customWidth="1"/>
    <col min="14089" max="14089" width="10.42578125" style="27" customWidth="1"/>
    <col min="14090" max="14090" width="7.140625" style="27" customWidth="1"/>
    <col min="14091" max="14091" width="9.28515625" style="27" customWidth="1"/>
    <col min="14092" max="14092" width="12" style="27" customWidth="1"/>
    <col min="14093" max="14335" width="9.140625" style="27"/>
    <col min="14336" max="14336" width="3.5703125" style="27" customWidth="1"/>
    <col min="14337" max="14337" width="9.7109375" style="27" customWidth="1"/>
    <col min="14338" max="14338" width="32.85546875" style="27" customWidth="1"/>
    <col min="14339" max="14339" width="9" style="27" customWidth="1"/>
    <col min="14340" max="14340" width="8.42578125" style="27" customWidth="1"/>
    <col min="14341" max="14341" width="11.5703125" style="27" customWidth="1"/>
    <col min="14342" max="14342" width="8.140625" style="27" customWidth="1"/>
    <col min="14343" max="14343" width="10.5703125" style="27" customWidth="1"/>
    <col min="14344" max="14344" width="7.7109375" style="27" customWidth="1"/>
    <col min="14345" max="14345" width="10.42578125" style="27" customWidth="1"/>
    <col min="14346" max="14346" width="7.140625" style="27" customWidth="1"/>
    <col min="14347" max="14347" width="9.28515625" style="27" customWidth="1"/>
    <col min="14348" max="14348" width="12" style="27" customWidth="1"/>
    <col min="14349" max="14591" width="9.140625" style="27"/>
    <col min="14592" max="14592" width="3.5703125" style="27" customWidth="1"/>
    <col min="14593" max="14593" width="9.7109375" style="27" customWidth="1"/>
    <col min="14594" max="14594" width="32.85546875" style="27" customWidth="1"/>
    <col min="14595" max="14595" width="9" style="27" customWidth="1"/>
    <col min="14596" max="14596" width="8.42578125" style="27" customWidth="1"/>
    <col min="14597" max="14597" width="11.5703125" style="27" customWidth="1"/>
    <col min="14598" max="14598" width="8.140625" style="27" customWidth="1"/>
    <col min="14599" max="14599" width="10.5703125" style="27" customWidth="1"/>
    <col min="14600" max="14600" width="7.7109375" style="27" customWidth="1"/>
    <col min="14601" max="14601" width="10.42578125" style="27" customWidth="1"/>
    <col min="14602" max="14602" width="7.140625" style="27" customWidth="1"/>
    <col min="14603" max="14603" width="9.28515625" style="27" customWidth="1"/>
    <col min="14604" max="14604" width="12" style="27" customWidth="1"/>
    <col min="14605" max="14847" width="9.140625" style="27"/>
    <col min="14848" max="14848" width="3.5703125" style="27" customWidth="1"/>
    <col min="14849" max="14849" width="9.7109375" style="27" customWidth="1"/>
    <col min="14850" max="14850" width="32.85546875" style="27" customWidth="1"/>
    <col min="14851" max="14851" width="9" style="27" customWidth="1"/>
    <col min="14852" max="14852" width="8.42578125" style="27" customWidth="1"/>
    <col min="14853" max="14853" width="11.5703125" style="27" customWidth="1"/>
    <col min="14854" max="14854" width="8.140625" style="27" customWidth="1"/>
    <col min="14855" max="14855" width="10.5703125" style="27" customWidth="1"/>
    <col min="14856" max="14856" width="7.7109375" style="27" customWidth="1"/>
    <col min="14857" max="14857" width="10.42578125" style="27" customWidth="1"/>
    <col min="14858" max="14858" width="7.140625" style="27" customWidth="1"/>
    <col min="14859" max="14859" width="9.28515625" style="27" customWidth="1"/>
    <col min="14860" max="14860" width="12" style="27" customWidth="1"/>
    <col min="14861" max="15103" width="9.140625" style="27"/>
    <col min="15104" max="15104" width="3.5703125" style="27" customWidth="1"/>
    <col min="15105" max="15105" width="9.7109375" style="27" customWidth="1"/>
    <col min="15106" max="15106" width="32.85546875" style="27" customWidth="1"/>
    <col min="15107" max="15107" width="9" style="27" customWidth="1"/>
    <col min="15108" max="15108" width="8.42578125" style="27" customWidth="1"/>
    <col min="15109" max="15109" width="11.5703125" style="27" customWidth="1"/>
    <col min="15110" max="15110" width="8.140625" style="27" customWidth="1"/>
    <col min="15111" max="15111" width="10.5703125" style="27" customWidth="1"/>
    <col min="15112" max="15112" width="7.7109375" style="27" customWidth="1"/>
    <col min="15113" max="15113" width="10.42578125" style="27" customWidth="1"/>
    <col min="15114" max="15114" width="7.140625" style="27" customWidth="1"/>
    <col min="15115" max="15115" width="9.28515625" style="27" customWidth="1"/>
    <col min="15116" max="15116" width="12" style="27" customWidth="1"/>
    <col min="15117" max="15359" width="9.140625" style="27"/>
    <col min="15360" max="15360" width="3.5703125" style="27" customWidth="1"/>
    <col min="15361" max="15361" width="9.7109375" style="27" customWidth="1"/>
    <col min="15362" max="15362" width="32.85546875" style="27" customWidth="1"/>
    <col min="15363" max="15363" width="9" style="27" customWidth="1"/>
    <col min="15364" max="15364" width="8.42578125" style="27" customWidth="1"/>
    <col min="15365" max="15365" width="11.5703125" style="27" customWidth="1"/>
    <col min="15366" max="15366" width="8.140625" style="27" customWidth="1"/>
    <col min="15367" max="15367" width="10.5703125" style="27" customWidth="1"/>
    <col min="15368" max="15368" width="7.7109375" style="27" customWidth="1"/>
    <col min="15369" max="15369" width="10.42578125" style="27" customWidth="1"/>
    <col min="15370" max="15370" width="7.140625" style="27" customWidth="1"/>
    <col min="15371" max="15371" width="9.28515625" style="27" customWidth="1"/>
    <col min="15372" max="15372" width="12" style="27" customWidth="1"/>
    <col min="15373" max="15615" width="9.140625" style="27"/>
    <col min="15616" max="15616" width="3.5703125" style="27" customWidth="1"/>
    <col min="15617" max="15617" width="9.7109375" style="27" customWidth="1"/>
    <col min="15618" max="15618" width="32.85546875" style="27" customWidth="1"/>
    <col min="15619" max="15619" width="9" style="27" customWidth="1"/>
    <col min="15620" max="15620" width="8.42578125" style="27" customWidth="1"/>
    <col min="15621" max="15621" width="11.5703125" style="27" customWidth="1"/>
    <col min="15622" max="15622" width="8.140625" style="27" customWidth="1"/>
    <col min="15623" max="15623" width="10.5703125" style="27" customWidth="1"/>
    <col min="15624" max="15624" width="7.7109375" style="27" customWidth="1"/>
    <col min="15625" max="15625" width="10.42578125" style="27" customWidth="1"/>
    <col min="15626" max="15626" width="7.140625" style="27" customWidth="1"/>
    <col min="15627" max="15627" width="9.28515625" style="27" customWidth="1"/>
    <col min="15628" max="15628" width="12" style="27" customWidth="1"/>
    <col min="15629" max="15871" width="9.140625" style="27"/>
    <col min="15872" max="15872" width="3.5703125" style="27" customWidth="1"/>
    <col min="15873" max="15873" width="9.7109375" style="27" customWidth="1"/>
    <col min="15874" max="15874" width="32.85546875" style="27" customWidth="1"/>
    <col min="15875" max="15875" width="9" style="27" customWidth="1"/>
    <col min="15876" max="15876" width="8.42578125" style="27" customWidth="1"/>
    <col min="15877" max="15877" width="11.5703125" style="27" customWidth="1"/>
    <col min="15878" max="15878" width="8.140625" style="27" customWidth="1"/>
    <col min="15879" max="15879" width="10.5703125" style="27" customWidth="1"/>
    <col min="15880" max="15880" width="7.7109375" style="27" customWidth="1"/>
    <col min="15881" max="15881" width="10.42578125" style="27" customWidth="1"/>
    <col min="15882" max="15882" width="7.140625" style="27" customWidth="1"/>
    <col min="15883" max="15883" width="9.28515625" style="27" customWidth="1"/>
    <col min="15884" max="15884" width="12" style="27" customWidth="1"/>
    <col min="15885" max="16127" width="9.140625" style="27"/>
    <col min="16128" max="16128" width="3.5703125" style="27" customWidth="1"/>
    <col min="16129" max="16129" width="9.7109375" style="27" customWidth="1"/>
    <col min="16130" max="16130" width="32.85546875" style="27" customWidth="1"/>
    <col min="16131" max="16131" width="9" style="27" customWidth="1"/>
    <col min="16132" max="16132" width="8.42578125" style="27" customWidth="1"/>
    <col min="16133" max="16133" width="11.5703125" style="27" customWidth="1"/>
    <col min="16134" max="16134" width="8.140625" style="27" customWidth="1"/>
    <col min="16135" max="16135" width="10.5703125" style="27" customWidth="1"/>
    <col min="16136" max="16136" width="7.7109375" style="27" customWidth="1"/>
    <col min="16137" max="16137" width="10.42578125" style="27" customWidth="1"/>
    <col min="16138" max="16138" width="7.140625" style="27" customWidth="1"/>
    <col min="16139" max="16139" width="9.28515625" style="27" customWidth="1"/>
    <col min="16140" max="16140" width="12" style="27" customWidth="1"/>
    <col min="16141" max="16384" width="9.140625" style="27"/>
  </cols>
  <sheetData>
    <row r="1" spans="1:12" ht="30" customHeight="1">
      <c r="A1" s="149" t="s">
        <v>81</v>
      </c>
      <c r="B1" s="149"/>
      <c r="C1" s="149"/>
      <c r="D1" s="149"/>
      <c r="E1" s="149"/>
      <c r="F1" s="149"/>
      <c r="G1" s="149"/>
      <c r="H1" s="149"/>
      <c r="I1" s="149"/>
      <c r="J1" s="149"/>
      <c r="K1" s="149"/>
      <c r="L1" s="149"/>
    </row>
    <row r="2" spans="1:12" ht="30" customHeight="1">
      <c r="A2" s="150" t="s">
        <v>82</v>
      </c>
      <c r="B2" s="150"/>
      <c r="C2" s="150"/>
      <c r="D2" s="150"/>
      <c r="E2" s="150"/>
      <c r="F2" s="150"/>
      <c r="G2" s="150"/>
      <c r="H2" s="150"/>
      <c r="I2" s="150"/>
      <c r="J2" s="150"/>
      <c r="K2" s="150"/>
      <c r="L2" s="150"/>
    </row>
    <row r="3" spans="1:12" s="28" customFormat="1" ht="22.5" customHeight="1">
      <c r="A3" s="149" t="s">
        <v>83</v>
      </c>
      <c r="B3" s="149"/>
      <c r="C3" s="149"/>
      <c r="D3" s="149"/>
      <c r="E3" s="149"/>
      <c r="F3" s="149"/>
      <c r="G3" s="149"/>
      <c r="H3" s="149"/>
      <c r="I3" s="149"/>
      <c r="J3" s="149"/>
      <c r="K3" s="149"/>
      <c r="L3" s="149"/>
    </row>
    <row r="4" spans="1:12" ht="33" customHeight="1">
      <c r="A4" s="151" t="s">
        <v>3</v>
      </c>
      <c r="B4" s="152" t="s">
        <v>84</v>
      </c>
      <c r="C4" s="152" t="s">
        <v>85</v>
      </c>
      <c r="D4" s="152" t="s">
        <v>86</v>
      </c>
      <c r="E4" s="152" t="s">
        <v>87</v>
      </c>
      <c r="F4" s="152" t="s">
        <v>88</v>
      </c>
      <c r="G4" s="152"/>
      <c r="H4" s="152" t="s">
        <v>89</v>
      </c>
      <c r="I4" s="152"/>
      <c r="J4" s="152" t="s">
        <v>90</v>
      </c>
      <c r="K4" s="152"/>
      <c r="L4" s="153" t="s">
        <v>91</v>
      </c>
    </row>
    <row r="5" spans="1:12" ht="31.5">
      <c r="A5" s="151"/>
      <c r="B5" s="152"/>
      <c r="C5" s="152"/>
      <c r="D5" s="152"/>
      <c r="E5" s="152"/>
      <c r="F5" s="29" t="s">
        <v>37</v>
      </c>
      <c r="G5" s="30" t="s">
        <v>5</v>
      </c>
      <c r="H5" s="29" t="s">
        <v>37</v>
      </c>
      <c r="I5" s="30" t="s">
        <v>5</v>
      </c>
      <c r="J5" s="29" t="s">
        <v>37</v>
      </c>
      <c r="K5" s="30" t="s">
        <v>92</v>
      </c>
      <c r="L5" s="154"/>
    </row>
    <row r="6" spans="1:12">
      <c r="A6" s="31">
        <v>1</v>
      </c>
      <c r="B6" s="31">
        <v>3</v>
      </c>
      <c r="C6" s="31">
        <v>4</v>
      </c>
      <c r="D6" s="31">
        <v>5</v>
      </c>
      <c r="E6" s="31">
        <v>6</v>
      </c>
      <c r="F6" s="31">
        <v>7</v>
      </c>
      <c r="G6" s="31">
        <v>8</v>
      </c>
      <c r="H6" s="31">
        <v>9</v>
      </c>
      <c r="I6" s="31">
        <v>10</v>
      </c>
      <c r="J6" s="31">
        <v>11</v>
      </c>
      <c r="K6" s="31">
        <v>12</v>
      </c>
      <c r="L6" s="31">
        <v>13</v>
      </c>
    </row>
    <row r="7" spans="1:12" s="37" customFormat="1">
      <c r="A7" s="31"/>
      <c r="B7" s="32" t="s">
        <v>93</v>
      </c>
      <c r="C7" s="33"/>
      <c r="D7" s="33"/>
      <c r="E7" s="34"/>
      <c r="F7" s="33"/>
      <c r="G7" s="35"/>
      <c r="H7" s="35"/>
      <c r="I7" s="35"/>
      <c r="J7" s="35"/>
      <c r="K7" s="35"/>
      <c r="L7" s="36"/>
    </row>
    <row r="8" spans="1:12" s="42" customFormat="1" ht="54">
      <c r="A8" s="146">
        <v>1</v>
      </c>
      <c r="B8" s="38" t="s">
        <v>94</v>
      </c>
      <c r="C8" s="32" t="s">
        <v>95</v>
      </c>
      <c r="D8" s="32"/>
      <c r="E8" s="39">
        <v>0.15</v>
      </c>
      <c r="F8" s="40"/>
      <c r="G8" s="41"/>
      <c r="H8" s="40"/>
      <c r="I8" s="41"/>
      <c r="J8" s="40"/>
      <c r="K8" s="41"/>
      <c r="L8" s="41"/>
    </row>
    <row r="9" spans="1:12" s="42" customFormat="1">
      <c r="A9" s="147"/>
      <c r="B9" s="43" t="s">
        <v>96</v>
      </c>
      <c r="C9" s="40" t="s">
        <v>41</v>
      </c>
      <c r="D9" s="40">
        <v>61.3</v>
      </c>
      <c r="E9" s="41">
        <f>E8*D9</f>
        <v>9.1949999999999985</v>
      </c>
      <c r="F9" s="40"/>
      <c r="G9" s="41"/>
      <c r="H9" s="40"/>
      <c r="I9" s="41"/>
      <c r="J9" s="40"/>
      <c r="K9" s="41"/>
      <c r="L9" s="41"/>
    </row>
    <row r="10" spans="1:12" s="42" customFormat="1" ht="27">
      <c r="A10" s="147"/>
      <c r="B10" s="43" t="s">
        <v>97</v>
      </c>
      <c r="C10" s="40" t="s">
        <v>98</v>
      </c>
      <c r="D10" s="40">
        <v>36.5</v>
      </c>
      <c r="E10" s="41">
        <f>E8*D10</f>
        <v>5.4749999999999996</v>
      </c>
      <c r="F10" s="40"/>
      <c r="G10" s="41"/>
      <c r="H10" s="44"/>
      <c r="I10" s="44"/>
      <c r="J10" s="40"/>
      <c r="K10" s="41"/>
      <c r="L10" s="41"/>
    </row>
    <row r="11" spans="1:12" s="46" customFormat="1">
      <c r="A11" s="147"/>
      <c r="B11" s="43" t="s">
        <v>99</v>
      </c>
      <c r="C11" s="40" t="s">
        <v>25</v>
      </c>
      <c r="D11" s="40">
        <v>0.09</v>
      </c>
      <c r="E11" s="45">
        <f>D11*E8</f>
        <v>1.35E-2</v>
      </c>
      <c r="F11" s="40"/>
      <c r="G11" s="41"/>
      <c r="H11" s="40"/>
      <c r="I11" s="41"/>
      <c r="J11" s="40"/>
      <c r="K11" s="41"/>
      <c r="L11" s="41"/>
    </row>
    <row r="12" spans="1:12" s="42" customFormat="1">
      <c r="A12" s="147"/>
      <c r="B12" s="40" t="s">
        <v>100</v>
      </c>
      <c r="C12" s="40"/>
      <c r="D12" s="40"/>
      <c r="E12" s="41"/>
      <c r="F12" s="40"/>
      <c r="G12" s="41"/>
      <c r="H12" s="40"/>
      <c r="I12" s="41"/>
      <c r="J12" s="40"/>
      <c r="K12" s="41"/>
      <c r="L12" s="41"/>
    </row>
    <row r="13" spans="1:12" s="42" customFormat="1">
      <c r="A13" s="147"/>
      <c r="B13" s="43" t="s">
        <v>101</v>
      </c>
      <c r="C13" s="40" t="s">
        <v>102</v>
      </c>
      <c r="D13" s="40">
        <v>0.8</v>
      </c>
      <c r="E13" s="41">
        <f>E8*D13</f>
        <v>0.12</v>
      </c>
      <c r="F13" s="41"/>
      <c r="G13" s="41"/>
      <c r="H13" s="40"/>
      <c r="I13" s="41"/>
      <c r="J13" s="47"/>
      <c r="K13" s="41"/>
      <c r="L13" s="41"/>
    </row>
    <row r="14" spans="1:12" s="42" customFormat="1">
      <c r="A14" s="147"/>
      <c r="B14" s="43" t="s">
        <v>103</v>
      </c>
      <c r="C14" s="40" t="s">
        <v>67</v>
      </c>
      <c r="D14" s="40">
        <f>0.01</f>
        <v>0.01</v>
      </c>
      <c r="E14" s="48">
        <f>E8*D14</f>
        <v>1.5E-3</v>
      </c>
      <c r="F14" s="40"/>
      <c r="G14" s="41"/>
      <c r="H14" s="40"/>
      <c r="I14" s="41"/>
      <c r="J14" s="47"/>
      <c r="K14" s="41"/>
      <c r="L14" s="41"/>
    </row>
    <row r="15" spans="1:12" s="42" customFormat="1">
      <c r="A15" s="147"/>
      <c r="B15" s="43" t="s">
        <v>104</v>
      </c>
      <c r="C15" s="40" t="s">
        <v>67</v>
      </c>
      <c r="D15" s="40">
        <v>0.6</v>
      </c>
      <c r="E15" s="41">
        <f>E8*D15</f>
        <v>0.09</v>
      </c>
      <c r="F15" s="40"/>
      <c r="G15" s="41"/>
      <c r="H15" s="40"/>
      <c r="I15" s="41"/>
      <c r="J15" s="40"/>
      <c r="K15" s="41"/>
      <c r="L15" s="41"/>
    </row>
    <row r="16" spans="1:12" s="49" customFormat="1">
      <c r="A16" s="148"/>
      <c r="B16" s="43" t="s">
        <v>105</v>
      </c>
      <c r="C16" s="40" t="s">
        <v>25</v>
      </c>
      <c r="D16" s="45">
        <v>9.48</v>
      </c>
      <c r="E16" s="41">
        <f>D16*E8</f>
        <v>1.4219999999999999</v>
      </c>
      <c r="F16" s="40"/>
      <c r="G16" s="41"/>
      <c r="H16" s="40"/>
      <c r="I16" s="41"/>
      <c r="J16" s="47"/>
      <c r="K16" s="41"/>
      <c r="L16" s="41"/>
    </row>
    <row r="17" spans="1:12" s="42" customFormat="1" ht="54">
      <c r="A17" s="146">
        <v>2</v>
      </c>
      <c r="B17" s="38" t="s">
        <v>106</v>
      </c>
      <c r="C17" s="32" t="s">
        <v>95</v>
      </c>
      <c r="D17" s="32"/>
      <c r="E17" s="39">
        <v>0.55000000000000004</v>
      </c>
      <c r="F17" s="40"/>
      <c r="G17" s="41"/>
      <c r="H17" s="40"/>
      <c r="I17" s="41"/>
      <c r="J17" s="40"/>
      <c r="K17" s="41"/>
      <c r="L17" s="41"/>
    </row>
    <row r="18" spans="1:12" s="42" customFormat="1">
      <c r="A18" s="147"/>
      <c r="B18" s="43" t="s">
        <v>96</v>
      </c>
      <c r="C18" s="40" t="s">
        <v>41</v>
      </c>
      <c r="D18" s="40">
        <v>122</v>
      </c>
      <c r="E18" s="41">
        <f>E17*D18</f>
        <v>67.100000000000009</v>
      </c>
      <c r="F18" s="40"/>
      <c r="G18" s="41"/>
      <c r="H18" s="40"/>
      <c r="I18" s="41"/>
      <c r="J18" s="40"/>
      <c r="K18" s="41"/>
      <c r="L18" s="41"/>
    </row>
    <row r="19" spans="1:12" s="42" customFormat="1" ht="27">
      <c r="A19" s="147"/>
      <c r="B19" s="43" t="s">
        <v>97</v>
      </c>
      <c r="C19" s="40" t="s">
        <v>98</v>
      </c>
      <c r="D19" s="40">
        <v>73</v>
      </c>
      <c r="E19" s="41">
        <f>E17*D19</f>
        <v>40.150000000000006</v>
      </c>
      <c r="F19" s="40"/>
      <c r="G19" s="41"/>
      <c r="H19" s="44"/>
      <c r="I19" s="44"/>
      <c r="J19" s="40"/>
      <c r="K19" s="41"/>
      <c r="L19" s="41"/>
    </row>
    <row r="20" spans="1:12" s="46" customFormat="1">
      <c r="A20" s="147"/>
      <c r="B20" s="43" t="s">
        <v>99</v>
      </c>
      <c r="C20" s="40" t="s">
        <v>25</v>
      </c>
      <c r="D20" s="40">
        <v>0.25</v>
      </c>
      <c r="E20" s="45">
        <f>D20*E17</f>
        <v>0.13750000000000001</v>
      </c>
      <c r="F20" s="40"/>
      <c r="G20" s="41"/>
      <c r="H20" s="40"/>
      <c r="I20" s="41"/>
      <c r="J20" s="40"/>
      <c r="K20" s="41"/>
      <c r="L20" s="41"/>
    </row>
    <row r="21" spans="1:12" s="42" customFormat="1">
      <c r="A21" s="147"/>
      <c r="B21" s="40" t="s">
        <v>100</v>
      </c>
      <c r="C21" s="40"/>
      <c r="D21" s="40"/>
      <c r="E21" s="41"/>
      <c r="F21" s="40"/>
      <c r="G21" s="41"/>
      <c r="H21" s="40"/>
      <c r="I21" s="41"/>
      <c r="J21" s="40"/>
      <c r="K21" s="41"/>
      <c r="L21" s="41"/>
    </row>
    <row r="22" spans="1:12" s="42" customFormat="1">
      <c r="A22" s="147"/>
      <c r="B22" s="43" t="s">
        <v>101</v>
      </c>
      <c r="C22" s="40" t="s">
        <v>102</v>
      </c>
      <c r="D22" s="40">
        <v>1.5</v>
      </c>
      <c r="E22" s="41">
        <f>E17*D22</f>
        <v>0.82500000000000007</v>
      </c>
      <c r="F22" s="41"/>
      <c r="G22" s="41"/>
      <c r="H22" s="40"/>
      <c r="I22" s="41"/>
      <c r="J22" s="47"/>
      <c r="K22" s="41"/>
      <c r="L22" s="41"/>
    </row>
    <row r="23" spans="1:12" s="42" customFormat="1">
      <c r="A23" s="147"/>
      <c r="B23" s="43" t="s">
        <v>103</v>
      </c>
      <c r="C23" s="40" t="s">
        <v>67</v>
      </c>
      <c r="D23" s="40">
        <f>0.02</f>
        <v>0.02</v>
      </c>
      <c r="E23" s="48">
        <f>E17*D23</f>
        <v>1.1000000000000001E-2</v>
      </c>
      <c r="F23" s="40"/>
      <c r="G23" s="41"/>
      <c r="H23" s="40"/>
      <c r="I23" s="41"/>
      <c r="J23" s="47"/>
      <c r="K23" s="41"/>
      <c r="L23" s="41"/>
    </row>
    <row r="24" spans="1:12" s="42" customFormat="1">
      <c r="A24" s="147"/>
      <c r="B24" s="43" t="s">
        <v>104</v>
      </c>
      <c r="C24" s="40" t="s">
        <v>67</v>
      </c>
      <c r="D24" s="40">
        <v>2.1</v>
      </c>
      <c r="E24" s="41">
        <f>D24*E17</f>
        <v>1.1550000000000002</v>
      </c>
      <c r="F24" s="40"/>
      <c r="G24" s="41"/>
      <c r="H24" s="40"/>
      <c r="I24" s="41"/>
      <c r="J24" s="40"/>
      <c r="K24" s="41"/>
      <c r="L24" s="41"/>
    </row>
    <row r="25" spans="1:12" s="49" customFormat="1">
      <c r="A25" s="148"/>
      <c r="B25" s="43" t="s">
        <v>105</v>
      </c>
      <c r="C25" s="40" t="s">
        <v>25</v>
      </c>
      <c r="D25" s="45">
        <v>15.8</v>
      </c>
      <c r="E25" s="41">
        <f>D25*E17</f>
        <v>8.6900000000000013</v>
      </c>
      <c r="F25" s="40"/>
      <c r="G25" s="41"/>
      <c r="H25" s="40"/>
      <c r="I25" s="41"/>
      <c r="J25" s="47"/>
      <c r="K25" s="41"/>
      <c r="L25" s="41"/>
    </row>
    <row r="26" spans="1:12" s="42" customFormat="1" ht="54">
      <c r="A26" s="146">
        <v>3</v>
      </c>
      <c r="B26" s="38" t="s">
        <v>107</v>
      </c>
      <c r="C26" s="32" t="s">
        <v>95</v>
      </c>
      <c r="D26" s="32"/>
      <c r="E26" s="39">
        <v>0.45</v>
      </c>
      <c r="F26" s="40"/>
      <c r="G26" s="41"/>
      <c r="H26" s="40"/>
      <c r="I26" s="41"/>
      <c r="J26" s="40"/>
      <c r="K26" s="41"/>
      <c r="L26" s="41"/>
    </row>
    <row r="27" spans="1:12" s="42" customFormat="1">
      <c r="A27" s="147"/>
      <c r="B27" s="43" t="s">
        <v>96</v>
      </c>
      <c r="C27" s="40" t="s">
        <v>41</v>
      </c>
      <c r="D27" s="40">
        <f>388</f>
        <v>388</v>
      </c>
      <c r="E27" s="41">
        <f>D27*E26</f>
        <v>174.6</v>
      </c>
      <c r="F27" s="40"/>
      <c r="G27" s="41"/>
      <c r="H27" s="40"/>
      <c r="I27" s="41"/>
      <c r="J27" s="40"/>
      <c r="K27" s="41"/>
      <c r="L27" s="41"/>
    </row>
    <row r="28" spans="1:12" s="42" customFormat="1" ht="27">
      <c r="A28" s="147"/>
      <c r="B28" s="43" t="s">
        <v>97</v>
      </c>
      <c r="C28" s="40" t="s">
        <v>98</v>
      </c>
      <c r="D28" s="40">
        <f>195</f>
        <v>195</v>
      </c>
      <c r="E28" s="41">
        <f>E26*D28</f>
        <v>87.75</v>
      </c>
      <c r="F28" s="40"/>
      <c r="G28" s="41"/>
      <c r="H28" s="44"/>
      <c r="I28" s="44"/>
      <c r="J28" s="40"/>
      <c r="K28" s="41"/>
      <c r="L28" s="41"/>
    </row>
    <row r="29" spans="1:12" s="46" customFormat="1">
      <c r="A29" s="147"/>
      <c r="B29" s="43" t="s">
        <v>99</v>
      </c>
      <c r="C29" s="40" t="s">
        <v>25</v>
      </c>
      <c r="D29" s="40">
        <v>0.62</v>
      </c>
      <c r="E29" s="45">
        <f>D29*E26</f>
        <v>0.27900000000000003</v>
      </c>
      <c r="F29" s="40"/>
      <c r="G29" s="41"/>
      <c r="H29" s="40"/>
      <c r="I29" s="41"/>
      <c r="J29" s="40"/>
      <c r="K29" s="41"/>
      <c r="L29" s="41"/>
    </row>
    <row r="30" spans="1:12" s="42" customFormat="1">
      <c r="A30" s="147"/>
      <c r="B30" s="40" t="s">
        <v>100</v>
      </c>
      <c r="C30" s="40"/>
      <c r="D30" s="40"/>
      <c r="E30" s="41"/>
      <c r="F30" s="40"/>
      <c r="G30" s="41"/>
      <c r="H30" s="40"/>
      <c r="I30" s="41"/>
      <c r="J30" s="40"/>
      <c r="K30" s="41"/>
      <c r="L30" s="41"/>
    </row>
    <row r="31" spans="1:12" s="42" customFormat="1">
      <c r="A31" s="147"/>
      <c r="B31" s="43" t="s">
        <v>101</v>
      </c>
      <c r="C31" s="40" t="s">
        <v>102</v>
      </c>
      <c r="D31" s="40">
        <f>3.5</f>
        <v>3.5</v>
      </c>
      <c r="E31" s="41">
        <f>E26*D31</f>
        <v>1.575</v>
      </c>
      <c r="F31" s="41"/>
      <c r="G31" s="41"/>
      <c r="H31" s="40"/>
      <c r="I31" s="41"/>
      <c r="J31" s="47"/>
      <c r="K31" s="41"/>
      <c r="L31" s="41"/>
    </row>
    <row r="32" spans="1:12" s="42" customFormat="1">
      <c r="A32" s="147"/>
      <c r="B32" s="43" t="s">
        <v>103</v>
      </c>
      <c r="C32" s="40" t="s">
        <v>67</v>
      </c>
      <c r="D32" s="40">
        <f>0.04</f>
        <v>0.04</v>
      </c>
      <c r="E32" s="48">
        <f>E26*D32</f>
        <v>1.8000000000000002E-2</v>
      </c>
      <c r="F32" s="40"/>
      <c r="G32" s="41"/>
      <c r="H32" s="40"/>
      <c r="I32" s="41"/>
      <c r="J32" s="47"/>
      <c r="K32" s="41"/>
      <c r="L32" s="41"/>
    </row>
    <row r="33" spans="1:12" s="42" customFormat="1">
      <c r="A33" s="147"/>
      <c r="B33" s="43" t="s">
        <v>104</v>
      </c>
      <c r="C33" s="40" t="s">
        <v>67</v>
      </c>
      <c r="D33" s="40">
        <v>4.2</v>
      </c>
      <c r="E33" s="41">
        <f>E26*D33</f>
        <v>1.8900000000000001</v>
      </c>
      <c r="F33" s="40"/>
      <c r="G33" s="41"/>
      <c r="H33" s="40"/>
      <c r="I33" s="41"/>
      <c r="J33" s="40"/>
      <c r="K33" s="41"/>
      <c r="L33" s="41"/>
    </row>
    <row r="34" spans="1:12" s="49" customFormat="1">
      <c r="A34" s="148"/>
      <c r="B34" s="43" t="s">
        <v>105</v>
      </c>
      <c r="C34" s="40" t="s">
        <v>25</v>
      </c>
      <c r="D34" s="45">
        <v>26.2</v>
      </c>
      <c r="E34" s="41">
        <f>D34*E26</f>
        <v>11.79</v>
      </c>
      <c r="F34" s="40"/>
      <c r="G34" s="41"/>
      <c r="H34" s="40"/>
      <c r="I34" s="41"/>
      <c r="J34" s="47"/>
      <c r="K34" s="41"/>
      <c r="L34" s="41"/>
    </row>
    <row r="35" spans="1:12" s="42" customFormat="1" ht="54">
      <c r="A35" s="146">
        <v>4</v>
      </c>
      <c r="B35" s="38" t="s">
        <v>108</v>
      </c>
      <c r="C35" s="32" t="s">
        <v>95</v>
      </c>
      <c r="D35" s="32"/>
      <c r="E35" s="39">
        <v>0.25</v>
      </c>
      <c r="F35" s="40"/>
      <c r="G35" s="41"/>
      <c r="H35" s="40"/>
      <c r="I35" s="41"/>
      <c r="J35" s="40"/>
      <c r="K35" s="41"/>
      <c r="L35" s="41"/>
    </row>
    <row r="36" spans="1:12" s="42" customFormat="1">
      <c r="A36" s="147"/>
      <c r="B36" s="43" t="s">
        <v>96</v>
      </c>
      <c r="C36" s="40" t="s">
        <v>41</v>
      </c>
      <c r="D36" s="40">
        <v>599</v>
      </c>
      <c r="E36" s="41">
        <f>E35*D36</f>
        <v>149.75</v>
      </c>
      <c r="F36" s="40"/>
      <c r="G36" s="41"/>
      <c r="H36" s="40"/>
      <c r="I36" s="41"/>
      <c r="J36" s="40"/>
      <c r="K36" s="41"/>
      <c r="L36" s="41"/>
    </row>
    <row r="37" spans="1:12" s="42" customFormat="1" ht="27">
      <c r="A37" s="147"/>
      <c r="B37" s="43" t="s">
        <v>97</v>
      </c>
      <c r="C37" s="40" t="s">
        <v>98</v>
      </c>
      <c r="D37" s="40">
        <v>305</v>
      </c>
      <c r="E37" s="41">
        <f>E35*D37</f>
        <v>76.25</v>
      </c>
      <c r="F37" s="40"/>
      <c r="G37" s="41"/>
      <c r="H37" s="44"/>
      <c r="I37" s="44"/>
      <c r="J37" s="40"/>
      <c r="K37" s="41"/>
      <c r="L37" s="41"/>
    </row>
    <row r="38" spans="1:12" s="46" customFormat="1">
      <c r="A38" s="147"/>
      <c r="B38" s="43" t="s">
        <v>99</v>
      </c>
      <c r="C38" s="40" t="s">
        <v>25</v>
      </c>
      <c r="D38" s="40">
        <v>0.89</v>
      </c>
      <c r="E38" s="45">
        <f>D38*E35</f>
        <v>0.2225</v>
      </c>
      <c r="F38" s="40"/>
      <c r="G38" s="41"/>
      <c r="H38" s="40"/>
      <c r="I38" s="41"/>
      <c r="J38" s="40"/>
      <c r="K38" s="41"/>
      <c r="L38" s="41"/>
    </row>
    <row r="39" spans="1:12" s="42" customFormat="1">
      <c r="A39" s="147"/>
      <c r="B39" s="40" t="s">
        <v>100</v>
      </c>
      <c r="C39" s="40"/>
      <c r="D39" s="40"/>
      <c r="E39" s="41"/>
      <c r="F39" s="40"/>
      <c r="G39" s="41"/>
      <c r="H39" s="40"/>
      <c r="I39" s="41"/>
      <c r="J39" s="40"/>
      <c r="K39" s="41"/>
      <c r="L39" s="41"/>
    </row>
    <row r="40" spans="1:12" s="42" customFormat="1">
      <c r="A40" s="147"/>
      <c r="B40" s="43" t="s">
        <v>101</v>
      </c>
      <c r="C40" s="40" t="s">
        <v>102</v>
      </c>
      <c r="D40" s="40">
        <v>6.6</v>
      </c>
      <c r="E40" s="41">
        <f>E35*D40</f>
        <v>1.65</v>
      </c>
      <c r="F40" s="41"/>
      <c r="G40" s="41"/>
      <c r="H40" s="40"/>
      <c r="I40" s="41"/>
      <c r="J40" s="47"/>
      <c r="K40" s="41"/>
      <c r="L40" s="41"/>
    </row>
    <row r="41" spans="1:12" s="42" customFormat="1">
      <c r="A41" s="147"/>
      <c r="B41" s="43" t="s">
        <v>103</v>
      </c>
      <c r="C41" s="40" t="s">
        <v>67</v>
      </c>
      <c r="D41" s="40">
        <f>0.06</f>
        <v>0.06</v>
      </c>
      <c r="E41" s="48">
        <f>E35*D41</f>
        <v>1.4999999999999999E-2</v>
      </c>
      <c r="F41" s="40"/>
      <c r="G41" s="41"/>
      <c r="H41" s="40"/>
      <c r="I41" s="41"/>
      <c r="J41" s="47"/>
      <c r="K41" s="41"/>
      <c r="L41" s="41"/>
    </row>
    <row r="42" spans="1:12" s="42" customFormat="1">
      <c r="A42" s="147"/>
      <c r="B42" s="43" t="s">
        <v>104</v>
      </c>
      <c r="C42" s="40" t="s">
        <v>67</v>
      </c>
      <c r="D42" s="40">
        <v>7.5</v>
      </c>
      <c r="E42" s="41">
        <f>E35*D42</f>
        <v>1.875</v>
      </c>
      <c r="F42" s="40"/>
      <c r="G42" s="41"/>
      <c r="H42" s="40"/>
      <c r="I42" s="41"/>
      <c r="J42" s="40"/>
      <c r="K42" s="41"/>
      <c r="L42" s="41"/>
    </row>
    <row r="43" spans="1:12" s="49" customFormat="1">
      <c r="A43" s="148"/>
      <c r="B43" s="43" t="s">
        <v>105</v>
      </c>
      <c r="C43" s="40" t="s">
        <v>25</v>
      </c>
      <c r="D43" s="45">
        <v>49</v>
      </c>
      <c r="E43" s="41">
        <f>D43*E35</f>
        <v>12.25</v>
      </c>
      <c r="F43" s="40"/>
      <c r="G43" s="41"/>
      <c r="H43" s="40"/>
      <c r="I43" s="41"/>
      <c r="J43" s="47"/>
      <c r="K43" s="41"/>
      <c r="L43" s="41"/>
    </row>
    <row r="44" spans="1:12" s="49" customFormat="1" ht="54">
      <c r="A44" s="155">
        <v>5</v>
      </c>
      <c r="B44" s="38" t="s">
        <v>106</v>
      </c>
      <c r="C44" s="32" t="s">
        <v>95</v>
      </c>
      <c r="D44" s="32"/>
      <c r="E44" s="39">
        <v>0.3</v>
      </c>
      <c r="F44" s="40"/>
      <c r="G44" s="41"/>
      <c r="H44" s="40"/>
      <c r="I44" s="41"/>
      <c r="J44" s="40"/>
      <c r="K44" s="41"/>
      <c r="L44" s="41"/>
    </row>
    <row r="45" spans="1:12" s="49" customFormat="1">
      <c r="A45" s="156"/>
      <c r="B45" s="43" t="s">
        <v>96</v>
      </c>
      <c r="C45" s="40" t="s">
        <v>41</v>
      </c>
      <c r="D45" s="40">
        <v>243</v>
      </c>
      <c r="E45" s="41">
        <f>E44*D45</f>
        <v>72.899999999999991</v>
      </c>
      <c r="F45" s="40"/>
      <c r="G45" s="41"/>
      <c r="H45" s="40"/>
      <c r="I45" s="41"/>
      <c r="J45" s="40"/>
      <c r="K45" s="41"/>
      <c r="L45" s="41"/>
    </row>
    <row r="46" spans="1:12" s="49" customFormat="1" ht="27">
      <c r="A46" s="156"/>
      <c r="B46" s="43" t="s">
        <v>97</v>
      </c>
      <c r="C46" s="40" t="s">
        <v>98</v>
      </c>
      <c r="D46" s="40">
        <v>118</v>
      </c>
      <c r="E46" s="41">
        <f>E44*D46</f>
        <v>35.4</v>
      </c>
      <c r="F46" s="40"/>
      <c r="G46" s="41"/>
      <c r="H46" s="44"/>
      <c r="I46" s="44"/>
      <c r="J46" s="40"/>
      <c r="K46" s="41"/>
      <c r="L46" s="41"/>
    </row>
    <row r="47" spans="1:12" s="49" customFormat="1">
      <c r="A47" s="156"/>
      <c r="B47" s="43" t="s">
        <v>99</v>
      </c>
      <c r="C47" s="40" t="s">
        <v>25</v>
      </c>
      <c r="D47" s="40">
        <v>0.3</v>
      </c>
      <c r="E47" s="45">
        <f>D47*E44</f>
        <v>0.09</v>
      </c>
      <c r="F47" s="40"/>
      <c r="G47" s="41"/>
      <c r="H47" s="40"/>
      <c r="I47" s="41"/>
      <c r="J47" s="40"/>
      <c r="K47" s="41"/>
      <c r="L47" s="41"/>
    </row>
    <row r="48" spans="1:12" s="49" customFormat="1">
      <c r="A48" s="156"/>
      <c r="B48" s="40" t="s">
        <v>100</v>
      </c>
      <c r="C48" s="40"/>
      <c r="D48" s="40"/>
      <c r="E48" s="41"/>
      <c r="F48" s="40"/>
      <c r="G48" s="41"/>
      <c r="H48" s="40"/>
      <c r="I48" s="41"/>
      <c r="J48" s="40"/>
      <c r="K48" s="41"/>
      <c r="L48" s="41"/>
    </row>
    <row r="49" spans="1:12" s="49" customFormat="1">
      <c r="A49" s="156"/>
      <c r="B49" s="43" t="s">
        <v>101</v>
      </c>
      <c r="C49" s="40" t="s">
        <v>102</v>
      </c>
      <c r="D49" s="40">
        <v>2.7</v>
      </c>
      <c r="E49" s="41">
        <f>E44*D49</f>
        <v>0.81</v>
      </c>
      <c r="F49" s="41"/>
      <c r="G49" s="41"/>
      <c r="H49" s="40"/>
      <c r="I49" s="41"/>
      <c r="J49" s="47"/>
      <c r="K49" s="41"/>
      <c r="L49" s="41"/>
    </row>
    <row r="50" spans="1:12" s="49" customFormat="1">
      <c r="A50" s="156"/>
      <c r="B50" s="43" t="s">
        <v>103</v>
      </c>
      <c r="C50" s="40" t="s">
        <v>67</v>
      </c>
      <c r="D50" s="40">
        <v>0.02</v>
      </c>
      <c r="E50" s="48">
        <f>E44*D50</f>
        <v>6.0000000000000001E-3</v>
      </c>
      <c r="F50" s="40"/>
      <c r="G50" s="41"/>
      <c r="H50" s="40"/>
      <c r="I50" s="41"/>
      <c r="J50" s="47"/>
      <c r="K50" s="41"/>
      <c r="L50" s="41"/>
    </row>
    <row r="51" spans="1:12" s="49" customFormat="1">
      <c r="A51" s="156"/>
      <c r="B51" s="43" t="s">
        <v>104</v>
      </c>
      <c r="C51" s="40" t="s">
        <v>67</v>
      </c>
      <c r="D51" s="40">
        <v>2.4</v>
      </c>
      <c r="E51" s="41">
        <f>E44*D51</f>
        <v>0.72</v>
      </c>
      <c r="F51" s="40"/>
      <c r="G51" s="41"/>
      <c r="H51" s="40"/>
      <c r="I51" s="41"/>
      <c r="J51" s="40"/>
      <c r="K51" s="41"/>
      <c r="L51" s="41"/>
    </row>
    <row r="52" spans="1:12" s="49" customFormat="1">
      <c r="A52" s="157"/>
      <c r="B52" s="43" t="s">
        <v>105</v>
      </c>
      <c r="C52" s="40" t="s">
        <v>25</v>
      </c>
      <c r="D52" s="45">
        <v>20.399999999999999</v>
      </c>
      <c r="E52" s="41">
        <f>D52*E44</f>
        <v>6.1199999999999992</v>
      </c>
      <c r="F52" s="40"/>
      <c r="G52" s="41"/>
      <c r="H52" s="40"/>
      <c r="I52" s="41"/>
      <c r="J52" s="47"/>
      <c r="K52" s="41"/>
      <c r="L52" s="41"/>
    </row>
    <row r="53" spans="1:12" s="49" customFormat="1" ht="54">
      <c r="A53" s="155">
        <v>6</v>
      </c>
      <c r="B53" s="38" t="s">
        <v>107</v>
      </c>
      <c r="C53" s="32" t="s">
        <v>95</v>
      </c>
      <c r="D53" s="32"/>
      <c r="E53" s="39">
        <v>0.25</v>
      </c>
      <c r="F53" s="40"/>
      <c r="G53" s="41"/>
      <c r="H53" s="40"/>
      <c r="I53" s="41"/>
      <c r="J53" s="40"/>
      <c r="K53" s="41"/>
      <c r="L53" s="41"/>
    </row>
    <row r="54" spans="1:12" s="49" customFormat="1">
      <c r="A54" s="156"/>
      <c r="B54" s="43" t="s">
        <v>96</v>
      </c>
      <c r="C54" s="40" t="s">
        <v>41</v>
      </c>
      <c r="D54" s="40">
        <v>401</v>
      </c>
      <c r="E54" s="41">
        <f>E53*D54</f>
        <v>100.25</v>
      </c>
      <c r="F54" s="40"/>
      <c r="G54" s="41"/>
      <c r="H54" s="40"/>
      <c r="I54" s="41"/>
      <c r="J54" s="40"/>
      <c r="K54" s="41"/>
      <c r="L54" s="41"/>
    </row>
    <row r="55" spans="1:12" s="49" customFormat="1" ht="27">
      <c r="A55" s="156"/>
      <c r="B55" s="43" t="s">
        <v>97</v>
      </c>
      <c r="C55" s="40" t="s">
        <v>98</v>
      </c>
      <c r="D55" s="40">
        <v>202</v>
      </c>
      <c r="E55" s="41">
        <f>E53*D55</f>
        <v>50.5</v>
      </c>
      <c r="F55" s="40"/>
      <c r="G55" s="41"/>
      <c r="H55" s="44"/>
      <c r="I55" s="44"/>
      <c r="J55" s="40"/>
      <c r="K55" s="41"/>
      <c r="L55" s="41"/>
    </row>
    <row r="56" spans="1:12" s="49" customFormat="1">
      <c r="A56" s="156"/>
      <c r="B56" s="43" t="s">
        <v>99</v>
      </c>
      <c r="C56" s="40" t="s">
        <v>25</v>
      </c>
      <c r="D56" s="40">
        <v>0.55000000000000004</v>
      </c>
      <c r="E56" s="45">
        <f>D56*E53</f>
        <v>0.13750000000000001</v>
      </c>
      <c r="F56" s="40"/>
      <c r="G56" s="41"/>
      <c r="H56" s="40"/>
      <c r="I56" s="41"/>
      <c r="J56" s="40"/>
      <c r="K56" s="41"/>
      <c r="L56" s="41"/>
    </row>
    <row r="57" spans="1:12" s="49" customFormat="1">
      <c r="A57" s="156"/>
      <c r="B57" s="40" t="s">
        <v>100</v>
      </c>
      <c r="C57" s="40"/>
      <c r="D57" s="40"/>
      <c r="E57" s="41"/>
      <c r="F57" s="40"/>
      <c r="G57" s="41"/>
      <c r="H57" s="40"/>
      <c r="I57" s="41"/>
      <c r="J57" s="40"/>
      <c r="K57" s="41"/>
      <c r="L57" s="41"/>
    </row>
    <row r="58" spans="1:12" s="49" customFormat="1">
      <c r="A58" s="156"/>
      <c r="B58" s="43" t="s">
        <v>101</v>
      </c>
      <c r="C58" s="40" t="s">
        <v>102</v>
      </c>
      <c r="D58" s="40">
        <v>4.5999999999999996</v>
      </c>
      <c r="E58" s="41">
        <f>E53*D58</f>
        <v>1.1499999999999999</v>
      </c>
      <c r="F58" s="41"/>
      <c r="G58" s="41"/>
      <c r="H58" s="40"/>
      <c r="I58" s="41"/>
      <c r="J58" s="47"/>
      <c r="K58" s="41"/>
      <c r="L58" s="41"/>
    </row>
    <row r="59" spans="1:12" s="49" customFormat="1">
      <c r="A59" s="156"/>
      <c r="B59" s="43" t="s">
        <v>103</v>
      </c>
      <c r="C59" s="40" t="s">
        <v>67</v>
      </c>
      <c r="D59" s="40">
        <v>0.04</v>
      </c>
      <c r="E59" s="48">
        <f>E53*D59</f>
        <v>0.01</v>
      </c>
      <c r="F59" s="40"/>
      <c r="G59" s="41"/>
      <c r="H59" s="40"/>
      <c r="I59" s="41"/>
      <c r="J59" s="47"/>
      <c r="K59" s="41"/>
      <c r="L59" s="41"/>
    </row>
    <row r="60" spans="1:12" s="49" customFormat="1">
      <c r="A60" s="156"/>
      <c r="B60" s="43" t="s">
        <v>104</v>
      </c>
      <c r="C60" s="40" t="s">
        <v>67</v>
      </c>
      <c r="D60" s="40">
        <v>4.5</v>
      </c>
      <c r="E60" s="41">
        <f>E53*D60</f>
        <v>1.125</v>
      </c>
      <c r="F60" s="40"/>
      <c r="G60" s="41"/>
      <c r="H60" s="40"/>
      <c r="I60" s="41"/>
      <c r="J60" s="40"/>
      <c r="K60" s="41"/>
      <c r="L60" s="41"/>
    </row>
    <row r="61" spans="1:12" s="49" customFormat="1">
      <c r="A61" s="157"/>
      <c r="B61" s="43" t="s">
        <v>105</v>
      </c>
      <c r="C61" s="40" t="s">
        <v>25</v>
      </c>
      <c r="D61" s="41">
        <v>30.2</v>
      </c>
      <c r="E61" s="41">
        <f>D61*E53</f>
        <v>7.55</v>
      </c>
      <c r="F61" s="40"/>
      <c r="G61" s="41"/>
      <c r="H61" s="40"/>
      <c r="I61" s="41"/>
      <c r="J61" s="47"/>
      <c r="K61" s="41"/>
      <c r="L61" s="41"/>
    </row>
    <row r="62" spans="1:12" s="49" customFormat="1" ht="54">
      <c r="A62" s="155">
        <v>7</v>
      </c>
      <c r="B62" s="38" t="s">
        <v>108</v>
      </c>
      <c r="C62" s="32" t="s">
        <v>95</v>
      </c>
      <c r="D62" s="32"/>
      <c r="E62" s="39">
        <v>0.25</v>
      </c>
      <c r="F62" s="40"/>
      <c r="G62" s="41"/>
      <c r="H62" s="40"/>
      <c r="I62" s="41"/>
      <c r="J62" s="40"/>
      <c r="K62" s="41"/>
      <c r="L62" s="41"/>
    </row>
    <row r="63" spans="1:12" s="49" customFormat="1">
      <c r="A63" s="156"/>
      <c r="B63" s="43" t="s">
        <v>96</v>
      </c>
      <c r="C63" s="40" t="s">
        <v>41</v>
      </c>
      <c r="D63" s="40">
        <v>599</v>
      </c>
      <c r="E63" s="41">
        <f>E62*D63</f>
        <v>149.75</v>
      </c>
      <c r="F63" s="40"/>
      <c r="G63" s="41"/>
      <c r="H63" s="40"/>
      <c r="I63" s="41"/>
      <c r="J63" s="40"/>
      <c r="K63" s="41"/>
      <c r="L63" s="41"/>
    </row>
    <row r="64" spans="1:12" s="49" customFormat="1" ht="27">
      <c r="A64" s="156"/>
      <c r="B64" s="43" t="s">
        <v>97</v>
      </c>
      <c r="C64" s="40" t="s">
        <v>98</v>
      </c>
      <c r="D64" s="40">
        <v>303</v>
      </c>
      <c r="E64" s="41">
        <f>E62*D64</f>
        <v>75.75</v>
      </c>
      <c r="F64" s="40"/>
      <c r="G64" s="41"/>
      <c r="H64" s="44"/>
      <c r="I64" s="44"/>
      <c r="J64" s="40"/>
      <c r="K64" s="41"/>
      <c r="L64" s="41"/>
    </row>
    <row r="65" spans="1:12" s="49" customFormat="1">
      <c r="A65" s="156"/>
      <c r="B65" s="43" t="s">
        <v>99</v>
      </c>
      <c r="C65" s="40" t="s">
        <v>25</v>
      </c>
      <c r="D65" s="40">
        <v>2.0299999999999998</v>
      </c>
      <c r="E65" s="45">
        <f>D65*E62</f>
        <v>0.50749999999999995</v>
      </c>
      <c r="F65" s="40"/>
      <c r="G65" s="41"/>
      <c r="H65" s="40"/>
      <c r="I65" s="41"/>
      <c r="J65" s="40"/>
      <c r="K65" s="41"/>
      <c r="L65" s="41"/>
    </row>
    <row r="66" spans="1:12" s="49" customFormat="1">
      <c r="A66" s="156"/>
      <c r="B66" s="40" t="s">
        <v>100</v>
      </c>
      <c r="C66" s="40"/>
      <c r="D66" s="40"/>
      <c r="E66" s="41"/>
      <c r="F66" s="40"/>
      <c r="G66" s="41"/>
      <c r="H66" s="40"/>
      <c r="I66" s="41"/>
      <c r="J66" s="40"/>
      <c r="K66" s="41"/>
      <c r="L66" s="41"/>
    </row>
    <row r="67" spans="1:12" s="49" customFormat="1">
      <c r="A67" s="156"/>
      <c r="B67" s="43" t="s">
        <v>101</v>
      </c>
      <c r="C67" s="40" t="s">
        <v>102</v>
      </c>
      <c r="D67" s="40">
        <v>9.6</v>
      </c>
      <c r="E67" s="41">
        <f>E62*D67</f>
        <v>2.4</v>
      </c>
      <c r="F67" s="41"/>
      <c r="G67" s="41"/>
      <c r="H67" s="40"/>
      <c r="I67" s="41"/>
      <c r="J67" s="47"/>
      <c r="K67" s="41"/>
      <c r="L67" s="41"/>
    </row>
    <row r="68" spans="1:12" s="49" customFormat="1">
      <c r="A68" s="156"/>
      <c r="B68" s="43" t="s">
        <v>103</v>
      </c>
      <c r="C68" s="40" t="s">
        <v>67</v>
      </c>
      <c r="D68" s="40">
        <v>0.06</v>
      </c>
      <c r="E68" s="48">
        <f>E62*D68</f>
        <v>1.4999999999999999E-2</v>
      </c>
      <c r="F68" s="40"/>
      <c r="G68" s="41"/>
      <c r="H68" s="40"/>
      <c r="I68" s="41"/>
      <c r="J68" s="47"/>
      <c r="K68" s="41"/>
      <c r="L68" s="41"/>
    </row>
    <row r="69" spans="1:12" s="49" customFormat="1">
      <c r="A69" s="156"/>
      <c r="B69" s="43" t="s">
        <v>104</v>
      </c>
      <c r="C69" s="40" t="s">
        <v>67</v>
      </c>
      <c r="D69" s="40">
        <v>9</v>
      </c>
      <c r="E69" s="41">
        <f>E62*D69</f>
        <v>2.25</v>
      </c>
      <c r="F69" s="40"/>
      <c r="G69" s="41"/>
      <c r="H69" s="40"/>
      <c r="I69" s="41"/>
      <c r="J69" s="40"/>
      <c r="K69" s="41"/>
      <c r="L69" s="41"/>
    </row>
    <row r="70" spans="1:12" s="49" customFormat="1">
      <c r="A70" s="157"/>
      <c r="B70" s="43" t="s">
        <v>105</v>
      </c>
      <c r="C70" s="40" t="s">
        <v>25</v>
      </c>
      <c r="D70" s="41">
        <v>101</v>
      </c>
      <c r="E70" s="41">
        <f>D70*E62</f>
        <v>25.25</v>
      </c>
      <c r="F70" s="40"/>
      <c r="G70" s="41"/>
      <c r="H70" s="40"/>
      <c r="I70" s="41"/>
      <c r="J70" s="47"/>
      <c r="K70" s="41"/>
      <c r="L70" s="41"/>
    </row>
    <row r="71" spans="1:12" s="42" customFormat="1" ht="40.5">
      <c r="A71" s="146">
        <v>8</v>
      </c>
      <c r="B71" s="38" t="s">
        <v>109</v>
      </c>
      <c r="C71" s="32" t="s">
        <v>95</v>
      </c>
      <c r="D71" s="32"/>
      <c r="E71" s="39">
        <v>1.4</v>
      </c>
      <c r="F71" s="40"/>
      <c r="G71" s="41"/>
      <c r="H71" s="40"/>
      <c r="I71" s="41"/>
      <c r="J71" s="40"/>
      <c r="K71" s="41"/>
      <c r="L71" s="41"/>
    </row>
    <row r="72" spans="1:12" s="42" customFormat="1">
      <c r="A72" s="147"/>
      <c r="B72" s="43" t="s">
        <v>96</v>
      </c>
      <c r="C72" s="40" t="s">
        <v>41</v>
      </c>
      <c r="D72" s="40">
        <v>19</v>
      </c>
      <c r="E72" s="41">
        <f>E71*D72</f>
        <v>26.599999999999998</v>
      </c>
      <c r="F72" s="40"/>
      <c r="G72" s="41"/>
      <c r="H72" s="40"/>
      <c r="I72" s="41"/>
      <c r="J72" s="40"/>
      <c r="K72" s="41"/>
      <c r="L72" s="41"/>
    </row>
    <row r="73" spans="1:12" s="46" customFormat="1">
      <c r="A73" s="147"/>
      <c r="B73" s="43" t="s">
        <v>110</v>
      </c>
      <c r="C73" s="40" t="s">
        <v>98</v>
      </c>
      <c r="D73" s="40">
        <v>8.6199999999999992</v>
      </c>
      <c r="E73" s="45">
        <f>D73*E71</f>
        <v>12.067999999999998</v>
      </c>
      <c r="F73" s="40"/>
      <c r="G73" s="41"/>
      <c r="H73" s="40"/>
      <c r="I73" s="41"/>
      <c r="J73" s="40"/>
      <c r="K73" s="41"/>
      <c r="L73" s="41"/>
    </row>
    <row r="74" spans="1:12" s="42" customFormat="1">
      <c r="A74" s="147"/>
      <c r="B74" s="40" t="s">
        <v>100</v>
      </c>
      <c r="C74" s="40"/>
      <c r="D74" s="40"/>
      <c r="E74" s="41"/>
      <c r="F74" s="40"/>
      <c r="G74" s="41"/>
      <c r="H74" s="40"/>
      <c r="I74" s="41"/>
      <c r="J74" s="40"/>
      <c r="K74" s="41"/>
      <c r="L74" s="41"/>
    </row>
    <row r="75" spans="1:12" s="49" customFormat="1" ht="27">
      <c r="A75" s="147"/>
      <c r="B75" s="43" t="s">
        <v>111</v>
      </c>
      <c r="C75" s="40" t="s">
        <v>102</v>
      </c>
      <c r="D75" s="50">
        <v>100</v>
      </c>
      <c r="E75" s="41">
        <f>E71*D75</f>
        <v>140</v>
      </c>
      <c r="F75" s="40"/>
      <c r="G75" s="41"/>
      <c r="H75" s="40"/>
      <c r="I75" s="41"/>
      <c r="J75" s="47"/>
      <c r="K75" s="41"/>
      <c r="L75" s="41"/>
    </row>
    <row r="76" spans="1:12" s="49" customFormat="1">
      <c r="A76" s="148"/>
      <c r="B76" s="43" t="s">
        <v>105</v>
      </c>
      <c r="C76" s="40" t="s">
        <v>25</v>
      </c>
      <c r="D76" s="50">
        <v>4.5</v>
      </c>
      <c r="E76" s="41">
        <f>D76*E71</f>
        <v>6.3</v>
      </c>
      <c r="F76" s="40"/>
      <c r="G76" s="41"/>
      <c r="H76" s="40"/>
      <c r="I76" s="41"/>
      <c r="J76" s="47"/>
      <c r="K76" s="41"/>
      <c r="L76" s="41"/>
    </row>
    <row r="77" spans="1:12" s="49" customFormat="1" ht="40.5">
      <c r="A77" s="158">
        <v>9</v>
      </c>
      <c r="B77" s="38" t="s">
        <v>112</v>
      </c>
      <c r="C77" s="32" t="s">
        <v>95</v>
      </c>
      <c r="D77" s="32"/>
      <c r="E77" s="39">
        <v>0.8</v>
      </c>
      <c r="F77" s="40"/>
      <c r="G77" s="41"/>
      <c r="H77" s="40"/>
      <c r="I77" s="41"/>
      <c r="J77" s="40"/>
      <c r="K77" s="41"/>
      <c r="L77" s="41"/>
    </row>
    <row r="78" spans="1:12" s="49" customFormat="1">
      <c r="A78" s="159"/>
      <c r="B78" s="43" t="s">
        <v>96</v>
      </c>
      <c r="C78" s="40" t="s">
        <v>41</v>
      </c>
      <c r="D78" s="40">
        <v>19</v>
      </c>
      <c r="E78" s="41">
        <f>E77*D78</f>
        <v>15.200000000000001</v>
      </c>
      <c r="F78" s="40"/>
      <c r="G78" s="41"/>
      <c r="H78" s="40"/>
      <c r="I78" s="41"/>
      <c r="J78" s="40"/>
      <c r="K78" s="41"/>
      <c r="L78" s="41"/>
    </row>
    <row r="79" spans="1:12" s="49" customFormat="1">
      <c r="A79" s="159"/>
      <c r="B79" s="43" t="s">
        <v>110</v>
      </c>
      <c r="C79" s="40" t="s">
        <v>98</v>
      </c>
      <c r="D79" s="40">
        <v>8.6199999999999992</v>
      </c>
      <c r="E79" s="45">
        <f>D79*E77</f>
        <v>6.8959999999999999</v>
      </c>
      <c r="F79" s="40"/>
      <c r="G79" s="41"/>
      <c r="H79" s="40"/>
      <c r="I79" s="41"/>
      <c r="J79" s="40"/>
      <c r="K79" s="41"/>
      <c r="L79" s="41"/>
    </row>
    <row r="80" spans="1:12" s="49" customFormat="1">
      <c r="A80" s="159"/>
      <c r="B80" s="40" t="s">
        <v>100</v>
      </c>
      <c r="C80" s="40"/>
      <c r="D80" s="40"/>
      <c r="E80" s="41"/>
      <c r="F80" s="40"/>
      <c r="G80" s="41"/>
      <c r="H80" s="40"/>
      <c r="I80" s="41"/>
      <c r="J80" s="40"/>
      <c r="K80" s="41"/>
      <c r="L80" s="41"/>
    </row>
    <row r="81" spans="1:13" s="49" customFormat="1">
      <c r="A81" s="159"/>
      <c r="B81" s="43" t="s">
        <v>113</v>
      </c>
      <c r="C81" s="40" t="s">
        <v>102</v>
      </c>
      <c r="D81" s="50">
        <v>100</v>
      </c>
      <c r="E81" s="41">
        <f>E77*D81</f>
        <v>80</v>
      </c>
      <c r="F81" s="40"/>
      <c r="G81" s="41"/>
      <c r="H81" s="40"/>
      <c r="I81" s="41"/>
      <c r="J81" s="47"/>
      <c r="K81" s="41"/>
      <c r="L81" s="41"/>
    </row>
    <row r="82" spans="1:13" s="49" customFormat="1">
      <c r="A82" s="160"/>
      <c r="B82" s="43" t="s">
        <v>105</v>
      </c>
      <c r="C82" s="40" t="s">
        <v>25</v>
      </c>
      <c r="D82" s="50">
        <v>4.5</v>
      </c>
      <c r="E82" s="41">
        <f>D82*E77</f>
        <v>3.6</v>
      </c>
      <c r="F82" s="40"/>
      <c r="G82" s="41"/>
      <c r="H82" s="40"/>
      <c r="I82" s="41"/>
      <c r="J82" s="47"/>
      <c r="K82" s="41"/>
      <c r="L82" s="41"/>
    </row>
    <row r="83" spans="1:13" s="42" customFormat="1" ht="27">
      <c r="A83" s="146">
        <v>10</v>
      </c>
      <c r="B83" s="38" t="s">
        <v>114</v>
      </c>
      <c r="C83" s="32" t="s">
        <v>115</v>
      </c>
      <c r="D83" s="32"/>
      <c r="E83" s="51">
        <v>22</v>
      </c>
      <c r="F83" s="40"/>
      <c r="G83" s="41"/>
      <c r="H83" s="40"/>
      <c r="I83" s="41"/>
      <c r="J83" s="40"/>
      <c r="K83" s="41"/>
      <c r="L83" s="41"/>
    </row>
    <row r="84" spans="1:13" s="42" customFormat="1">
      <c r="A84" s="147"/>
      <c r="B84" s="43" t="s">
        <v>96</v>
      </c>
      <c r="C84" s="40" t="s">
        <v>41</v>
      </c>
      <c r="D84" s="40">
        <f>0.43*0.8</f>
        <v>0.34400000000000003</v>
      </c>
      <c r="E84" s="41">
        <f>E83*D84</f>
        <v>7.5680000000000005</v>
      </c>
      <c r="F84" s="40"/>
      <c r="G84" s="41"/>
      <c r="H84" s="40"/>
      <c r="I84" s="41"/>
      <c r="J84" s="40"/>
      <c r="K84" s="41"/>
      <c r="L84" s="41"/>
    </row>
    <row r="85" spans="1:13" s="42" customFormat="1" ht="27">
      <c r="A85" s="148"/>
      <c r="B85" s="43" t="s">
        <v>97</v>
      </c>
      <c r="C85" s="40" t="s">
        <v>98</v>
      </c>
      <c r="D85" s="40">
        <f>0.22*0.8</f>
        <v>0.17600000000000002</v>
      </c>
      <c r="E85" s="41">
        <f>E83*D85</f>
        <v>3.8720000000000003</v>
      </c>
      <c r="F85" s="40"/>
      <c r="G85" s="41"/>
      <c r="H85" s="44"/>
      <c r="I85" s="44"/>
      <c r="J85" s="40"/>
      <c r="K85" s="41"/>
      <c r="L85" s="41"/>
    </row>
    <row r="86" spans="1:13" s="42" customFormat="1" ht="27">
      <c r="A86" s="146">
        <v>11</v>
      </c>
      <c r="B86" s="38" t="s">
        <v>116</v>
      </c>
      <c r="C86" s="32" t="s">
        <v>117</v>
      </c>
      <c r="D86" s="32"/>
      <c r="E86" s="39">
        <v>1</v>
      </c>
      <c r="F86" s="40"/>
      <c r="G86" s="41"/>
      <c r="H86" s="40"/>
      <c r="I86" s="41"/>
      <c r="J86" s="40"/>
      <c r="K86" s="41"/>
      <c r="L86" s="41"/>
    </row>
    <row r="87" spans="1:13" s="42" customFormat="1">
      <c r="A87" s="147"/>
      <c r="B87" s="43" t="s">
        <v>96</v>
      </c>
      <c r="C87" s="40" t="s">
        <v>41</v>
      </c>
      <c r="D87" s="40">
        <v>31.4</v>
      </c>
      <c r="E87" s="41">
        <f>E86*D87</f>
        <v>31.4</v>
      </c>
      <c r="F87" s="40"/>
      <c r="G87" s="41"/>
      <c r="H87" s="40"/>
      <c r="I87" s="41"/>
      <c r="J87" s="40"/>
      <c r="K87" s="41"/>
      <c r="L87" s="41"/>
    </row>
    <row r="88" spans="1:13" s="42" customFormat="1" ht="27">
      <c r="A88" s="147"/>
      <c r="B88" s="43" t="s">
        <v>97</v>
      </c>
      <c r="C88" s="40" t="s">
        <v>98</v>
      </c>
      <c r="D88" s="40">
        <v>1.7</v>
      </c>
      <c r="E88" s="41">
        <f>E86*D88</f>
        <v>1.7</v>
      </c>
      <c r="F88" s="40"/>
      <c r="G88" s="41"/>
      <c r="H88" s="44"/>
      <c r="I88" s="44"/>
      <c r="J88" s="40"/>
      <c r="K88" s="41"/>
      <c r="L88" s="41"/>
    </row>
    <row r="89" spans="1:13" s="42" customFormat="1">
      <c r="A89" s="148"/>
      <c r="B89" s="43" t="s">
        <v>118</v>
      </c>
      <c r="C89" s="40" t="s">
        <v>98</v>
      </c>
      <c r="D89" s="40">
        <v>12</v>
      </c>
      <c r="E89" s="41">
        <f>E86*D89</f>
        <v>12</v>
      </c>
      <c r="F89" s="40"/>
      <c r="G89" s="41"/>
      <c r="H89" s="44"/>
      <c r="I89" s="44"/>
      <c r="J89" s="40"/>
      <c r="K89" s="41"/>
      <c r="L89" s="41"/>
    </row>
    <row r="90" spans="1:13" s="37" customFormat="1">
      <c r="A90" s="52"/>
      <c r="B90" s="54" t="s">
        <v>119</v>
      </c>
      <c r="C90" s="55"/>
      <c r="D90" s="56"/>
      <c r="E90" s="57"/>
      <c r="F90" s="56"/>
      <c r="G90" s="58"/>
      <c r="H90" s="58"/>
      <c r="I90" s="58"/>
      <c r="J90" s="58"/>
      <c r="K90" s="58"/>
      <c r="L90" s="58"/>
      <c r="M90" s="59"/>
    </row>
    <row r="91" spans="1:13" s="37" customFormat="1" ht="40.5">
      <c r="A91" s="31"/>
      <c r="B91" s="32" t="s">
        <v>120</v>
      </c>
      <c r="C91" s="33"/>
      <c r="D91" s="33"/>
      <c r="E91" s="36"/>
      <c r="F91" s="33"/>
      <c r="G91" s="35"/>
      <c r="H91" s="35"/>
      <c r="I91" s="35"/>
      <c r="J91" s="35"/>
      <c r="K91" s="35"/>
      <c r="L91" s="36"/>
    </row>
    <row r="92" spans="1:13" s="37" customFormat="1">
      <c r="A92" s="31"/>
      <c r="B92" s="32" t="s">
        <v>121</v>
      </c>
      <c r="C92" s="33"/>
      <c r="D92" s="33"/>
      <c r="E92" s="34"/>
      <c r="F92" s="33"/>
      <c r="G92" s="35"/>
      <c r="H92" s="35"/>
      <c r="I92" s="35"/>
      <c r="J92" s="35"/>
      <c r="K92" s="35"/>
      <c r="L92" s="36"/>
    </row>
    <row r="93" spans="1:13" s="37" customFormat="1" ht="40.5">
      <c r="A93" s="60">
        <v>1</v>
      </c>
      <c r="B93" s="61" t="s">
        <v>122</v>
      </c>
      <c r="C93" s="40" t="s">
        <v>43</v>
      </c>
      <c r="D93" s="40"/>
      <c r="E93" s="62">
        <v>1.9</v>
      </c>
      <c r="F93" s="32"/>
      <c r="G93" s="63"/>
      <c r="H93" s="32"/>
      <c r="I93" s="63"/>
      <c r="J93" s="32"/>
      <c r="K93" s="63"/>
      <c r="L93" s="63"/>
    </row>
    <row r="94" spans="1:13" s="37" customFormat="1">
      <c r="A94" s="31"/>
      <c r="B94" s="43" t="s">
        <v>96</v>
      </c>
      <c r="C94" s="40" t="s">
        <v>41</v>
      </c>
      <c r="D94" s="40">
        <v>3.88</v>
      </c>
      <c r="E94" s="41">
        <f>E93*D94</f>
        <v>7.3719999999999999</v>
      </c>
      <c r="F94" s="40"/>
      <c r="G94" s="41"/>
      <c r="H94" s="40"/>
      <c r="I94" s="41"/>
      <c r="J94" s="40"/>
      <c r="K94" s="41"/>
      <c r="L94" s="41"/>
    </row>
    <row r="95" spans="1:13" s="37" customFormat="1" ht="27">
      <c r="A95" s="146">
        <v>2</v>
      </c>
      <c r="B95" s="43" t="s">
        <v>123</v>
      </c>
      <c r="C95" s="40" t="s">
        <v>43</v>
      </c>
      <c r="D95" s="40"/>
      <c r="E95" s="41">
        <v>0.26</v>
      </c>
      <c r="F95" s="32"/>
      <c r="G95" s="64"/>
      <c r="H95" s="32"/>
      <c r="I95" s="64"/>
      <c r="J95" s="32"/>
      <c r="K95" s="64"/>
      <c r="L95" s="32"/>
    </row>
    <row r="96" spans="1:13" s="37" customFormat="1" ht="16.5" customHeight="1">
      <c r="A96" s="147"/>
      <c r="B96" s="61" t="s">
        <v>124</v>
      </c>
      <c r="C96" s="40" t="s">
        <v>41</v>
      </c>
      <c r="D96" s="40">
        <v>3.16</v>
      </c>
      <c r="E96" s="41">
        <f>E95*D96</f>
        <v>0.82160000000000011</v>
      </c>
      <c r="F96" s="40"/>
      <c r="G96" s="41"/>
      <c r="H96" s="47"/>
      <c r="I96" s="41"/>
      <c r="J96" s="47"/>
      <c r="K96" s="41"/>
      <c r="L96" s="41"/>
    </row>
    <row r="97" spans="1:12" s="37" customFormat="1" ht="16.5" customHeight="1">
      <c r="A97" s="147"/>
      <c r="B97" s="61" t="s">
        <v>125</v>
      </c>
      <c r="C97" s="40" t="s">
        <v>126</v>
      </c>
      <c r="D97" s="40">
        <v>1.24</v>
      </c>
      <c r="E97" s="41">
        <f>E95*D97</f>
        <v>0.32240000000000002</v>
      </c>
      <c r="F97" s="40"/>
      <c r="G97" s="41"/>
      <c r="H97" s="47"/>
      <c r="I97" s="41"/>
      <c r="J97" s="47"/>
      <c r="K97" s="41"/>
      <c r="L97" s="41"/>
    </row>
    <row r="98" spans="1:12" s="37" customFormat="1" ht="16.5" customHeight="1">
      <c r="A98" s="148"/>
      <c r="B98" s="43" t="s">
        <v>105</v>
      </c>
      <c r="C98" s="40" t="s">
        <v>25</v>
      </c>
      <c r="D98" s="40"/>
      <c r="E98" s="41"/>
      <c r="F98" s="40"/>
      <c r="G98" s="41"/>
      <c r="H98" s="47"/>
      <c r="I98" s="41"/>
      <c r="J98" s="47"/>
      <c r="K98" s="41"/>
      <c r="L98" s="41"/>
    </row>
    <row r="99" spans="1:12" s="42" customFormat="1" ht="27">
      <c r="A99" s="146">
        <v>3</v>
      </c>
      <c r="B99" s="43" t="s">
        <v>127</v>
      </c>
      <c r="C99" s="40" t="s">
        <v>128</v>
      </c>
      <c r="D99" s="40"/>
      <c r="E99" s="65">
        <v>0.9</v>
      </c>
      <c r="F99" s="40"/>
      <c r="G99" s="41"/>
      <c r="H99" s="40"/>
      <c r="I99" s="41"/>
      <c r="J99" s="40"/>
      <c r="K99" s="41"/>
      <c r="L99" s="41"/>
    </row>
    <row r="100" spans="1:12" s="42" customFormat="1">
      <c r="A100" s="147"/>
      <c r="B100" s="43" t="s">
        <v>96</v>
      </c>
      <c r="C100" s="40" t="s">
        <v>41</v>
      </c>
      <c r="D100" s="40">
        <v>8.4400000000000003E-2</v>
      </c>
      <c r="E100" s="41">
        <f>E99*D100</f>
        <v>7.596E-2</v>
      </c>
      <c r="F100" s="40"/>
      <c r="G100" s="41"/>
      <c r="H100" s="40"/>
      <c r="I100" s="41"/>
      <c r="J100" s="40"/>
      <c r="K100" s="41"/>
      <c r="L100" s="41"/>
    </row>
    <row r="101" spans="1:12" s="46" customFormat="1">
      <c r="A101" s="147"/>
      <c r="B101" s="43" t="s">
        <v>99</v>
      </c>
      <c r="C101" s="40" t="s">
        <v>25</v>
      </c>
      <c r="D101" s="40">
        <v>1.1000000000000001</v>
      </c>
      <c r="E101" s="45">
        <f>D101*E99</f>
        <v>0.9900000000000001</v>
      </c>
      <c r="F101" s="40"/>
      <c r="G101" s="41"/>
      <c r="H101" s="40"/>
      <c r="I101" s="41"/>
      <c r="J101" s="40"/>
      <c r="K101" s="41"/>
      <c r="L101" s="41"/>
    </row>
    <row r="102" spans="1:12" s="46" customFormat="1">
      <c r="A102" s="147"/>
      <c r="B102" s="43" t="s">
        <v>129</v>
      </c>
      <c r="C102" s="40" t="s">
        <v>59</v>
      </c>
      <c r="D102" s="40">
        <v>1.84</v>
      </c>
      <c r="E102" s="45">
        <f>D102*E99</f>
        <v>1.6560000000000001</v>
      </c>
      <c r="F102" s="40"/>
      <c r="G102" s="41"/>
      <c r="H102" s="40"/>
      <c r="I102" s="41"/>
      <c r="J102" s="40"/>
      <c r="K102" s="41"/>
      <c r="L102" s="41"/>
    </row>
    <row r="103" spans="1:12" s="46" customFormat="1">
      <c r="A103" s="147"/>
      <c r="B103" s="43" t="s">
        <v>130</v>
      </c>
      <c r="C103" s="40" t="s">
        <v>43</v>
      </c>
      <c r="D103" s="40">
        <v>4.2500000000000003E-2</v>
      </c>
      <c r="E103" s="45">
        <f>D103*E99</f>
        <v>3.8250000000000006E-2</v>
      </c>
      <c r="F103" s="40"/>
      <c r="G103" s="41"/>
      <c r="H103" s="40"/>
      <c r="I103" s="41"/>
      <c r="J103" s="40"/>
      <c r="K103" s="41"/>
      <c r="L103" s="41"/>
    </row>
    <row r="104" spans="1:12" s="46" customFormat="1">
      <c r="A104" s="147"/>
      <c r="B104" s="43" t="s">
        <v>131</v>
      </c>
      <c r="C104" s="40" t="s">
        <v>55</v>
      </c>
      <c r="D104" s="40" t="s">
        <v>132</v>
      </c>
      <c r="E104" s="45">
        <v>71</v>
      </c>
      <c r="F104" s="40"/>
      <c r="G104" s="41"/>
      <c r="H104" s="40"/>
      <c r="I104" s="41"/>
      <c r="J104" s="40"/>
      <c r="K104" s="41"/>
      <c r="L104" s="41"/>
    </row>
    <row r="105" spans="1:12" s="46" customFormat="1">
      <c r="A105" s="147"/>
      <c r="B105" s="43" t="s">
        <v>133</v>
      </c>
      <c r="C105" s="40" t="s">
        <v>134</v>
      </c>
      <c r="D105" s="40"/>
      <c r="E105" s="45">
        <v>1</v>
      </c>
      <c r="F105" s="40"/>
      <c r="G105" s="41"/>
      <c r="H105" s="40"/>
      <c r="I105" s="41"/>
      <c r="J105" s="40"/>
      <c r="K105" s="41"/>
      <c r="L105" s="41"/>
    </row>
    <row r="106" spans="1:12" s="46" customFormat="1">
      <c r="A106" s="148"/>
      <c r="B106" s="43" t="s">
        <v>57</v>
      </c>
      <c r="C106" s="40" t="s">
        <v>25</v>
      </c>
      <c r="D106" s="40">
        <v>0.46</v>
      </c>
      <c r="E106" s="45">
        <f>D106*E99</f>
        <v>0.41400000000000003</v>
      </c>
      <c r="F106" s="40"/>
      <c r="G106" s="41"/>
      <c r="H106" s="40"/>
      <c r="I106" s="41"/>
      <c r="J106" s="40"/>
      <c r="K106" s="41"/>
      <c r="L106" s="41"/>
    </row>
    <row r="107" spans="1:12" s="42" customFormat="1" ht="40.5">
      <c r="A107" s="161">
        <v>4</v>
      </c>
      <c r="B107" s="66" t="s">
        <v>135</v>
      </c>
      <c r="C107" s="67" t="s">
        <v>59</v>
      </c>
      <c r="D107" s="67"/>
      <c r="E107" s="68">
        <f>3.14*1.5*1.5</f>
        <v>7.0649999999999995</v>
      </c>
      <c r="F107" s="67"/>
      <c r="G107" s="41"/>
      <c r="H107" s="67"/>
      <c r="I107" s="41"/>
      <c r="J107" s="67"/>
      <c r="K107" s="41"/>
      <c r="L107" s="41"/>
    </row>
    <row r="108" spans="1:12" s="42" customFormat="1">
      <c r="A108" s="162"/>
      <c r="B108" s="43" t="s">
        <v>96</v>
      </c>
      <c r="C108" s="69" t="s">
        <v>41</v>
      </c>
      <c r="D108" s="69">
        <f>0.336</f>
        <v>0.33600000000000002</v>
      </c>
      <c r="E108" s="70">
        <f>E107*D108</f>
        <v>2.37384</v>
      </c>
      <c r="F108" s="69"/>
      <c r="G108" s="69"/>
      <c r="H108" s="40"/>
      <c r="I108" s="41"/>
      <c r="J108" s="40"/>
      <c r="K108" s="41"/>
      <c r="L108" s="41"/>
    </row>
    <row r="109" spans="1:12" s="42" customFormat="1">
      <c r="A109" s="162"/>
      <c r="B109" s="43" t="s">
        <v>99</v>
      </c>
      <c r="C109" s="69" t="s">
        <v>25</v>
      </c>
      <c r="D109" s="69"/>
      <c r="E109" s="70"/>
      <c r="F109" s="69"/>
      <c r="G109" s="69"/>
      <c r="H109" s="40"/>
      <c r="I109" s="41"/>
      <c r="J109" s="40"/>
      <c r="K109" s="41"/>
      <c r="L109" s="41"/>
    </row>
    <row r="110" spans="1:12" s="42" customFormat="1">
      <c r="A110" s="162"/>
      <c r="B110" s="61" t="s">
        <v>136</v>
      </c>
      <c r="C110" s="69" t="s">
        <v>137</v>
      </c>
      <c r="D110" s="69">
        <f>0.24/100</f>
        <v>2.3999999999999998E-3</v>
      </c>
      <c r="E110" s="70">
        <f>D110*E107</f>
        <v>1.6955999999999999E-2</v>
      </c>
      <c r="F110" s="69"/>
      <c r="G110" s="70"/>
      <c r="H110" s="40"/>
      <c r="I110" s="41"/>
      <c r="J110" s="47"/>
      <c r="K110" s="41"/>
      <c r="L110" s="41"/>
    </row>
    <row r="111" spans="1:12" s="42" customFormat="1">
      <c r="A111" s="163"/>
      <c r="B111" s="43" t="s">
        <v>105</v>
      </c>
      <c r="C111" s="69" t="s">
        <v>25</v>
      </c>
      <c r="D111" s="69"/>
      <c r="E111" s="70"/>
      <c r="F111" s="69"/>
      <c r="G111" s="71"/>
      <c r="H111" s="40"/>
      <c r="I111" s="41"/>
      <c r="J111" s="47"/>
      <c r="K111" s="41"/>
      <c r="L111" s="41"/>
    </row>
    <row r="112" spans="1:12" s="42" customFormat="1" ht="54">
      <c r="A112" s="146">
        <v>5</v>
      </c>
      <c r="B112" s="38" t="s">
        <v>138</v>
      </c>
      <c r="C112" s="32" t="s">
        <v>102</v>
      </c>
      <c r="D112" s="32"/>
      <c r="E112" s="72">
        <v>130</v>
      </c>
      <c r="F112" s="73"/>
      <c r="G112" s="63"/>
      <c r="H112" s="32"/>
      <c r="I112" s="63"/>
      <c r="J112" s="32"/>
      <c r="K112" s="63"/>
      <c r="L112" s="63"/>
    </row>
    <row r="113" spans="1:17" s="46" customFormat="1">
      <c r="A113" s="147"/>
      <c r="B113" s="43" t="s">
        <v>96</v>
      </c>
      <c r="C113" s="40" t="s">
        <v>41</v>
      </c>
      <c r="D113" s="40">
        <v>9.5899999999999999E-2</v>
      </c>
      <c r="E113" s="41">
        <f>E112*D113</f>
        <v>12.467000000000001</v>
      </c>
      <c r="F113" s="40"/>
      <c r="G113" s="41"/>
      <c r="H113" s="40"/>
      <c r="I113" s="41"/>
      <c r="J113" s="40"/>
      <c r="K113" s="41"/>
      <c r="L113" s="41"/>
    </row>
    <row r="114" spans="1:17" s="46" customFormat="1">
      <c r="A114" s="147"/>
      <c r="B114" s="43" t="s">
        <v>99</v>
      </c>
      <c r="C114" s="40" t="s">
        <v>25</v>
      </c>
      <c r="D114" s="40"/>
      <c r="E114" s="45"/>
      <c r="F114" s="40"/>
      <c r="G114" s="41"/>
      <c r="H114" s="40"/>
      <c r="I114" s="41"/>
      <c r="J114" s="40"/>
      <c r="K114" s="41"/>
      <c r="L114" s="41"/>
    </row>
    <row r="115" spans="1:17" s="49" customFormat="1">
      <c r="A115" s="147"/>
      <c r="B115" s="40" t="s">
        <v>139</v>
      </c>
      <c r="C115" s="40"/>
      <c r="D115" s="40"/>
      <c r="E115" s="41"/>
      <c r="F115" s="40"/>
      <c r="G115" s="41"/>
      <c r="H115" s="40"/>
      <c r="I115" s="41"/>
      <c r="J115" s="47"/>
      <c r="K115" s="41"/>
      <c r="L115" s="41"/>
    </row>
    <row r="116" spans="1:17" s="49" customFormat="1">
      <c r="A116" s="147"/>
      <c r="B116" s="61" t="s">
        <v>140</v>
      </c>
      <c r="C116" s="40" t="s">
        <v>102</v>
      </c>
      <c r="D116" s="40">
        <v>1.01</v>
      </c>
      <c r="E116" s="41">
        <f>D116*E112</f>
        <v>131.30000000000001</v>
      </c>
      <c r="F116" s="41"/>
      <c r="G116" s="41"/>
      <c r="H116" s="40"/>
      <c r="I116" s="41"/>
      <c r="J116" s="47"/>
      <c r="K116" s="41"/>
      <c r="L116" s="41"/>
    </row>
    <row r="117" spans="1:17" s="49" customFormat="1">
      <c r="A117" s="148"/>
      <c r="B117" s="43" t="s">
        <v>105</v>
      </c>
      <c r="C117" s="40" t="s">
        <v>25</v>
      </c>
      <c r="D117" s="40"/>
      <c r="E117" s="45"/>
      <c r="F117" s="40"/>
      <c r="G117" s="45"/>
      <c r="H117" s="40"/>
      <c r="I117" s="41"/>
      <c r="J117" s="47"/>
      <c r="K117" s="41"/>
      <c r="L117" s="45"/>
    </row>
    <row r="118" spans="1:17" s="49" customFormat="1" ht="40.5">
      <c r="A118" s="158">
        <v>6</v>
      </c>
      <c r="B118" s="38" t="s">
        <v>141</v>
      </c>
      <c r="C118" s="40" t="s">
        <v>67</v>
      </c>
      <c r="D118" s="40"/>
      <c r="E118" s="50">
        <v>1</v>
      </c>
      <c r="F118" s="40"/>
      <c r="G118" s="45"/>
      <c r="H118" s="40"/>
      <c r="I118" s="41"/>
      <c r="J118" s="47"/>
      <c r="K118" s="41"/>
      <c r="L118" s="45"/>
    </row>
    <row r="119" spans="1:17" s="49" customFormat="1">
      <c r="A119" s="159"/>
      <c r="B119" s="43" t="s">
        <v>142</v>
      </c>
      <c r="C119" s="40" t="s">
        <v>67</v>
      </c>
      <c r="D119" s="40"/>
      <c r="E119" s="50">
        <v>1</v>
      </c>
      <c r="F119" s="40"/>
      <c r="G119" s="45"/>
      <c r="H119" s="40"/>
      <c r="I119" s="41"/>
      <c r="J119" s="47"/>
      <c r="K119" s="41"/>
      <c r="L119" s="45"/>
    </row>
    <row r="120" spans="1:17" s="49" customFormat="1" ht="27">
      <c r="A120" s="159"/>
      <c r="B120" s="43" t="s">
        <v>143</v>
      </c>
      <c r="C120" s="40" t="s">
        <v>52</v>
      </c>
      <c r="D120" s="40"/>
      <c r="E120" s="50">
        <v>2</v>
      </c>
      <c r="F120" s="40"/>
      <c r="G120" s="45"/>
      <c r="H120" s="40"/>
      <c r="I120" s="41"/>
      <c r="J120" s="47"/>
      <c r="K120" s="41"/>
      <c r="L120" s="45"/>
    </row>
    <row r="121" spans="1:17" s="49" customFormat="1">
      <c r="A121" s="159"/>
      <c r="B121" s="43" t="s">
        <v>144</v>
      </c>
      <c r="C121" s="40" t="s">
        <v>62</v>
      </c>
      <c r="D121" s="40"/>
      <c r="E121" s="50">
        <v>1</v>
      </c>
      <c r="F121" s="40"/>
      <c r="G121" s="45"/>
      <c r="H121" s="40"/>
      <c r="I121" s="41"/>
      <c r="J121" s="47"/>
      <c r="K121" s="41"/>
      <c r="L121" s="45"/>
      <c r="Q121" s="49">
        <v>1</v>
      </c>
    </row>
    <row r="122" spans="1:17" s="49" customFormat="1">
      <c r="A122" s="159"/>
      <c r="B122" s="43" t="s">
        <v>145</v>
      </c>
      <c r="C122" s="40" t="s">
        <v>62</v>
      </c>
      <c r="D122" s="40"/>
      <c r="E122" s="50">
        <v>1</v>
      </c>
      <c r="F122" s="40"/>
      <c r="G122" s="45"/>
      <c r="H122" s="40"/>
      <c r="I122" s="41"/>
      <c r="J122" s="47"/>
      <c r="K122" s="41"/>
      <c r="L122" s="45"/>
    </row>
    <row r="123" spans="1:17" s="49" customFormat="1">
      <c r="A123" s="159"/>
      <c r="B123" s="43" t="s">
        <v>146</v>
      </c>
      <c r="C123" s="40" t="s">
        <v>62</v>
      </c>
      <c r="D123" s="40"/>
      <c r="E123" s="50">
        <v>1</v>
      </c>
      <c r="F123" s="40"/>
      <c r="G123" s="45"/>
      <c r="H123" s="40"/>
      <c r="I123" s="41"/>
      <c r="J123" s="47"/>
      <c r="K123" s="41"/>
      <c r="L123" s="45"/>
    </row>
    <row r="124" spans="1:17" s="49" customFormat="1">
      <c r="A124" s="159"/>
      <c r="B124" s="43" t="s">
        <v>147</v>
      </c>
      <c r="C124" s="40" t="s">
        <v>62</v>
      </c>
      <c r="D124" s="40"/>
      <c r="E124" s="50">
        <v>1</v>
      </c>
      <c r="F124" s="40"/>
      <c r="G124" s="45"/>
      <c r="H124" s="40"/>
      <c r="I124" s="41"/>
      <c r="J124" s="47"/>
      <c r="K124" s="41"/>
      <c r="L124" s="45"/>
    </row>
    <row r="125" spans="1:17" s="49" customFormat="1">
      <c r="A125" s="160"/>
      <c r="B125" s="43" t="s">
        <v>148</v>
      </c>
      <c r="C125" s="40" t="s">
        <v>62</v>
      </c>
      <c r="D125" s="40"/>
      <c r="E125" s="50">
        <v>1</v>
      </c>
      <c r="F125" s="40"/>
      <c r="G125" s="45"/>
      <c r="H125" s="40"/>
      <c r="I125" s="41"/>
      <c r="J125" s="47"/>
      <c r="K125" s="41"/>
      <c r="L125" s="45"/>
    </row>
    <row r="126" spans="1:17" s="49" customFormat="1" ht="27">
      <c r="A126" s="158">
        <v>7</v>
      </c>
      <c r="B126" s="38" t="s">
        <v>149</v>
      </c>
      <c r="C126" s="40"/>
      <c r="D126" s="40"/>
      <c r="E126" s="45"/>
      <c r="F126" s="40"/>
      <c r="G126" s="45"/>
      <c r="H126" s="40"/>
      <c r="I126" s="41"/>
      <c r="J126" s="47"/>
      <c r="K126" s="41"/>
      <c r="L126" s="45"/>
    </row>
    <row r="127" spans="1:17" s="49" customFormat="1" ht="33.75" customHeight="1">
      <c r="A127" s="159"/>
      <c r="B127" s="43" t="s">
        <v>150</v>
      </c>
      <c r="C127" s="40" t="s">
        <v>59</v>
      </c>
      <c r="D127" s="40"/>
      <c r="E127" s="45">
        <v>6.2</v>
      </c>
      <c r="F127" s="40"/>
      <c r="G127" s="45"/>
      <c r="H127" s="40"/>
      <c r="I127" s="41"/>
      <c r="J127" s="47"/>
      <c r="K127" s="41"/>
      <c r="L127" s="45"/>
    </row>
    <row r="128" spans="1:17" s="49" customFormat="1">
      <c r="A128" s="159"/>
      <c r="B128" s="43" t="s">
        <v>96</v>
      </c>
      <c r="C128" s="40" t="s">
        <v>41</v>
      </c>
      <c r="D128" s="40">
        <v>9.27</v>
      </c>
      <c r="E128" s="45">
        <f>E127*D128</f>
        <v>57.473999999999997</v>
      </c>
      <c r="F128" s="40"/>
      <c r="G128" s="45"/>
      <c r="H128" s="40"/>
      <c r="I128" s="41"/>
      <c r="J128" s="47"/>
      <c r="K128" s="41"/>
      <c r="L128" s="45"/>
    </row>
    <row r="129" spans="1:14" s="49" customFormat="1">
      <c r="A129" s="160"/>
      <c r="B129" s="43" t="s">
        <v>151</v>
      </c>
      <c r="C129" s="40" t="s">
        <v>43</v>
      </c>
      <c r="D129" s="40">
        <v>1.1299999999999999</v>
      </c>
      <c r="E129" s="45">
        <f>D129*E127</f>
        <v>7.0059999999999993</v>
      </c>
      <c r="F129" s="40"/>
      <c r="G129" s="45"/>
      <c r="H129" s="40"/>
      <c r="I129" s="41"/>
      <c r="J129" s="47"/>
      <c r="K129" s="41"/>
      <c r="L129" s="45"/>
    </row>
    <row r="130" spans="1:14" s="49" customFormat="1">
      <c r="A130" s="74"/>
      <c r="B130" s="75" t="s">
        <v>152</v>
      </c>
      <c r="C130" s="53"/>
      <c r="D130" s="53"/>
      <c r="E130" s="76"/>
      <c r="F130" s="53"/>
      <c r="G130" s="76"/>
      <c r="H130" s="53"/>
      <c r="I130" s="77"/>
      <c r="J130" s="78"/>
      <c r="K130" s="77"/>
      <c r="L130" s="77"/>
    </row>
    <row r="131" spans="1:14" s="37" customFormat="1">
      <c r="A131" s="31"/>
      <c r="B131" s="79" t="s">
        <v>153</v>
      </c>
      <c r="C131" s="55"/>
      <c r="D131" s="56"/>
      <c r="E131" s="80"/>
      <c r="F131" s="56"/>
      <c r="G131" s="58"/>
      <c r="H131" s="81"/>
      <c r="I131" s="58"/>
      <c r="J131" s="81"/>
      <c r="K131" s="58"/>
      <c r="L131" s="58"/>
      <c r="N131" s="59"/>
    </row>
    <row r="132" spans="1:14" s="37" customFormat="1">
      <c r="A132" s="31"/>
      <c r="B132" s="61" t="s">
        <v>154</v>
      </c>
      <c r="C132" s="82">
        <v>0.08</v>
      </c>
      <c r="D132" s="83"/>
      <c r="E132" s="84"/>
      <c r="F132" s="83"/>
      <c r="G132" s="85"/>
      <c r="H132" s="85"/>
      <c r="I132" s="85"/>
      <c r="J132" s="85"/>
      <c r="K132" s="85"/>
      <c r="L132" s="84"/>
    </row>
    <row r="133" spans="1:14" s="37" customFormat="1">
      <c r="A133" s="31"/>
      <c r="B133" s="61" t="s">
        <v>5</v>
      </c>
      <c r="C133" s="40"/>
      <c r="D133" s="33"/>
      <c r="E133" s="34"/>
      <c r="F133" s="33"/>
      <c r="G133" s="35"/>
      <c r="H133" s="35"/>
      <c r="I133" s="35"/>
      <c r="J133" s="35"/>
      <c r="K133" s="35"/>
      <c r="L133" s="84"/>
    </row>
    <row r="134" spans="1:14" s="37" customFormat="1">
      <c r="A134" s="31"/>
      <c r="B134" s="61" t="s">
        <v>155</v>
      </c>
      <c r="C134" s="82">
        <v>0.06</v>
      </c>
      <c r="D134" s="83"/>
      <c r="E134" s="86"/>
      <c r="F134" s="83"/>
      <c r="G134" s="85"/>
      <c r="H134" s="85"/>
      <c r="I134" s="85"/>
      <c r="J134" s="85"/>
      <c r="K134" s="85"/>
      <c r="L134" s="84"/>
    </row>
    <row r="135" spans="1:14" s="37" customFormat="1">
      <c r="A135" s="31"/>
      <c r="B135" s="61" t="s">
        <v>5</v>
      </c>
      <c r="C135" s="83"/>
      <c r="D135" s="33"/>
      <c r="E135" s="34"/>
      <c r="F135" s="33"/>
      <c r="G135" s="35"/>
      <c r="H135" s="35"/>
      <c r="I135" s="35"/>
      <c r="J135" s="35"/>
      <c r="K135" s="35"/>
      <c r="L135" s="84"/>
    </row>
    <row r="136" spans="1:14" s="37" customFormat="1">
      <c r="A136" s="31"/>
      <c r="B136" s="61" t="s">
        <v>79</v>
      </c>
      <c r="C136" s="87">
        <v>0.01</v>
      </c>
      <c r="D136" s="33"/>
      <c r="E136" s="34"/>
      <c r="F136" s="33"/>
      <c r="G136" s="35"/>
      <c r="H136" s="35"/>
      <c r="I136" s="35"/>
      <c r="J136" s="35"/>
      <c r="K136" s="35"/>
      <c r="L136" s="84"/>
    </row>
    <row r="137" spans="1:14" s="37" customFormat="1">
      <c r="A137" s="52"/>
      <c r="B137" s="54" t="s">
        <v>156</v>
      </c>
      <c r="C137" s="56"/>
      <c r="D137" s="56"/>
      <c r="E137" s="57"/>
      <c r="F137" s="56"/>
      <c r="G137" s="81"/>
      <c r="H137" s="81"/>
      <c r="I137" s="81"/>
      <c r="J137" s="81"/>
      <c r="K137" s="81"/>
      <c r="L137" s="58"/>
    </row>
    <row r="138" spans="1:14" s="37" customFormat="1">
      <c r="A138" s="31"/>
      <c r="B138" s="88"/>
      <c r="C138" s="33"/>
      <c r="D138" s="33"/>
      <c r="E138" s="34"/>
      <c r="F138" s="33"/>
      <c r="G138" s="35"/>
      <c r="H138" s="35"/>
      <c r="I138" s="35"/>
      <c r="J138" s="35"/>
      <c r="K138" s="35"/>
      <c r="L138" s="36"/>
    </row>
    <row r="139" spans="1:14" s="37" customFormat="1">
      <c r="A139" s="31"/>
      <c r="B139" s="32" t="s">
        <v>157</v>
      </c>
      <c r="C139" s="33"/>
      <c r="D139" s="33"/>
      <c r="E139" s="34"/>
      <c r="F139" s="33"/>
      <c r="G139" s="35"/>
      <c r="H139" s="35"/>
      <c r="I139" s="35"/>
      <c r="J139" s="35"/>
      <c r="K139" s="35"/>
      <c r="L139" s="36"/>
    </row>
    <row r="140" spans="1:14" s="37" customFormat="1" ht="54">
      <c r="A140" s="164">
        <v>1</v>
      </c>
      <c r="B140" s="40" t="s">
        <v>158</v>
      </c>
      <c r="C140" s="40" t="s">
        <v>134</v>
      </c>
      <c r="D140" s="40"/>
      <c r="E140" s="86">
        <v>1</v>
      </c>
      <c r="F140" s="83"/>
      <c r="G140" s="85"/>
      <c r="H140" s="85"/>
      <c r="I140" s="85"/>
      <c r="J140" s="85"/>
      <c r="K140" s="85"/>
      <c r="L140" s="84"/>
    </row>
    <row r="141" spans="1:14" s="37" customFormat="1" ht="16.5" customHeight="1">
      <c r="A141" s="165"/>
      <c r="B141" s="40" t="s">
        <v>159</v>
      </c>
      <c r="C141" s="40" t="s">
        <v>134</v>
      </c>
      <c r="D141" s="40"/>
      <c r="E141" s="86">
        <v>1</v>
      </c>
      <c r="F141" s="83"/>
      <c r="G141" s="85"/>
      <c r="H141" s="85"/>
      <c r="I141" s="85"/>
      <c r="J141" s="85"/>
      <c r="K141" s="85"/>
      <c r="L141" s="84"/>
    </row>
    <row r="142" spans="1:14" s="37" customFormat="1" ht="16.5" customHeight="1">
      <c r="A142" s="165"/>
      <c r="B142" s="32" t="s">
        <v>139</v>
      </c>
      <c r="C142" s="40"/>
      <c r="D142" s="40"/>
      <c r="E142" s="86"/>
      <c r="F142" s="83"/>
      <c r="G142" s="85"/>
      <c r="H142" s="85"/>
      <c r="I142" s="85"/>
      <c r="J142" s="85"/>
      <c r="K142" s="85"/>
      <c r="L142" s="84"/>
    </row>
    <row r="143" spans="1:14" s="37" customFormat="1" ht="27">
      <c r="A143" s="165"/>
      <c r="B143" s="40" t="s">
        <v>160</v>
      </c>
      <c r="C143" s="40" t="s">
        <v>134</v>
      </c>
      <c r="D143" s="40"/>
      <c r="E143" s="86">
        <v>1</v>
      </c>
      <c r="F143" s="83"/>
      <c r="G143" s="85"/>
      <c r="H143" s="85"/>
      <c r="I143" s="85"/>
      <c r="J143" s="85"/>
      <c r="K143" s="85"/>
      <c r="L143" s="84"/>
    </row>
    <row r="144" spans="1:14" s="37" customFormat="1" ht="40.5">
      <c r="A144" s="165"/>
      <c r="B144" s="40" t="s">
        <v>161</v>
      </c>
      <c r="C144" s="40" t="s">
        <v>134</v>
      </c>
      <c r="D144" s="40" t="s">
        <v>132</v>
      </c>
      <c r="E144" s="86">
        <v>1</v>
      </c>
      <c r="F144" s="83"/>
      <c r="G144" s="85"/>
      <c r="H144" s="85"/>
      <c r="I144" s="85"/>
      <c r="J144" s="85"/>
      <c r="K144" s="85"/>
      <c r="L144" s="84"/>
    </row>
    <row r="145" spans="1:12" s="37" customFormat="1" ht="16.5" customHeight="1">
      <c r="A145" s="165"/>
      <c r="B145" s="40" t="s">
        <v>162</v>
      </c>
      <c r="C145" s="40" t="s">
        <v>52</v>
      </c>
      <c r="D145" s="40" t="s">
        <v>132</v>
      </c>
      <c r="E145" s="86">
        <v>130</v>
      </c>
      <c r="F145" s="83"/>
      <c r="G145" s="85"/>
      <c r="H145" s="85"/>
      <c r="I145" s="85"/>
      <c r="J145" s="85"/>
      <c r="K145" s="85"/>
      <c r="L145" s="84"/>
    </row>
    <row r="146" spans="1:12" s="37" customFormat="1" ht="16.5" customHeight="1">
      <c r="A146" s="165"/>
      <c r="B146" s="40" t="s">
        <v>163</v>
      </c>
      <c r="C146" s="40" t="s">
        <v>52</v>
      </c>
      <c r="D146" s="40" t="s">
        <v>132</v>
      </c>
      <c r="E146" s="86">
        <v>130</v>
      </c>
      <c r="F146" s="83"/>
      <c r="G146" s="85"/>
      <c r="H146" s="85"/>
      <c r="I146" s="85"/>
      <c r="J146" s="85"/>
      <c r="K146" s="85"/>
      <c r="L146" s="84"/>
    </row>
    <row r="147" spans="1:12" s="37" customFormat="1" ht="16.5" customHeight="1">
      <c r="A147" s="165"/>
      <c r="B147" s="40" t="s">
        <v>164</v>
      </c>
      <c r="C147" s="40" t="s">
        <v>52</v>
      </c>
      <c r="D147" s="40" t="s">
        <v>132</v>
      </c>
      <c r="E147" s="86">
        <v>30</v>
      </c>
      <c r="F147" s="83"/>
      <c r="G147" s="85"/>
      <c r="H147" s="85"/>
      <c r="I147" s="85"/>
      <c r="J147" s="85"/>
      <c r="K147" s="85"/>
      <c r="L147" s="84"/>
    </row>
    <row r="148" spans="1:12" s="37" customFormat="1" ht="16.5" customHeight="1">
      <c r="A148" s="165"/>
      <c r="B148" s="40" t="s">
        <v>165</v>
      </c>
      <c r="C148" s="40" t="s">
        <v>52</v>
      </c>
      <c r="D148" s="40" t="s">
        <v>132</v>
      </c>
      <c r="E148" s="86">
        <v>130</v>
      </c>
      <c r="F148" s="83"/>
      <c r="G148" s="85"/>
      <c r="H148" s="85"/>
      <c r="I148" s="85"/>
      <c r="J148" s="85"/>
      <c r="K148" s="85"/>
      <c r="L148" s="84"/>
    </row>
    <row r="149" spans="1:12" s="37" customFormat="1" ht="16.5" customHeight="1">
      <c r="A149" s="166"/>
      <c r="B149" s="40" t="s">
        <v>166</v>
      </c>
      <c r="C149" s="40" t="s">
        <v>62</v>
      </c>
      <c r="D149" s="40" t="s">
        <v>132</v>
      </c>
      <c r="E149" s="86">
        <v>1</v>
      </c>
      <c r="F149" s="83"/>
      <c r="G149" s="85"/>
      <c r="H149" s="85"/>
      <c r="I149" s="85"/>
      <c r="J149" s="85"/>
      <c r="K149" s="85"/>
      <c r="L149" s="84"/>
    </row>
    <row r="150" spans="1:12" s="37" customFormat="1">
      <c r="A150" s="31"/>
      <c r="B150" s="40" t="s">
        <v>5</v>
      </c>
      <c r="C150" s="33"/>
      <c r="D150" s="33"/>
      <c r="E150" s="34"/>
      <c r="F150" s="33"/>
      <c r="G150" s="35"/>
      <c r="H150" s="35"/>
      <c r="I150" s="35"/>
      <c r="J150" s="35"/>
      <c r="K150" s="35"/>
      <c r="L150" s="36"/>
    </row>
    <row r="151" spans="1:12" s="37" customFormat="1">
      <c r="A151" s="31"/>
      <c r="B151" s="40" t="s">
        <v>167</v>
      </c>
      <c r="C151" s="82"/>
      <c r="D151" s="33"/>
      <c r="E151" s="34"/>
      <c r="F151" s="33"/>
      <c r="G151" s="35"/>
      <c r="H151" s="35"/>
      <c r="I151" s="35"/>
      <c r="J151" s="35"/>
      <c r="K151" s="35"/>
      <c r="L151" s="36"/>
    </row>
    <row r="152" spans="1:12" s="37" customFormat="1">
      <c r="A152" s="31"/>
      <c r="B152" s="40" t="s">
        <v>5</v>
      </c>
      <c r="C152" s="40"/>
      <c r="D152" s="33"/>
      <c r="E152" s="34"/>
      <c r="F152" s="33"/>
      <c r="G152" s="35"/>
      <c r="H152" s="35"/>
      <c r="I152" s="35"/>
      <c r="J152" s="35"/>
      <c r="K152" s="35"/>
      <c r="L152" s="36"/>
    </row>
    <row r="153" spans="1:12" s="37" customFormat="1">
      <c r="A153" s="31"/>
      <c r="B153" s="40" t="s">
        <v>155</v>
      </c>
      <c r="C153" s="82"/>
      <c r="D153" s="33"/>
      <c r="E153" s="167"/>
      <c r="F153" s="168"/>
      <c r="G153" s="168"/>
      <c r="H153" s="168"/>
      <c r="I153" s="168"/>
      <c r="J153" s="169"/>
      <c r="K153" s="35"/>
      <c r="L153" s="36"/>
    </row>
    <row r="154" spans="1:12" s="37" customFormat="1">
      <c r="A154" s="31"/>
      <c r="B154" s="40" t="s">
        <v>5</v>
      </c>
      <c r="C154" s="82"/>
      <c r="D154" s="33"/>
      <c r="E154" s="34"/>
      <c r="F154" s="33"/>
      <c r="G154" s="35"/>
      <c r="H154" s="35"/>
      <c r="I154" s="35"/>
      <c r="J154" s="35"/>
      <c r="K154" s="35"/>
      <c r="L154" s="36"/>
    </row>
    <row r="155" spans="1:12" s="37" customFormat="1">
      <c r="A155" s="31"/>
      <c r="B155" s="40" t="s">
        <v>79</v>
      </c>
      <c r="C155" s="82"/>
      <c r="D155" s="33"/>
      <c r="E155" s="34"/>
      <c r="F155" s="33"/>
      <c r="G155" s="35"/>
      <c r="H155" s="35"/>
      <c r="I155" s="35"/>
      <c r="J155" s="35"/>
      <c r="K155" s="35"/>
      <c r="L155" s="36"/>
    </row>
    <row r="156" spans="1:12" s="37" customFormat="1">
      <c r="A156" s="52"/>
      <c r="B156" s="55" t="s">
        <v>168</v>
      </c>
      <c r="C156" s="89"/>
      <c r="D156" s="56"/>
      <c r="E156" s="57"/>
      <c r="F156" s="56"/>
      <c r="G156" s="81"/>
      <c r="H156" s="81"/>
      <c r="I156" s="81"/>
      <c r="J156" s="81"/>
      <c r="K156" s="81"/>
      <c r="L156" s="58"/>
    </row>
    <row r="157" spans="1:12" s="37" customFormat="1">
      <c r="A157" s="90"/>
      <c r="B157" s="91" t="s">
        <v>169</v>
      </c>
      <c r="C157" s="91"/>
      <c r="D157" s="92"/>
      <c r="E157" s="93"/>
      <c r="F157" s="92"/>
      <c r="G157" s="94"/>
      <c r="H157" s="94"/>
      <c r="I157" s="94"/>
      <c r="J157" s="94"/>
      <c r="K157" s="94"/>
      <c r="L157" s="95"/>
    </row>
    <row r="158" spans="1:12">
      <c r="L158" s="27" t="s">
        <v>74</v>
      </c>
    </row>
  </sheetData>
  <mergeCells count="31">
    <mergeCell ref="A118:A125"/>
    <mergeCell ref="A126:A129"/>
    <mergeCell ref="A140:A149"/>
    <mergeCell ref="E153:J153"/>
    <mergeCell ref="A112:A117"/>
    <mergeCell ref="A35:A43"/>
    <mergeCell ref="A44:A52"/>
    <mergeCell ref="A53:A61"/>
    <mergeCell ref="A62:A70"/>
    <mergeCell ref="A71:A76"/>
    <mergeCell ref="A77:A82"/>
    <mergeCell ref="A83:A85"/>
    <mergeCell ref="A86:A89"/>
    <mergeCell ref="A95:A98"/>
    <mergeCell ref="A99:A106"/>
    <mergeCell ref="A107:A111"/>
    <mergeCell ref="A26:A34"/>
    <mergeCell ref="A1:L1"/>
    <mergeCell ref="A2:L2"/>
    <mergeCell ref="A3:L3"/>
    <mergeCell ref="A4:A5"/>
    <mergeCell ref="B4:B5"/>
    <mergeCell ref="C4:C5"/>
    <mergeCell ref="D4:D5"/>
    <mergeCell ref="E4:E5"/>
    <mergeCell ref="F4:G4"/>
    <mergeCell ref="H4:I4"/>
    <mergeCell ref="J4:K4"/>
    <mergeCell ref="L4:L5"/>
    <mergeCell ref="A8:A16"/>
    <mergeCell ref="A17:A2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B53"/>
  <sheetViews>
    <sheetView topLeftCell="A25" workbookViewId="0">
      <selection activeCell="L35" sqref="L35:L41"/>
    </sheetView>
  </sheetViews>
  <sheetFormatPr defaultRowHeight="13.5"/>
  <cols>
    <col min="1" max="1" width="3.5703125" style="120" customWidth="1"/>
    <col min="2" max="2" width="33.5703125" style="120" customWidth="1"/>
    <col min="3" max="3" width="9.28515625" style="120" customWidth="1"/>
    <col min="4" max="4" width="8.42578125" style="120" customWidth="1"/>
    <col min="5" max="5" width="9.7109375" style="120" customWidth="1"/>
    <col min="6" max="6" width="8.7109375" style="120" customWidth="1"/>
    <col min="7" max="7" width="9.5703125" style="120" customWidth="1"/>
    <col min="8" max="8" width="9.42578125" style="120" customWidth="1"/>
    <col min="9" max="9" width="9.85546875" style="120" customWidth="1"/>
    <col min="10" max="10" width="9.5703125" style="120" customWidth="1"/>
    <col min="11" max="11" width="8.42578125" style="120" customWidth="1"/>
    <col min="12" max="12" width="12.5703125" style="120" customWidth="1"/>
    <col min="13" max="14" width="9.140625" style="129"/>
    <col min="15" max="54" width="9.140625" style="120"/>
    <col min="55" max="255" width="9.140625" style="130"/>
    <col min="256" max="256" width="3.5703125" style="130" customWidth="1"/>
    <col min="257" max="257" width="9.28515625" style="130" customWidth="1"/>
    <col min="258" max="258" width="33.5703125" style="130" customWidth="1"/>
    <col min="259" max="259" width="9.28515625" style="130" customWidth="1"/>
    <col min="260" max="260" width="8.42578125" style="130" customWidth="1"/>
    <col min="261" max="261" width="9.7109375" style="130" customWidth="1"/>
    <col min="262" max="262" width="8.7109375" style="130" customWidth="1"/>
    <col min="263" max="263" width="9.5703125" style="130" customWidth="1"/>
    <col min="264" max="264" width="9.42578125" style="130" customWidth="1"/>
    <col min="265" max="265" width="9.85546875" style="130" customWidth="1"/>
    <col min="266" max="266" width="9.5703125" style="130" customWidth="1"/>
    <col min="267" max="267" width="8.42578125" style="130" customWidth="1"/>
    <col min="268" max="268" width="12.5703125" style="130" customWidth="1"/>
    <col min="269" max="511" width="9.140625" style="130"/>
    <col min="512" max="512" width="3.5703125" style="130" customWidth="1"/>
    <col min="513" max="513" width="9.28515625" style="130" customWidth="1"/>
    <col min="514" max="514" width="33.5703125" style="130" customWidth="1"/>
    <col min="515" max="515" width="9.28515625" style="130" customWidth="1"/>
    <col min="516" max="516" width="8.42578125" style="130" customWidth="1"/>
    <col min="517" max="517" width="9.7109375" style="130" customWidth="1"/>
    <col min="518" max="518" width="8.7109375" style="130" customWidth="1"/>
    <col min="519" max="519" width="9.5703125" style="130" customWidth="1"/>
    <col min="520" max="520" width="9.42578125" style="130" customWidth="1"/>
    <col min="521" max="521" width="9.85546875" style="130" customWidth="1"/>
    <col min="522" max="522" width="9.5703125" style="130" customWidth="1"/>
    <col min="523" max="523" width="8.42578125" style="130" customWidth="1"/>
    <col min="524" max="524" width="12.5703125" style="130" customWidth="1"/>
    <col min="525" max="767" width="9.140625" style="130"/>
    <col min="768" max="768" width="3.5703125" style="130" customWidth="1"/>
    <col min="769" max="769" width="9.28515625" style="130" customWidth="1"/>
    <col min="770" max="770" width="33.5703125" style="130" customWidth="1"/>
    <col min="771" max="771" width="9.28515625" style="130" customWidth="1"/>
    <col min="772" max="772" width="8.42578125" style="130" customWidth="1"/>
    <col min="773" max="773" width="9.7109375" style="130" customWidth="1"/>
    <col min="774" max="774" width="8.7109375" style="130" customWidth="1"/>
    <col min="775" max="775" width="9.5703125" style="130" customWidth="1"/>
    <col min="776" max="776" width="9.42578125" style="130" customWidth="1"/>
    <col min="777" max="777" width="9.85546875" style="130" customWidth="1"/>
    <col min="778" max="778" width="9.5703125" style="130" customWidth="1"/>
    <col min="779" max="779" width="8.42578125" style="130" customWidth="1"/>
    <col min="780" max="780" width="12.5703125" style="130" customWidth="1"/>
    <col min="781" max="1023" width="9.140625" style="130"/>
    <col min="1024" max="1024" width="3.5703125" style="130" customWidth="1"/>
    <col min="1025" max="1025" width="9.28515625" style="130" customWidth="1"/>
    <col min="1026" max="1026" width="33.5703125" style="130" customWidth="1"/>
    <col min="1027" max="1027" width="9.28515625" style="130" customWidth="1"/>
    <col min="1028" max="1028" width="8.42578125" style="130" customWidth="1"/>
    <col min="1029" max="1029" width="9.7109375" style="130" customWidth="1"/>
    <col min="1030" max="1030" width="8.7109375" style="130" customWidth="1"/>
    <col min="1031" max="1031" width="9.5703125" style="130" customWidth="1"/>
    <col min="1032" max="1032" width="9.42578125" style="130" customWidth="1"/>
    <col min="1033" max="1033" width="9.85546875" style="130" customWidth="1"/>
    <col min="1034" max="1034" width="9.5703125" style="130" customWidth="1"/>
    <col min="1035" max="1035" width="8.42578125" style="130" customWidth="1"/>
    <col min="1036" max="1036" width="12.5703125" style="130" customWidth="1"/>
    <col min="1037" max="1279" width="9.140625" style="130"/>
    <col min="1280" max="1280" width="3.5703125" style="130" customWidth="1"/>
    <col min="1281" max="1281" width="9.28515625" style="130" customWidth="1"/>
    <col min="1282" max="1282" width="33.5703125" style="130" customWidth="1"/>
    <col min="1283" max="1283" width="9.28515625" style="130" customWidth="1"/>
    <col min="1284" max="1284" width="8.42578125" style="130" customWidth="1"/>
    <col min="1285" max="1285" width="9.7109375" style="130" customWidth="1"/>
    <col min="1286" max="1286" width="8.7109375" style="130" customWidth="1"/>
    <col min="1287" max="1287" width="9.5703125" style="130" customWidth="1"/>
    <col min="1288" max="1288" width="9.42578125" style="130" customWidth="1"/>
    <col min="1289" max="1289" width="9.85546875" style="130" customWidth="1"/>
    <col min="1290" max="1290" width="9.5703125" style="130" customWidth="1"/>
    <col min="1291" max="1291" width="8.42578125" style="130" customWidth="1"/>
    <col min="1292" max="1292" width="12.5703125" style="130" customWidth="1"/>
    <col min="1293" max="1535" width="9.140625" style="130"/>
    <col min="1536" max="1536" width="3.5703125" style="130" customWidth="1"/>
    <col min="1537" max="1537" width="9.28515625" style="130" customWidth="1"/>
    <col min="1538" max="1538" width="33.5703125" style="130" customWidth="1"/>
    <col min="1539" max="1539" width="9.28515625" style="130" customWidth="1"/>
    <col min="1540" max="1540" width="8.42578125" style="130" customWidth="1"/>
    <col min="1541" max="1541" width="9.7109375" style="130" customWidth="1"/>
    <col min="1542" max="1542" width="8.7109375" style="130" customWidth="1"/>
    <col min="1543" max="1543" width="9.5703125" style="130" customWidth="1"/>
    <col min="1544" max="1544" width="9.42578125" style="130" customWidth="1"/>
    <col min="1545" max="1545" width="9.85546875" style="130" customWidth="1"/>
    <col min="1546" max="1546" width="9.5703125" style="130" customWidth="1"/>
    <col min="1547" max="1547" width="8.42578125" style="130" customWidth="1"/>
    <col min="1548" max="1548" width="12.5703125" style="130" customWidth="1"/>
    <col min="1549" max="1791" width="9.140625" style="130"/>
    <col min="1792" max="1792" width="3.5703125" style="130" customWidth="1"/>
    <col min="1793" max="1793" width="9.28515625" style="130" customWidth="1"/>
    <col min="1794" max="1794" width="33.5703125" style="130" customWidth="1"/>
    <col min="1795" max="1795" width="9.28515625" style="130" customWidth="1"/>
    <col min="1796" max="1796" width="8.42578125" style="130" customWidth="1"/>
    <col min="1797" max="1797" width="9.7109375" style="130" customWidth="1"/>
    <col min="1798" max="1798" width="8.7109375" style="130" customWidth="1"/>
    <col min="1799" max="1799" width="9.5703125" style="130" customWidth="1"/>
    <col min="1800" max="1800" width="9.42578125" style="130" customWidth="1"/>
    <col min="1801" max="1801" width="9.85546875" style="130" customWidth="1"/>
    <col min="1802" max="1802" width="9.5703125" style="130" customWidth="1"/>
    <col min="1803" max="1803" width="8.42578125" style="130" customWidth="1"/>
    <col min="1804" max="1804" width="12.5703125" style="130" customWidth="1"/>
    <col min="1805" max="2047" width="9.140625" style="130"/>
    <col min="2048" max="2048" width="3.5703125" style="130" customWidth="1"/>
    <col min="2049" max="2049" width="9.28515625" style="130" customWidth="1"/>
    <col min="2050" max="2050" width="33.5703125" style="130" customWidth="1"/>
    <col min="2051" max="2051" width="9.28515625" style="130" customWidth="1"/>
    <col min="2052" max="2052" width="8.42578125" style="130" customWidth="1"/>
    <col min="2053" max="2053" width="9.7109375" style="130" customWidth="1"/>
    <col min="2054" max="2054" width="8.7109375" style="130" customWidth="1"/>
    <col min="2055" max="2055" width="9.5703125" style="130" customWidth="1"/>
    <col min="2056" max="2056" width="9.42578125" style="130" customWidth="1"/>
    <col min="2057" max="2057" width="9.85546875" style="130" customWidth="1"/>
    <col min="2058" max="2058" width="9.5703125" style="130" customWidth="1"/>
    <col min="2059" max="2059" width="8.42578125" style="130" customWidth="1"/>
    <col min="2060" max="2060" width="12.5703125" style="130" customWidth="1"/>
    <col min="2061" max="2303" width="9.140625" style="130"/>
    <col min="2304" max="2304" width="3.5703125" style="130" customWidth="1"/>
    <col min="2305" max="2305" width="9.28515625" style="130" customWidth="1"/>
    <col min="2306" max="2306" width="33.5703125" style="130" customWidth="1"/>
    <col min="2307" max="2307" width="9.28515625" style="130" customWidth="1"/>
    <col min="2308" max="2308" width="8.42578125" style="130" customWidth="1"/>
    <col min="2309" max="2309" width="9.7109375" style="130" customWidth="1"/>
    <col min="2310" max="2310" width="8.7109375" style="130" customWidth="1"/>
    <col min="2311" max="2311" width="9.5703125" style="130" customWidth="1"/>
    <col min="2312" max="2312" width="9.42578125" style="130" customWidth="1"/>
    <col min="2313" max="2313" width="9.85546875" style="130" customWidth="1"/>
    <col min="2314" max="2314" width="9.5703125" style="130" customWidth="1"/>
    <col min="2315" max="2315" width="8.42578125" style="130" customWidth="1"/>
    <col min="2316" max="2316" width="12.5703125" style="130" customWidth="1"/>
    <col min="2317" max="2559" width="9.140625" style="130"/>
    <col min="2560" max="2560" width="3.5703125" style="130" customWidth="1"/>
    <col min="2561" max="2561" width="9.28515625" style="130" customWidth="1"/>
    <col min="2562" max="2562" width="33.5703125" style="130" customWidth="1"/>
    <col min="2563" max="2563" width="9.28515625" style="130" customWidth="1"/>
    <col min="2564" max="2564" width="8.42578125" style="130" customWidth="1"/>
    <col min="2565" max="2565" width="9.7109375" style="130" customWidth="1"/>
    <col min="2566" max="2566" width="8.7109375" style="130" customWidth="1"/>
    <col min="2567" max="2567" width="9.5703125" style="130" customWidth="1"/>
    <col min="2568" max="2568" width="9.42578125" style="130" customWidth="1"/>
    <col min="2569" max="2569" width="9.85546875" style="130" customWidth="1"/>
    <col min="2570" max="2570" width="9.5703125" style="130" customWidth="1"/>
    <col min="2571" max="2571" width="8.42578125" style="130" customWidth="1"/>
    <col min="2572" max="2572" width="12.5703125" style="130" customWidth="1"/>
    <col min="2573" max="2815" width="9.140625" style="130"/>
    <col min="2816" max="2816" width="3.5703125" style="130" customWidth="1"/>
    <col min="2817" max="2817" width="9.28515625" style="130" customWidth="1"/>
    <col min="2818" max="2818" width="33.5703125" style="130" customWidth="1"/>
    <col min="2819" max="2819" width="9.28515625" style="130" customWidth="1"/>
    <col min="2820" max="2820" width="8.42578125" style="130" customWidth="1"/>
    <col min="2821" max="2821" width="9.7109375" style="130" customWidth="1"/>
    <col min="2822" max="2822" width="8.7109375" style="130" customWidth="1"/>
    <col min="2823" max="2823" width="9.5703125" style="130" customWidth="1"/>
    <col min="2824" max="2824" width="9.42578125" style="130" customWidth="1"/>
    <col min="2825" max="2825" width="9.85546875" style="130" customWidth="1"/>
    <col min="2826" max="2826" width="9.5703125" style="130" customWidth="1"/>
    <col min="2827" max="2827" width="8.42578125" style="130" customWidth="1"/>
    <col min="2828" max="2828" width="12.5703125" style="130" customWidth="1"/>
    <col min="2829" max="3071" width="9.140625" style="130"/>
    <col min="3072" max="3072" width="3.5703125" style="130" customWidth="1"/>
    <col min="3073" max="3073" width="9.28515625" style="130" customWidth="1"/>
    <col min="3074" max="3074" width="33.5703125" style="130" customWidth="1"/>
    <col min="3075" max="3075" width="9.28515625" style="130" customWidth="1"/>
    <col min="3076" max="3076" width="8.42578125" style="130" customWidth="1"/>
    <col min="3077" max="3077" width="9.7109375" style="130" customWidth="1"/>
    <col min="3078" max="3078" width="8.7109375" style="130" customWidth="1"/>
    <col min="3079" max="3079" width="9.5703125" style="130" customWidth="1"/>
    <col min="3080" max="3080" width="9.42578125" style="130" customWidth="1"/>
    <col min="3081" max="3081" width="9.85546875" style="130" customWidth="1"/>
    <col min="3082" max="3082" width="9.5703125" style="130" customWidth="1"/>
    <col min="3083" max="3083" width="8.42578125" style="130" customWidth="1"/>
    <col min="3084" max="3084" width="12.5703125" style="130" customWidth="1"/>
    <col min="3085" max="3327" width="9.140625" style="130"/>
    <col min="3328" max="3328" width="3.5703125" style="130" customWidth="1"/>
    <col min="3329" max="3329" width="9.28515625" style="130" customWidth="1"/>
    <col min="3330" max="3330" width="33.5703125" style="130" customWidth="1"/>
    <col min="3331" max="3331" width="9.28515625" style="130" customWidth="1"/>
    <col min="3332" max="3332" width="8.42578125" style="130" customWidth="1"/>
    <col min="3333" max="3333" width="9.7109375" style="130" customWidth="1"/>
    <col min="3334" max="3334" width="8.7109375" style="130" customWidth="1"/>
    <col min="3335" max="3335" width="9.5703125" style="130" customWidth="1"/>
    <col min="3336" max="3336" width="9.42578125" style="130" customWidth="1"/>
    <col min="3337" max="3337" width="9.85546875" style="130" customWidth="1"/>
    <col min="3338" max="3338" width="9.5703125" style="130" customWidth="1"/>
    <col min="3339" max="3339" width="8.42578125" style="130" customWidth="1"/>
    <col min="3340" max="3340" width="12.5703125" style="130" customWidth="1"/>
    <col min="3341" max="3583" width="9.140625" style="130"/>
    <col min="3584" max="3584" width="3.5703125" style="130" customWidth="1"/>
    <col min="3585" max="3585" width="9.28515625" style="130" customWidth="1"/>
    <col min="3586" max="3586" width="33.5703125" style="130" customWidth="1"/>
    <col min="3587" max="3587" width="9.28515625" style="130" customWidth="1"/>
    <col min="3588" max="3588" width="8.42578125" style="130" customWidth="1"/>
    <col min="3589" max="3589" width="9.7109375" style="130" customWidth="1"/>
    <col min="3590" max="3590" width="8.7109375" style="130" customWidth="1"/>
    <col min="3591" max="3591" width="9.5703125" style="130" customWidth="1"/>
    <col min="3592" max="3592" width="9.42578125" style="130" customWidth="1"/>
    <col min="3593" max="3593" width="9.85546875" style="130" customWidth="1"/>
    <col min="3594" max="3594" width="9.5703125" style="130" customWidth="1"/>
    <col min="3595" max="3595" width="8.42578125" style="130" customWidth="1"/>
    <col min="3596" max="3596" width="12.5703125" style="130" customWidth="1"/>
    <col min="3597" max="3839" width="9.140625" style="130"/>
    <col min="3840" max="3840" width="3.5703125" style="130" customWidth="1"/>
    <col min="3841" max="3841" width="9.28515625" style="130" customWidth="1"/>
    <col min="3842" max="3842" width="33.5703125" style="130" customWidth="1"/>
    <col min="3843" max="3843" width="9.28515625" style="130" customWidth="1"/>
    <col min="3844" max="3844" width="8.42578125" style="130" customWidth="1"/>
    <col min="3845" max="3845" width="9.7109375" style="130" customWidth="1"/>
    <col min="3846" max="3846" width="8.7109375" style="130" customWidth="1"/>
    <col min="3847" max="3847" width="9.5703125" style="130" customWidth="1"/>
    <col min="3848" max="3848" width="9.42578125" style="130" customWidth="1"/>
    <col min="3849" max="3849" width="9.85546875" style="130" customWidth="1"/>
    <col min="3850" max="3850" width="9.5703125" style="130" customWidth="1"/>
    <col min="3851" max="3851" width="8.42578125" style="130" customWidth="1"/>
    <col min="3852" max="3852" width="12.5703125" style="130" customWidth="1"/>
    <col min="3853" max="4095" width="9.140625" style="130"/>
    <col min="4096" max="4096" width="3.5703125" style="130" customWidth="1"/>
    <col min="4097" max="4097" width="9.28515625" style="130" customWidth="1"/>
    <col min="4098" max="4098" width="33.5703125" style="130" customWidth="1"/>
    <col min="4099" max="4099" width="9.28515625" style="130" customWidth="1"/>
    <col min="4100" max="4100" width="8.42578125" style="130" customWidth="1"/>
    <col min="4101" max="4101" width="9.7109375" style="130" customWidth="1"/>
    <col min="4102" max="4102" width="8.7109375" style="130" customWidth="1"/>
    <col min="4103" max="4103" width="9.5703125" style="130" customWidth="1"/>
    <col min="4104" max="4104" width="9.42578125" style="130" customWidth="1"/>
    <col min="4105" max="4105" width="9.85546875" style="130" customWidth="1"/>
    <col min="4106" max="4106" width="9.5703125" style="130" customWidth="1"/>
    <col min="4107" max="4107" width="8.42578125" style="130" customWidth="1"/>
    <col min="4108" max="4108" width="12.5703125" style="130" customWidth="1"/>
    <col min="4109" max="4351" width="9.140625" style="130"/>
    <col min="4352" max="4352" width="3.5703125" style="130" customWidth="1"/>
    <col min="4353" max="4353" width="9.28515625" style="130" customWidth="1"/>
    <col min="4354" max="4354" width="33.5703125" style="130" customWidth="1"/>
    <col min="4355" max="4355" width="9.28515625" style="130" customWidth="1"/>
    <col min="4356" max="4356" width="8.42578125" style="130" customWidth="1"/>
    <col min="4357" max="4357" width="9.7109375" style="130" customWidth="1"/>
    <col min="4358" max="4358" width="8.7109375" style="130" customWidth="1"/>
    <col min="4359" max="4359" width="9.5703125" style="130" customWidth="1"/>
    <col min="4360" max="4360" width="9.42578125" style="130" customWidth="1"/>
    <col min="4361" max="4361" width="9.85546875" style="130" customWidth="1"/>
    <col min="4362" max="4362" width="9.5703125" style="130" customWidth="1"/>
    <col min="4363" max="4363" width="8.42578125" style="130" customWidth="1"/>
    <col min="4364" max="4364" width="12.5703125" style="130" customWidth="1"/>
    <col min="4365" max="4607" width="9.140625" style="130"/>
    <col min="4608" max="4608" width="3.5703125" style="130" customWidth="1"/>
    <col min="4609" max="4609" width="9.28515625" style="130" customWidth="1"/>
    <col min="4610" max="4610" width="33.5703125" style="130" customWidth="1"/>
    <col min="4611" max="4611" width="9.28515625" style="130" customWidth="1"/>
    <col min="4612" max="4612" width="8.42578125" style="130" customWidth="1"/>
    <col min="4613" max="4613" width="9.7109375" style="130" customWidth="1"/>
    <col min="4614" max="4614" width="8.7109375" style="130" customWidth="1"/>
    <col min="4615" max="4615" width="9.5703125" style="130" customWidth="1"/>
    <col min="4616" max="4616" width="9.42578125" style="130" customWidth="1"/>
    <col min="4617" max="4617" width="9.85546875" style="130" customWidth="1"/>
    <col min="4618" max="4618" width="9.5703125" style="130" customWidth="1"/>
    <col min="4619" max="4619" width="8.42578125" style="130" customWidth="1"/>
    <col min="4620" max="4620" width="12.5703125" style="130" customWidth="1"/>
    <col min="4621" max="4863" width="9.140625" style="130"/>
    <col min="4864" max="4864" width="3.5703125" style="130" customWidth="1"/>
    <col min="4865" max="4865" width="9.28515625" style="130" customWidth="1"/>
    <col min="4866" max="4866" width="33.5703125" style="130" customWidth="1"/>
    <col min="4867" max="4867" width="9.28515625" style="130" customWidth="1"/>
    <col min="4868" max="4868" width="8.42578125" style="130" customWidth="1"/>
    <col min="4869" max="4869" width="9.7109375" style="130" customWidth="1"/>
    <col min="4870" max="4870" width="8.7109375" style="130" customWidth="1"/>
    <col min="4871" max="4871" width="9.5703125" style="130" customWidth="1"/>
    <col min="4872" max="4872" width="9.42578125" style="130" customWidth="1"/>
    <col min="4873" max="4873" width="9.85546875" style="130" customWidth="1"/>
    <col min="4874" max="4874" width="9.5703125" style="130" customWidth="1"/>
    <col min="4875" max="4875" width="8.42578125" style="130" customWidth="1"/>
    <col min="4876" max="4876" width="12.5703125" style="130" customWidth="1"/>
    <col min="4877" max="5119" width="9.140625" style="130"/>
    <col min="5120" max="5120" width="3.5703125" style="130" customWidth="1"/>
    <col min="5121" max="5121" width="9.28515625" style="130" customWidth="1"/>
    <col min="5122" max="5122" width="33.5703125" style="130" customWidth="1"/>
    <col min="5123" max="5123" width="9.28515625" style="130" customWidth="1"/>
    <col min="5124" max="5124" width="8.42578125" style="130" customWidth="1"/>
    <col min="5125" max="5125" width="9.7109375" style="130" customWidth="1"/>
    <col min="5126" max="5126" width="8.7109375" style="130" customWidth="1"/>
    <col min="5127" max="5127" width="9.5703125" style="130" customWidth="1"/>
    <col min="5128" max="5128" width="9.42578125" style="130" customWidth="1"/>
    <col min="5129" max="5129" width="9.85546875" style="130" customWidth="1"/>
    <col min="5130" max="5130" width="9.5703125" style="130" customWidth="1"/>
    <col min="5131" max="5131" width="8.42578125" style="130" customWidth="1"/>
    <col min="5132" max="5132" width="12.5703125" style="130" customWidth="1"/>
    <col min="5133" max="5375" width="9.140625" style="130"/>
    <col min="5376" max="5376" width="3.5703125" style="130" customWidth="1"/>
    <col min="5377" max="5377" width="9.28515625" style="130" customWidth="1"/>
    <col min="5378" max="5378" width="33.5703125" style="130" customWidth="1"/>
    <col min="5379" max="5379" width="9.28515625" style="130" customWidth="1"/>
    <col min="5380" max="5380" width="8.42578125" style="130" customWidth="1"/>
    <col min="5381" max="5381" width="9.7109375" style="130" customWidth="1"/>
    <col min="5382" max="5382" width="8.7109375" style="130" customWidth="1"/>
    <col min="5383" max="5383" width="9.5703125" style="130" customWidth="1"/>
    <col min="5384" max="5384" width="9.42578125" style="130" customWidth="1"/>
    <col min="5385" max="5385" width="9.85546875" style="130" customWidth="1"/>
    <col min="5386" max="5386" width="9.5703125" style="130" customWidth="1"/>
    <col min="5387" max="5387" width="8.42578125" style="130" customWidth="1"/>
    <col min="5388" max="5388" width="12.5703125" style="130" customWidth="1"/>
    <col min="5389" max="5631" width="9.140625" style="130"/>
    <col min="5632" max="5632" width="3.5703125" style="130" customWidth="1"/>
    <col min="5633" max="5633" width="9.28515625" style="130" customWidth="1"/>
    <col min="5634" max="5634" width="33.5703125" style="130" customWidth="1"/>
    <col min="5635" max="5635" width="9.28515625" style="130" customWidth="1"/>
    <col min="5636" max="5636" width="8.42578125" style="130" customWidth="1"/>
    <col min="5637" max="5637" width="9.7109375" style="130" customWidth="1"/>
    <col min="5638" max="5638" width="8.7109375" style="130" customWidth="1"/>
    <col min="5639" max="5639" width="9.5703125" style="130" customWidth="1"/>
    <col min="5640" max="5640" width="9.42578125" style="130" customWidth="1"/>
    <col min="5641" max="5641" width="9.85546875" style="130" customWidth="1"/>
    <col min="5642" max="5642" width="9.5703125" style="130" customWidth="1"/>
    <col min="5643" max="5643" width="8.42578125" style="130" customWidth="1"/>
    <col min="5644" max="5644" width="12.5703125" style="130" customWidth="1"/>
    <col min="5645" max="5887" width="9.140625" style="130"/>
    <col min="5888" max="5888" width="3.5703125" style="130" customWidth="1"/>
    <col min="5889" max="5889" width="9.28515625" style="130" customWidth="1"/>
    <col min="5890" max="5890" width="33.5703125" style="130" customWidth="1"/>
    <col min="5891" max="5891" width="9.28515625" style="130" customWidth="1"/>
    <col min="5892" max="5892" width="8.42578125" style="130" customWidth="1"/>
    <col min="5893" max="5893" width="9.7109375" style="130" customWidth="1"/>
    <col min="5894" max="5894" width="8.7109375" style="130" customWidth="1"/>
    <col min="5895" max="5895" width="9.5703125" style="130" customWidth="1"/>
    <col min="5896" max="5896" width="9.42578125" style="130" customWidth="1"/>
    <col min="5897" max="5897" width="9.85546875" style="130" customWidth="1"/>
    <col min="5898" max="5898" width="9.5703125" style="130" customWidth="1"/>
    <col min="5899" max="5899" width="8.42578125" style="130" customWidth="1"/>
    <col min="5900" max="5900" width="12.5703125" style="130" customWidth="1"/>
    <col min="5901" max="6143" width="9.140625" style="130"/>
    <col min="6144" max="6144" width="3.5703125" style="130" customWidth="1"/>
    <col min="6145" max="6145" width="9.28515625" style="130" customWidth="1"/>
    <col min="6146" max="6146" width="33.5703125" style="130" customWidth="1"/>
    <col min="6147" max="6147" width="9.28515625" style="130" customWidth="1"/>
    <col min="6148" max="6148" width="8.42578125" style="130" customWidth="1"/>
    <col min="6149" max="6149" width="9.7109375" style="130" customWidth="1"/>
    <col min="6150" max="6150" width="8.7109375" style="130" customWidth="1"/>
    <col min="6151" max="6151" width="9.5703125" style="130" customWidth="1"/>
    <col min="6152" max="6152" width="9.42578125" style="130" customWidth="1"/>
    <col min="6153" max="6153" width="9.85546875" style="130" customWidth="1"/>
    <col min="6154" max="6154" width="9.5703125" style="130" customWidth="1"/>
    <col min="6155" max="6155" width="8.42578125" style="130" customWidth="1"/>
    <col min="6156" max="6156" width="12.5703125" style="130" customWidth="1"/>
    <col min="6157" max="6399" width="9.140625" style="130"/>
    <col min="6400" max="6400" width="3.5703125" style="130" customWidth="1"/>
    <col min="6401" max="6401" width="9.28515625" style="130" customWidth="1"/>
    <col min="6402" max="6402" width="33.5703125" style="130" customWidth="1"/>
    <col min="6403" max="6403" width="9.28515625" style="130" customWidth="1"/>
    <col min="6404" max="6404" width="8.42578125" style="130" customWidth="1"/>
    <col min="6405" max="6405" width="9.7109375" style="130" customWidth="1"/>
    <col min="6406" max="6406" width="8.7109375" style="130" customWidth="1"/>
    <col min="6407" max="6407" width="9.5703125" style="130" customWidth="1"/>
    <col min="6408" max="6408" width="9.42578125" style="130" customWidth="1"/>
    <col min="6409" max="6409" width="9.85546875" style="130" customWidth="1"/>
    <col min="6410" max="6410" width="9.5703125" style="130" customWidth="1"/>
    <col min="6411" max="6411" width="8.42578125" style="130" customWidth="1"/>
    <col min="6412" max="6412" width="12.5703125" style="130" customWidth="1"/>
    <col min="6413" max="6655" width="9.140625" style="130"/>
    <col min="6656" max="6656" width="3.5703125" style="130" customWidth="1"/>
    <col min="6657" max="6657" width="9.28515625" style="130" customWidth="1"/>
    <col min="6658" max="6658" width="33.5703125" style="130" customWidth="1"/>
    <col min="6659" max="6659" width="9.28515625" style="130" customWidth="1"/>
    <col min="6660" max="6660" width="8.42578125" style="130" customWidth="1"/>
    <col min="6661" max="6661" width="9.7109375" style="130" customWidth="1"/>
    <col min="6662" max="6662" width="8.7109375" style="130" customWidth="1"/>
    <col min="6663" max="6663" width="9.5703125" style="130" customWidth="1"/>
    <col min="6664" max="6664" width="9.42578125" style="130" customWidth="1"/>
    <col min="6665" max="6665" width="9.85546875" style="130" customWidth="1"/>
    <col min="6666" max="6666" width="9.5703125" style="130" customWidth="1"/>
    <col min="6667" max="6667" width="8.42578125" style="130" customWidth="1"/>
    <col min="6668" max="6668" width="12.5703125" style="130" customWidth="1"/>
    <col min="6669" max="6911" width="9.140625" style="130"/>
    <col min="6912" max="6912" width="3.5703125" style="130" customWidth="1"/>
    <col min="6913" max="6913" width="9.28515625" style="130" customWidth="1"/>
    <col min="6914" max="6914" width="33.5703125" style="130" customWidth="1"/>
    <col min="6915" max="6915" width="9.28515625" style="130" customWidth="1"/>
    <col min="6916" max="6916" width="8.42578125" style="130" customWidth="1"/>
    <col min="6917" max="6917" width="9.7109375" style="130" customWidth="1"/>
    <col min="6918" max="6918" width="8.7109375" style="130" customWidth="1"/>
    <col min="6919" max="6919" width="9.5703125" style="130" customWidth="1"/>
    <col min="6920" max="6920" width="9.42578125" style="130" customWidth="1"/>
    <col min="6921" max="6921" width="9.85546875" style="130" customWidth="1"/>
    <col min="6922" max="6922" width="9.5703125" style="130" customWidth="1"/>
    <col min="6923" max="6923" width="8.42578125" style="130" customWidth="1"/>
    <col min="6924" max="6924" width="12.5703125" style="130" customWidth="1"/>
    <col min="6925" max="7167" width="9.140625" style="130"/>
    <col min="7168" max="7168" width="3.5703125" style="130" customWidth="1"/>
    <col min="7169" max="7169" width="9.28515625" style="130" customWidth="1"/>
    <col min="7170" max="7170" width="33.5703125" style="130" customWidth="1"/>
    <col min="7171" max="7171" width="9.28515625" style="130" customWidth="1"/>
    <col min="7172" max="7172" width="8.42578125" style="130" customWidth="1"/>
    <col min="7173" max="7173" width="9.7109375" style="130" customWidth="1"/>
    <col min="7174" max="7174" width="8.7109375" style="130" customWidth="1"/>
    <col min="7175" max="7175" width="9.5703125" style="130" customWidth="1"/>
    <col min="7176" max="7176" width="9.42578125" style="130" customWidth="1"/>
    <col min="7177" max="7177" width="9.85546875" style="130" customWidth="1"/>
    <col min="7178" max="7178" width="9.5703125" style="130" customWidth="1"/>
    <col min="7179" max="7179" width="8.42578125" style="130" customWidth="1"/>
    <col min="7180" max="7180" width="12.5703125" style="130" customWidth="1"/>
    <col min="7181" max="7423" width="9.140625" style="130"/>
    <col min="7424" max="7424" width="3.5703125" style="130" customWidth="1"/>
    <col min="7425" max="7425" width="9.28515625" style="130" customWidth="1"/>
    <col min="7426" max="7426" width="33.5703125" style="130" customWidth="1"/>
    <col min="7427" max="7427" width="9.28515625" style="130" customWidth="1"/>
    <col min="7428" max="7428" width="8.42578125" style="130" customWidth="1"/>
    <col min="7429" max="7429" width="9.7109375" style="130" customWidth="1"/>
    <col min="7430" max="7430" width="8.7109375" style="130" customWidth="1"/>
    <col min="7431" max="7431" width="9.5703125" style="130" customWidth="1"/>
    <col min="7432" max="7432" width="9.42578125" style="130" customWidth="1"/>
    <col min="7433" max="7433" width="9.85546875" style="130" customWidth="1"/>
    <col min="7434" max="7434" width="9.5703125" style="130" customWidth="1"/>
    <col min="7435" max="7435" width="8.42578125" style="130" customWidth="1"/>
    <col min="7436" max="7436" width="12.5703125" style="130" customWidth="1"/>
    <col min="7437" max="7679" width="9.140625" style="130"/>
    <col min="7680" max="7680" width="3.5703125" style="130" customWidth="1"/>
    <col min="7681" max="7681" width="9.28515625" style="130" customWidth="1"/>
    <col min="7682" max="7682" width="33.5703125" style="130" customWidth="1"/>
    <col min="7683" max="7683" width="9.28515625" style="130" customWidth="1"/>
    <col min="7684" max="7684" width="8.42578125" style="130" customWidth="1"/>
    <col min="7685" max="7685" width="9.7109375" style="130" customWidth="1"/>
    <col min="7686" max="7686" width="8.7109375" style="130" customWidth="1"/>
    <col min="7687" max="7687" width="9.5703125" style="130" customWidth="1"/>
    <col min="7688" max="7688" width="9.42578125" style="130" customWidth="1"/>
    <col min="7689" max="7689" width="9.85546875" style="130" customWidth="1"/>
    <col min="7690" max="7690" width="9.5703125" style="130" customWidth="1"/>
    <col min="7691" max="7691" width="8.42578125" style="130" customWidth="1"/>
    <col min="7692" max="7692" width="12.5703125" style="130" customWidth="1"/>
    <col min="7693" max="7935" width="9.140625" style="130"/>
    <col min="7936" max="7936" width="3.5703125" style="130" customWidth="1"/>
    <col min="7937" max="7937" width="9.28515625" style="130" customWidth="1"/>
    <col min="7938" max="7938" width="33.5703125" style="130" customWidth="1"/>
    <col min="7939" max="7939" width="9.28515625" style="130" customWidth="1"/>
    <col min="7940" max="7940" width="8.42578125" style="130" customWidth="1"/>
    <col min="7941" max="7941" width="9.7109375" style="130" customWidth="1"/>
    <col min="7942" max="7942" width="8.7109375" style="130" customWidth="1"/>
    <col min="7943" max="7943" width="9.5703125" style="130" customWidth="1"/>
    <col min="7944" max="7944" width="9.42578125" style="130" customWidth="1"/>
    <col min="7945" max="7945" width="9.85546875" style="130" customWidth="1"/>
    <col min="7946" max="7946" width="9.5703125" style="130" customWidth="1"/>
    <col min="7947" max="7947" width="8.42578125" style="130" customWidth="1"/>
    <col min="7948" max="7948" width="12.5703125" style="130" customWidth="1"/>
    <col min="7949" max="8191" width="9.140625" style="130"/>
    <col min="8192" max="8192" width="3.5703125" style="130" customWidth="1"/>
    <col min="8193" max="8193" width="9.28515625" style="130" customWidth="1"/>
    <col min="8194" max="8194" width="33.5703125" style="130" customWidth="1"/>
    <col min="8195" max="8195" width="9.28515625" style="130" customWidth="1"/>
    <col min="8196" max="8196" width="8.42578125" style="130" customWidth="1"/>
    <col min="8197" max="8197" width="9.7109375" style="130" customWidth="1"/>
    <col min="8198" max="8198" width="8.7109375" style="130" customWidth="1"/>
    <col min="8199" max="8199" width="9.5703125" style="130" customWidth="1"/>
    <col min="8200" max="8200" width="9.42578125" style="130" customWidth="1"/>
    <col min="8201" max="8201" width="9.85546875" style="130" customWidth="1"/>
    <col min="8202" max="8202" width="9.5703125" style="130" customWidth="1"/>
    <col min="8203" max="8203" width="8.42578125" style="130" customWidth="1"/>
    <col min="8204" max="8204" width="12.5703125" style="130" customWidth="1"/>
    <col min="8205" max="8447" width="9.140625" style="130"/>
    <col min="8448" max="8448" width="3.5703125" style="130" customWidth="1"/>
    <col min="8449" max="8449" width="9.28515625" style="130" customWidth="1"/>
    <col min="8450" max="8450" width="33.5703125" style="130" customWidth="1"/>
    <col min="8451" max="8451" width="9.28515625" style="130" customWidth="1"/>
    <col min="8452" max="8452" width="8.42578125" style="130" customWidth="1"/>
    <col min="8453" max="8453" width="9.7109375" style="130" customWidth="1"/>
    <col min="8454" max="8454" width="8.7109375" style="130" customWidth="1"/>
    <col min="8455" max="8455" width="9.5703125" style="130" customWidth="1"/>
    <col min="8456" max="8456" width="9.42578125" style="130" customWidth="1"/>
    <col min="8457" max="8457" width="9.85546875" style="130" customWidth="1"/>
    <col min="8458" max="8458" width="9.5703125" style="130" customWidth="1"/>
    <col min="8459" max="8459" width="8.42578125" style="130" customWidth="1"/>
    <col min="8460" max="8460" width="12.5703125" style="130" customWidth="1"/>
    <col min="8461" max="8703" width="9.140625" style="130"/>
    <col min="8704" max="8704" width="3.5703125" style="130" customWidth="1"/>
    <col min="8705" max="8705" width="9.28515625" style="130" customWidth="1"/>
    <col min="8706" max="8706" width="33.5703125" style="130" customWidth="1"/>
    <col min="8707" max="8707" width="9.28515625" style="130" customWidth="1"/>
    <col min="8708" max="8708" width="8.42578125" style="130" customWidth="1"/>
    <col min="8709" max="8709" width="9.7109375" style="130" customWidth="1"/>
    <col min="8710" max="8710" width="8.7109375" style="130" customWidth="1"/>
    <col min="8711" max="8711" width="9.5703125" style="130" customWidth="1"/>
    <col min="8712" max="8712" width="9.42578125" style="130" customWidth="1"/>
    <col min="8713" max="8713" width="9.85546875" style="130" customWidth="1"/>
    <col min="8714" max="8714" width="9.5703125" style="130" customWidth="1"/>
    <col min="8715" max="8715" width="8.42578125" style="130" customWidth="1"/>
    <col min="8716" max="8716" width="12.5703125" style="130" customWidth="1"/>
    <col min="8717" max="8959" width="9.140625" style="130"/>
    <col min="8960" max="8960" width="3.5703125" style="130" customWidth="1"/>
    <col min="8961" max="8961" width="9.28515625" style="130" customWidth="1"/>
    <col min="8962" max="8962" width="33.5703125" style="130" customWidth="1"/>
    <col min="8963" max="8963" width="9.28515625" style="130" customWidth="1"/>
    <col min="8964" max="8964" width="8.42578125" style="130" customWidth="1"/>
    <col min="8965" max="8965" width="9.7109375" style="130" customWidth="1"/>
    <col min="8966" max="8966" width="8.7109375" style="130" customWidth="1"/>
    <col min="8967" max="8967" width="9.5703125" style="130" customWidth="1"/>
    <col min="8968" max="8968" width="9.42578125" style="130" customWidth="1"/>
    <col min="8969" max="8969" width="9.85546875" style="130" customWidth="1"/>
    <col min="8970" max="8970" width="9.5703125" style="130" customWidth="1"/>
    <col min="8971" max="8971" width="8.42578125" style="130" customWidth="1"/>
    <col min="8972" max="8972" width="12.5703125" style="130" customWidth="1"/>
    <col min="8973" max="9215" width="9.140625" style="130"/>
    <col min="9216" max="9216" width="3.5703125" style="130" customWidth="1"/>
    <col min="9217" max="9217" width="9.28515625" style="130" customWidth="1"/>
    <col min="9218" max="9218" width="33.5703125" style="130" customWidth="1"/>
    <col min="9219" max="9219" width="9.28515625" style="130" customWidth="1"/>
    <col min="9220" max="9220" width="8.42578125" style="130" customWidth="1"/>
    <col min="9221" max="9221" width="9.7109375" style="130" customWidth="1"/>
    <col min="9222" max="9222" width="8.7109375" style="130" customWidth="1"/>
    <col min="9223" max="9223" width="9.5703125" style="130" customWidth="1"/>
    <col min="9224" max="9224" width="9.42578125" style="130" customWidth="1"/>
    <col min="9225" max="9225" width="9.85546875" style="130" customWidth="1"/>
    <col min="9226" max="9226" width="9.5703125" style="130" customWidth="1"/>
    <col min="9227" max="9227" width="8.42578125" style="130" customWidth="1"/>
    <col min="9228" max="9228" width="12.5703125" style="130" customWidth="1"/>
    <col min="9229" max="9471" width="9.140625" style="130"/>
    <col min="9472" max="9472" width="3.5703125" style="130" customWidth="1"/>
    <col min="9473" max="9473" width="9.28515625" style="130" customWidth="1"/>
    <col min="9474" max="9474" width="33.5703125" style="130" customWidth="1"/>
    <col min="9475" max="9475" width="9.28515625" style="130" customWidth="1"/>
    <col min="9476" max="9476" width="8.42578125" style="130" customWidth="1"/>
    <col min="9477" max="9477" width="9.7109375" style="130" customWidth="1"/>
    <col min="9478" max="9478" width="8.7109375" style="130" customWidth="1"/>
    <col min="9479" max="9479" width="9.5703125" style="130" customWidth="1"/>
    <col min="9480" max="9480" width="9.42578125" style="130" customWidth="1"/>
    <col min="9481" max="9481" width="9.85546875" style="130" customWidth="1"/>
    <col min="9482" max="9482" width="9.5703125" style="130" customWidth="1"/>
    <col min="9483" max="9483" width="8.42578125" style="130" customWidth="1"/>
    <col min="9484" max="9484" width="12.5703125" style="130" customWidth="1"/>
    <col min="9485" max="9727" width="9.140625" style="130"/>
    <col min="9728" max="9728" width="3.5703125" style="130" customWidth="1"/>
    <col min="9729" max="9729" width="9.28515625" style="130" customWidth="1"/>
    <col min="9730" max="9730" width="33.5703125" style="130" customWidth="1"/>
    <col min="9731" max="9731" width="9.28515625" style="130" customWidth="1"/>
    <col min="9732" max="9732" width="8.42578125" style="130" customWidth="1"/>
    <col min="9733" max="9733" width="9.7109375" style="130" customWidth="1"/>
    <col min="9734" max="9734" width="8.7109375" style="130" customWidth="1"/>
    <col min="9735" max="9735" width="9.5703125" style="130" customWidth="1"/>
    <col min="9736" max="9736" width="9.42578125" style="130" customWidth="1"/>
    <col min="9737" max="9737" width="9.85546875" style="130" customWidth="1"/>
    <col min="9738" max="9738" width="9.5703125" style="130" customWidth="1"/>
    <col min="9739" max="9739" width="8.42578125" style="130" customWidth="1"/>
    <col min="9740" max="9740" width="12.5703125" style="130" customWidth="1"/>
    <col min="9741" max="9983" width="9.140625" style="130"/>
    <col min="9984" max="9984" width="3.5703125" style="130" customWidth="1"/>
    <col min="9985" max="9985" width="9.28515625" style="130" customWidth="1"/>
    <col min="9986" max="9986" width="33.5703125" style="130" customWidth="1"/>
    <col min="9987" max="9987" width="9.28515625" style="130" customWidth="1"/>
    <col min="9988" max="9988" width="8.42578125" style="130" customWidth="1"/>
    <col min="9989" max="9989" width="9.7109375" style="130" customWidth="1"/>
    <col min="9990" max="9990" width="8.7109375" style="130" customWidth="1"/>
    <col min="9991" max="9991" width="9.5703125" style="130" customWidth="1"/>
    <col min="9992" max="9992" width="9.42578125" style="130" customWidth="1"/>
    <col min="9993" max="9993" width="9.85546875" style="130" customWidth="1"/>
    <col min="9994" max="9994" width="9.5703125" style="130" customWidth="1"/>
    <col min="9995" max="9995" width="8.42578125" style="130" customWidth="1"/>
    <col min="9996" max="9996" width="12.5703125" style="130" customWidth="1"/>
    <col min="9997" max="10239" width="9.140625" style="130"/>
    <col min="10240" max="10240" width="3.5703125" style="130" customWidth="1"/>
    <col min="10241" max="10241" width="9.28515625" style="130" customWidth="1"/>
    <col min="10242" max="10242" width="33.5703125" style="130" customWidth="1"/>
    <col min="10243" max="10243" width="9.28515625" style="130" customWidth="1"/>
    <col min="10244" max="10244" width="8.42578125" style="130" customWidth="1"/>
    <col min="10245" max="10245" width="9.7109375" style="130" customWidth="1"/>
    <col min="10246" max="10246" width="8.7109375" style="130" customWidth="1"/>
    <col min="10247" max="10247" width="9.5703125" style="130" customWidth="1"/>
    <col min="10248" max="10248" width="9.42578125" style="130" customWidth="1"/>
    <col min="10249" max="10249" width="9.85546875" style="130" customWidth="1"/>
    <col min="10250" max="10250" width="9.5703125" style="130" customWidth="1"/>
    <col min="10251" max="10251" width="8.42578125" style="130" customWidth="1"/>
    <col min="10252" max="10252" width="12.5703125" style="130" customWidth="1"/>
    <col min="10253" max="10495" width="9.140625" style="130"/>
    <col min="10496" max="10496" width="3.5703125" style="130" customWidth="1"/>
    <col min="10497" max="10497" width="9.28515625" style="130" customWidth="1"/>
    <col min="10498" max="10498" width="33.5703125" style="130" customWidth="1"/>
    <col min="10499" max="10499" width="9.28515625" style="130" customWidth="1"/>
    <col min="10500" max="10500" width="8.42578125" style="130" customWidth="1"/>
    <col min="10501" max="10501" width="9.7109375" style="130" customWidth="1"/>
    <col min="10502" max="10502" width="8.7109375" style="130" customWidth="1"/>
    <col min="10503" max="10503" width="9.5703125" style="130" customWidth="1"/>
    <col min="10504" max="10504" width="9.42578125" style="130" customWidth="1"/>
    <col min="10505" max="10505" width="9.85546875" style="130" customWidth="1"/>
    <col min="10506" max="10506" width="9.5703125" style="130" customWidth="1"/>
    <col min="10507" max="10507" width="8.42578125" style="130" customWidth="1"/>
    <col min="10508" max="10508" width="12.5703125" style="130" customWidth="1"/>
    <col min="10509" max="10751" width="9.140625" style="130"/>
    <col min="10752" max="10752" width="3.5703125" style="130" customWidth="1"/>
    <col min="10753" max="10753" width="9.28515625" style="130" customWidth="1"/>
    <col min="10754" max="10754" width="33.5703125" style="130" customWidth="1"/>
    <col min="10755" max="10755" width="9.28515625" style="130" customWidth="1"/>
    <col min="10756" max="10756" width="8.42578125" style="130" customWidth="1"/>
    <col min="10757" max="10757" width="9.7109375" style="130" customWidth="1"/>
    <col min="10758" max="10758" width="8.7109375" style="130" customWidth="1"/>
    <col min="10759" max="10759" width="9.5703125" style="130" customWidth="1"/>
    <col min="10760" max="10760" width="9.42578125" style="130" customWidth="1"/>
    <col min="10761" max="10761" width="9.85546875" style="130" customWidth="1"/>
    <col min="10762" max="10762" width="9.5703125" style="130" customWidth="1"/>
    <col min="10763" max="10763" width="8.42578125" style="130" customWidth="1"/>
    <col min="10764" max="10764" width="12.5703125" style="130" customWidth="1"/>
    <col min="10765" max="11007" width="9.140625" style="130"/>
    <col min="11008" max="11008" width="3.5703125" style="130" customWidth="1"/>
    <col min="11009" max="11009" width="9.28515625" style="130" customWidth="1"/>
    <col min="11010" max="11010" width="33.5703125" style="130" customWidth="1"/>
    <col min="11011" max="11011" width="9.28515625" style="130" customWidth="1"/>
    <col min="11012" max="11012" width="8.42578125" style="130" customWidth="1"/>
    <col min="11013" max="11013" width="9.7109375" style="130" customWidth="1"/>
    <col min="11014" max="11014" width="8.7109375" style="130" customWidth="1"/>
    <col min="11015" max="11015" width="9.5703125" style="130" customWidth="1"/>
    <col min="11016" max="11016" width="9.42578125" style="130" customWidth="1"/>
    <col min="11017" max="11017" width="9.85546875" style="130" customWidth="1"/>
    <col min="11018" max="11018" width="9.5703125" style="130" customWidth="1"/>
    <col min="11019" max="11019" width="8.42578125" style="130" customWidth="1"/>
    <col min="11020" max="11020" width="12.5703125" style="130" customWidth="1"/>
    <col min="11021" max="11263" width="9.140625" style="130"/>
    <col min="11264" max="11264" width="3.5703125" style="130" customWidth="1"/>
    <col min="11265" max="11265" width="9.28515625" style="130" customWidth="1"/>
    <col min="11266" max="11266" width="33.5703125" style="130" customWidth="1"/>
    <col min="11267" max="11267" width="9.28515625" style="130" customWidth="1"/>
    <col min="11268" max="11268" width="8.42578125" style="130" customWidth="1"/>
    <col min="11269" max="11269" width="9.7109375" style="130" customWidth="1"/>
    <col min="11270" max="11270" width="8.7109375" style="130" customWidth="1"/>
    <col min="11271" max="11271" width="9.5703125" style="130" customWidth="1"/>
    <col min="11272" max="11272" width="9.42578125" style="130" customWidth="1"/>
    <col min="11273" max="11273" width="9.85546875" style="130" customWidth="1"/>
    <col min="11274" max="11274" width="9.5703125" style="130" customWidth="1"/>
    <col min="11275" max="11275" width="8.42578125" style="130" customWidth="1"/>
    <col min="11276" max="11276" width="12.5703125" style="130" customWidth="1"/>
    <col min="11277" max="11519" width="9.140625" style="130"/>
    <col min="11520" max="11520" width="3.5703125" style="130" customWidth="1"/>
    <col min="11521" max="11521" width="9.28515625" style="130" customWidth="1"/>
    <col min="11522" max="11522" width="33.5703125" style="130" customWidth="1"/>
    <col min="11523" max="11523" width="9.28515625" style="130" customWidth="1"/>
    <col min="11524" max="11524" width="8.42578125" style="130" customWidth="1"/>
    <col min="11525" max="11525" width="9.7109375" style="130" customWidth="1"/>
    <col min="11526" max="11526" width="8.7109375" style="130" customWidth="1"/>
    <col min="11527" max="11527" width="9.5703125" style="130" customWidth="1"/>
    <col min="11528" max="11528" width="9.42578125" style="130" customWidth="1"/>
    <col min="11529" max="11529" width="9.85546875" style="130" customWidth="1"/>
    <col min="11530" max="11530" width="9.5703125" style="130" customWidth="1"/>
    <col min="11531" max="11531" width="8.42578125" style="130" customWidth="1"/>
    <col min="11532" max="11532" width="12.5703125" style="130" customWidth="1"/>
    <col min="11533" max="11775" width="9.140625" style="130"/>
    <col min="11776" max="11776" width="3.5703125" style="130" customWidth="1"/>
    <col min="11777" max="11777" width="9.28515625" style="130" customWidth="1"/>
    <col min="11778" max="11778" width="33.5703125" style="130" customWidth="1"/>
    <col min="11779" max="11779" width="9.28515625" style="130" customWidth="1"/>
    <col min="11780" max="11780" width="8.42578125" style="130" customWidth="1"/>
    <col min="11781" max="11781" width="9.7109375" style="130" customWidth="1"/>
    <col min="11782" max="11782" width="8.7109375" style="130" customWidth="1"/>
    <col min="11783" max="11783" width="9.5703125" style="130" customWidth="1"/>
    <col min="11784" max="11784" width="9.42578125" style="130" customWidth="1"/>
    <col min="11785" max="11785" width="9.85546875" style="130" customWidth="1"/>
    <col min="11786" max="11786" width="9.5703125" style="130" customWidth="1"/>
    <col min="11787" max="11787" width="8.42578125" style="130" customWidth="1"/>
    <col min="11788" max="11788" width="12.5703125" style="130" customWidth="1"/>
    <col min="11789" max="12031" width="9.140625" style="130"/>
    <col min="12032" max="12032" width="3.5703125" style="130" customWidth="1"/>
    <col min="12033" max="12033" width="9.28515625" style="130" customWidth="1"/>
    <col min="12034" max="12034" width="33.5703125" style="130" customWidth="1"/>
    <col min="12035" max="12035" width="9.28515625" style="130" customWidth="1"/>
    <col min="12036" max="12036" width="8.42578125" style="130" customWidth="1"/>
    <col min="12037" max="12037" width="9.7109375" style="130" customWidth="1"/>
    <col min="12038" max="12038" width="8.7109375" style="130" customWidth="1"/>
    <col min="12039" max="12039" width="9.5703125" style="130" customWidth="1"/>
    <col min="12040" max="12040" width="9.42578125" style="130" customWidth="1"/>
    <col min="12041" max="12041" width="9.85546875" style="130" customWidth="1"/>
    <col min="12042" max="12042" width="9.5703125" style="130" customWidth="1"/>
    <col min="12043" max="12043" width="8.42578125" style="130" customWidth="1"/>
    <col min="12044" max="12044" width="12.5703125" style="130" customWidth="1"/>
    <col min="12045" max="12287" width="9.140625" style="130"/>
    <col min="12288" max="12288" width="3.5703125" style="130" customWidth="1"/>
    <col min="12289" max="12289" width="9.28515625" style="130" customWidth="1"/>
    <col min="12290" max="12290" width="33.5703125" style="130" customWidth="1"/>
    <col min="12291" max="12291" width="9.28515625" style="130" customWidth="1"/>
    <col min="12292" max="12292" width="8.42578125" style="130" customWidth="1"/>
    <col min="12293" max="12293" width="9.7109375" style="130" customWidth="1"/>
    <col min="12294" max="12294" width="8.7109375" style="130" customWidth="1"/>
    <col min="12295" max="12295" width="9.5703125" style="130" customWidth="1"/>
    <col min="12296" max="12296" width="9.42578125" style="130" customWidth="1"/>
    <col min="12297" max="12297" width="9.85546875" style="130" customWidth="1"/>
    <col min="12298" max="12298" width="9.5703125" style="130" customWidth="1"/>
    <col min="12299" max="12299" width="8.42578125" style="130" customWidth="1"/>
    <col min="12300" max="12300" width="12.5703125" style="130" customWidth="1"/>
    <col min="12301" max="12543" width="9.140625" style="130"/>
    <col min="12544" max="12544" width="3.5703125" style="130" customWidth="1"/>
    <col min="12545" max="12545" width="9.28515625" style="130" customWidth="1"/>
    <col min="12546" max="12546" width="33.5703125" style="130" customWidth="1"/>
    <col min="12547" max="12547" width="9.28515625" style="130" customWidth="1"/>
    <col min="12548" max="12548" width="8.42578125" style="130" customWidth="1"/>
    <col min="12549" max="12549" width="9.7109375" style="130" customWidth="1"/>
    <col min="12550" max="12550" width="8.7109375" style="130" customWidth="1"/>
    <col min="12551" max="12551" width="9.5703125" style="130" customWidth="1"/>
    <col min="12552" max="12552" width="9.42578125" style="130" customWidth="1"/>
    <col min="12553" max="12553" width="9.85546875" style="130" customWidth="1"/>
    <col min="12554" max="12554" width="9.5703125" style="130" customWidth="1"/>
    <col min="12555" max="12555" width="8.42578125" style="130" customWidth="1"/>
    <col min="12556" max="12556" width="12.5703125" style="130" customWidth="1"/>
    <col min="12557" max="12799" width="9.140625" style="130"/>
    <col min="12800" max="12800" width="3.5703125" style="130" customWidth="1"/>
    <col min="12801" max="12801" width="9.28515625" style="130" customWidth="1"/>
    <col min="12802" max="12802" width="33.5703125" style="130" customWidth="1"/>
    <col min="12803" max="12803" width="9.28515625" style="130" customWidth="1"/>
    <col min="12804" max="12804" width="8.42578125" style="130" customWidth="1"/>
    <col min="12805" max="12805" width="9.7109375" style="130" customWidth="1"/>
    <col min="12806" max="12806" width="8.7109375" style="130" customWidth="1"/>
    <col min="12807" max="12807" width="9.5703125" style="130" customWidth="1"/>
    <col min="12808" max="12808" width="9.42578125" style="130" customWidth="1"/>
    <col min="12809" max="12809" width="9.85546875" style="130" customWidth="1"/>
    <col min="12810" max="12810" width="9.5703125" style="130" customWidth="1"/>
    <col min="12811" max="12811" width="8.42578125" style="130" customWidth="1"/>
    <col min="12812" max="12812" width="12.5703125" style="130" customWidth="1"/>
    <col min="12813" max="13055" width="9.140625" style="130"/>
    <col min="13056" max="13056" width="3.5703125" style="130" customWidth="1"/>
    <col min="13057" max="13057" width="9.28515625" style="130" customWidth="1"/>
    <col min="13058" max="13058" width="33.5703125" style="130" customWidth="1"/>
    <col min="13059" max="13059" width="9.28515625" style="130" customWidth="1"/>
    <col min="13060" max="13060" width="8.42578125" style="130" customWidth="1"/>
    <col min="13061" max="13061" width="9.7109375" style="130" customWidth="1"/>
    <col min="13062" max="13062" width="8.7109375" style="130" customWidth="1"/>
    <col min="13063" max="13063" width="9.5703125" style="130" customWidth="1"/>
    <col min="13064" max="13064" width="9.42578125" style="130" customWidth="1"/>
    <col min="13065" max="13065" width="9.85546875" style="130" customWidth="1"/>
    <col min="13066" max="13066" width="9.5703125" style="130" customWidth="1"/>
    <col min="13067" max="13067" width="8.42578125" style="130" customWidth="1"/>
    <col min="13068" max="13068" width="12.5703125" style="130" customWidth="1"/>
    <col min="13069" max="13311" width="9.140625" style="130"/>
    <col min="13312" max="13312" width="3.5703125" style="130" customWidth="1"/>
    <col min="13313" max="13313" width="9.28515625" style="130" customWidth="1"/>
    <col min="13314" max="13314" width="33.5703125" style="130" customWidth="1"/>
    <col min="13315" max="13315" width="9.28515625" style="130" customWidth="1"/>
    <col min="13316" max="13316" width="8.42578125" style="130" customWidth="1"/>
    <col min="13317" max="13317" width="9.7109375" style="130" customWidth="1"/>
    <col min="13318" max="13318" width="8.7109375" style="130" customWidth="1"/>
    <col min="13319" max="13319" width="9.5703125" style="130" customWidth="1"/>
    <col min="13320" max="13320" width="9.42578125" style="130" customWidth="1"/>
    <col min="13321" max="13321" width="9.85546875" style="130" customWidth="1"/>
    <col min="13322" max="13322" width="9.5703125" style="130" customWidth="1"/>
    <col min="13323" max="13323" width="8.42578125" style="130" customWidth="1"/>
    <col min="13324" max="13324" width="12.5703125" style="130" customWidth="1"/>
    <col min="13325" max="13567" width="9.140625" style="130"/>
    <col min="13568" max="13568" width="3.5703125" style="130" customWidth="1"/>
    <col min="13569" max="13569" width="9.28515625" style="130" customWidth="1"/>
    <col min="13570" max="13570" width="33.5703125" style="130" customWidth="1"/>
    <col min="13571" max="13571" width="9.28515625" style="130" customWidth="1"/>
    <col min="13572" max="13572" width="8.42578125" style="130" customWidth="1"/>
    <col min="13573" max="13573" width="9.7109375" style="130" customWidth="1"/>
    <col min="13574" max="13574" width="8.7109375" style="130" customWidth="1"/>
    <col min="13575" max="13575" width="9.5703125" style="130" customWidth="1"/>
    <col min="13576" max="13576" width="9.42578125" style="130" customWidth="1"/>
    <col min="13577" max="13577" width="9.85546875" style="130" customWidth="1"/>
    <col min="13578" max="13578" width="9.5703125" style="130" customWidth="1"/>
    <col min="13579" max="13579" width="8.42578125" style="130" customWidth="1"/>
    <col min="13580" max="13580" width="12.5703125" style="130" customWidth="1"/>
    <col min="13581" max="13823" width="9.140625" style="130"/>
    <col min="13824" max="13824" width="3.5703125" style="130" customWidth="1"/>
    <col min="13825" max="13825" width="9.28515625" style="130" customWidth="1"/>
    <col min="13826" max="13826" width="33.5703125" style="130" customWidth="1"/>
    <col min="13827" max="13827" width="9.28515625" style="130" customWidth="1"/>
    <col min="13828" max="13828" width="8.42578125" style="130" customWidth="1"/>
    <col min="13829" max="13829" width="9.7109375" style="130" customWidth="1"/>
    <col min="13830" max="13830" width="8.7109375" style="130" customWidth="1"/>
    <col min="13831" max="13831" width="9.5703125" style="130" customWidth="1"/>
    <col min="13832" max="13832" width="9.42578125" style="130" customWidth="1"/>
    <col min="13833" max="13833" width="9.85546875" style="130" customWidth="1"/>
    <col min="13834" max="13834" width="9.5703125" style="130" customWidth="1"/>
    <col min="13835" max="13835" width="8.42578125" style="130" customWidth="1"/>
    <col min="13836" max="13836" width="12.5703125" style="130" customWidth="1"/>
    <col min="13837" max="14079" width="9.140625" style="130"/>
    <col min="14080" max="14080" width="3.5703125" style="130" customWidth="1"/>
    <col min="14081" max="14081" width="9.28515625" style="130" customWidth="1"/>
    <col min="14082" max="14082" width="33.5703125" style="130" customWidth="1"/>
    <col min="14083" max="14083" width="9.28515625" style="130" customWidth="1"/>
    <col min="14084" max="14084" width="8.42578125" style="130" customWidth="1"/>
    <col min="14085" max="14085" width="9.7109375" style="130" customWidth="1"/>
    <col min="14086" max="14086" width="8.7109375" style="130" customWidth="1"/>
    <col min="14087" max="14087" width="9.5703125" style="130" customWidth="1"/>
    <col min="14088" max="14088" width="9.42578125" style="130" customWidth="1"/>
    <col min="14089" max="14089" width="9.85546875" style="130" customWidth="1"/>
    <col min="14090" max="14090" width="9.5703125" style="130" customWidth="1"/>
    <col min="14091" max="14091" width="8.42578125" style="130" customWidth="1"/>
    <col min="14092" max="14092" width="12.5703125" style="130" customWidth="1"/>
    <col min="14093" max="14335" width="9.140625" style="130"/>
    <col min="14336" max="14336" width="3.5703125" style="130" customWidth="1"/>
    <col min="14337" max="14337" width="9.28515625" style="130" customWidth="1"/>
    <col min="14338" max="14338" width="33.5703125" style="130" customWidth="1"/>
    <col min="14339" max="14339" width="9.28515625" style="130" customWidth="1"/>
    <col min="14340" max="14340" width="8.42578125" style="130" customWidth="1"/>
    <col min="14341" max="14341" width="9.7109375" style="130" customWidth="1"/>
    <col min="14342" max="14342" width="8.7109375" style="130" customWidth="1"/>
    <col min="14343" max="14343" width="9.5703125" style="130" customWidth="1"/>
    <col min="14344" max="14344" width="9.42578125" style="130" customWidth="1"/>
    <col min="14345" max="14345" width="9.85546875" style="130" customWidth="1"/>
    <col min="14346" max="14346" width="9.5703125" style="130" customWidth="1"/>
    <col min="14347" max="14347" width="8.42578125" style="130" customWidth="1"/>
    <col min="14348" max="14348" width="12.5703125" style="130" customWidth="1"/>
    <col min="14349" max="14591" width="9.140625" style="130"/>
    <col min="14592" max="14592" width="3.5703125" style="130" customWidth="1"/>
    <col min="14593" max="14593" width="9.28515625" style="130" customWidth="1"/>
    <col min="14594" max="14594" width="33.5703125" style="130" customWidth="1"/>
    <col min="14595" max="14595" width="9.28515625" style="130" customWidth="1"/>
    <col min="14596" max="14596" width="8.42578125" style="130" customWidth="1"/>
    <col min="14597" max="14597" width="9.7109375" style="130" customWidth="1"/>
    <col min="14598" max="14598" width="8.7109375" style="130" customWidth="1"/>
    <col min="14599" max="14599" width="9.5703125" style="130" customWidth="1"/>
    <col min="14600" max="14600" width="9.42578125" style="130" customWidth="1"/>
    <col min="14601" max="14601" width="9.85546875" style="130" customWidth="1"/>
    <col min="14602" max="14602" width="9.5703125" style="130" customWidth="1"/>
    <col min="14603" max="14603" width="8.42578125" style="130" customWidth="1"/>
    <col min="14604" max="14604" width="12.5703125" style="130" customWidth="1"/>
    <col min="14605" max="14847" width="9.140625" style="130"/>
    <col min="14848" max="14848" width="3.5703125" style="130" customWidth="1"/>
    <col min="14849" max="14849" width="9.28515625" style="130" customWidth="1"/>
    <col min="14850" max="14850" width="33.5703125" style="130" customWidth="1"/>
    <col min="14851" max="14851" width="9.28515625" style="130" customWidth="1"/>
    <col min="14852" max="14852" width="8.42578125" style="130" customWidth="1"/>
    <col min="14853" max="14853" width="9.7109375" style="130" customWidth="1"/>
    <col min="14854" max="14854" width="8.7109375" style="130" customWidth="1"/>
    <col min="14855" max="14855" width="9.5703125" style="130" customWidth="1"/>
    <col min="14856" max="14856" width="9.42578125" style="130" customWidth="1"/>
    <col min="14857" max="14857" width="9.85546875" style="130" customWidth="1"/>
    <col min="14858" max="14858" width="9.5703125" style="130" customWidth="1"/>
    <col min="14859" max="14859" width="8.42578125" style="130" customWidth="1"/>
    <col min="14860" max="14860" width="12.5703125" style="130" customWidth="1"/>
    <col min="14861" max="15103" width="9.140625" style="130"/>
    <col min="15104" max="15104" width="3.5703125" style="130" customWidth="1"/>
    <col min="15105" max="15105" width="9.28515625" style="130" customWidth="1"/>
    <col min="15106" max="15106" width="33.5703125" style="130" customWidth="1"/>
    <col min="15107" max="15107" width="9.28515625" style="130" customWidth="1"/>
    <col min="15108" max="15108" width="8.42578125" style="130" customWidth="1"/>
    <col min="15109" max="15109" width="9.7109375" style="130" customWidth="1"/>
    <col min="15110" max="15110" width="8.7109375" style="130" customWidth="1"/>
    <col min="15111" max="15111" width="9.5703125" style="130" customWidth="1"/>
    <col min="15112" max="15112" width="9.42578125" style="130" customWidth="1"/>
    <col min="15113" max="15113" width="9.85546875" style="130" customWidth="1"/>
    <col min="15114" max="15114" width="9.5703125" style="130" customWidth="1"/>
    <col min="15115" max="15115" width="8.42578125" style="130" customWidth="1"/>
    <col min="15116" max="15116" width="12.5703125" style="130" customWidth="1"/>
    <col min="15117" max="15359" width="9.140625" style="130"/>
    <col min="15360" max="15360" width="3.5703125" style="130" customWidth="1"/>
    <col min="15361" max="15361" width="9.28515625" style="130" customWidth="1"/>
    <col min="15362" max="15362" width="33.5703125" style="130" customWidth="1"/>
    <col min="15363" max="15363" width="9.28515625" style="130" customWidth="1"/>
    <col min="15364" max="15364" width="8.42578125" style="130" customWidth="1"/>
    <col min="15365" max="15365" width="9.7109375" style="130" customWidth="1"/>
    <col min="15366" max="15366" width="8.7109375" style="130" customWidth="1"/>
    <col min="15367" max="15367" width="9.5703125" style="130" customWidth="1"/>
    <col min="15368" max="15368" width="9.42578125" style="130" customWidth="1"/>
    <col min="15369" max="15369" width="9.85546875" style="130" customWidth="1"/>
    <col min="15370" max="15370" width="9.5703125" style="130" customWidth="1"/>
    <col min="15371" max="15371" width="8.42578125" style="130" customWidth="1"/>
    <col min="15372" max="15372" width="12.5703125" style="130" customWidth="1"/>
    <col min="15373" max="15615" width="9.140625" style="130"/>
    <col min="15616" max="15616" width="3.5703125" style="130" customWidth="1"/>
    <col min="15617" max="15617" width="9.28515625" style="130" customWidth="1"/>
    <col min="15618" max="15618" width="33.5703125" style="130" customWidth="1"/>
    <col min="15619" max="15619" width="9.28515625" style="130" customWidth="1"/>
    <col min="15620" max="15620" width="8.42578125" style="130" customWidth="1"/>
    <col min="15621" max="15621" width="9.7109375" style="130" customWidth="1"/>
    <col min="15622" max="15622" width="8.7109375" style="130" customWidth="1"/>
    <col min="15623" max="15623" width="9.5703125" style="130" customWidth="1"/>
    <col min="15624" max="15624" width="9.42578125" style="130" customWidth="1"/>
    <col min="15625" max="15625" width="9.85546875" style="130" customWidth="1"/>
    <col min="15626" max="15626" width="9.5703125" style="130" customWidth="1"/>
    <col min="15627" max="15627" width="8.42578125" style="130" customWidth="1"/>
    <col min="15628" max="15628" width="12.5703125" style="130" customWidth="1"/>
    <col min="15629" max="15871" width="9.140625" style="130"/>
    <col min="15872" max="15872" width="3.5703125" style="130" customWidth="1"/>
    <col min="15873" max="15873" width="9.28515625" style="130" customWidth="1"/>
    <col min="15874" max="15874" width="33.5703125" style="130" customWidth="1"/>
    <col min="15875" max="15875" width="9.28515625" style="130" customWidth="1"/>
    <col min="15876" max="15876" width="8.42578125" style="130" customWidth="1"/>
    <col min="15877" max="15877" width="9.7109375" style="130" customWidth="1"/>
    <col min="15878" max="15878" width="8.7109375" style="130" customWidth="1"/>
    <col min="15879" max="15879" width="9.5703125" style="130" customWidth="1"/>
    <col min="15880" max="15880" width="9.42578125" style="130" customWidth="1"/>
    <col min="15881" max="15881" width="9.85546875" style="130" customWidth="1"/>
    <col min="15882" max="15882" width="9.5703125" style="130" customWidth="1"/>
    <col min="15883" max="15883" width="8.42578125" style="130" customWidth="1"/>
    <col min="15884" max="15884" width="12.5703125" style="130" customWidth="1"/>
    <col min="15885" max="16127" width="9.140625" style="130"/>
    <col min="16128" max="16128" width="3.5703125" style="130" customWidth="1"/>
    <col min="16129" max="16129" width="9.28515625" style="130" customWidth="1"/>
    <col min="16130" max="16130" width="33.5703125" style="130" customWidth="1"/>
    <col min="16131" max="16131" width="9.28515625" style="130" customWidth="1"/>
    <col min="16132" max="16132" width="8.42578125" style="130" customWidth="1"/>
    <col min="16133" max="16133" width="9.7109375" style="130" customWidth="1"/>
    <col min="16134" max="16134" width="8.7109375" style="130" customWidth="1"/>
    <col min="16135" max="16135" width="9.5703125" style="130" customWidth="1"/>
    <col min="16136" max="16136" width="9.42578125" style="130" customWidth="1"/>
    <col min="16137" max="16137" width="9.85546875" style="130" customWidth="1"/>
    <col min="16138" max="16138" width="9.5703125" style="130" customWidth="1"/>
    <col min="16139" max="16139" width="8.42578125" style="130" customWidth="1"/>
    <col min="16140" max="16140" width="12.5703125" style="130" customWidth="1"/>
    <col min="16141" max="16384" width="9.140625" style="130"/>
  </cols>
  <sheetData>
    <row r="1" spans="1:54" s="96" customFormat="1" ht="34.5" customHeight="1">
      <c r="A1" s="173" t="s">
        <v>170</v>
      </c>
      <c r="B1" s="174"/>
      <c r="C1" s="174"/>
      <c r="D1" s="174"/>
      <c r="E1" s="174"/>
      <c r="F1" s="174"/>
      <c r="G1" s="174"/>
      <c r="H1" s="174"/>
      <c r="I1" s="174"/>
      <c r="J1" s="174"/>
      <c r="K1" s="174"/>
      <c r="L1" s="174"/>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1:54" s="96" customFormat="1" ht="28.5" customHeight="1">
      <c r="A2" s="173" t="s">
        <v>234</v>
      </c>
      <c r="B2" s="173"/>
      <c r="C2" s="173"/>
      <c r="D2" s="173"/>
      <c r="E2" s="173"/>
      <c r="F2" s="173"/>
      <c r="G2" s="173"/>
      <c r="H2" s="173"/>
      <c r="I2" s="173"/>
      <c r="J2" s="173"/>
      <c r="K2" s="173"/>
      <c r="L2" s="173"/>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row>
    <row r="3" spans="1:54" s="96" customFormat="1" ht="28.5" customHeight="1">
      <c r="A3" s="175" t="s">
        <v>235</v>
      </c>
      <c r="B3" s="175"/>
      <c r="C3" s="175"/>
      <c r="D3" s="175"/>
      <c r="E3" s="175"/>
      <c r="F3" s="175"/>
      <c r="G3" s="175"/>
      <c r="H3" s="175"/>
      <c r="I3" s="175"/>
      <c r="J3" s="175"/>
      <c r="K3" s="175"/>
      <c r="L3" s="175"/>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row>
    <row r="4" spans="1:54" s="96" customFormat="1" ht="24" customHeight="1">
      <c r="A4" s="176" t="s">
        <v>3</v>
      </c>
      <c r="B4" s="176" t="s">
        <v>84</v>
      </c>
      <c r="C4" s="176" t="s">
        <v>85</v>
      </c>
      <c r="D4" s="177" t="s">
        <v>173</v>
      </c>
      <c r="E4" s="178"/>
      <c r="F4" s="179" t="s">
        <v>88</v>
      </c>
      <c r="G4" s="179"/>
      <c r="H4" s="179" t="s">
        <v>89</v>
      </c>
      <c r="I4" s="179"/>
      <c r="J4" s="176" t="s">
        <v>90</v>
      </c>
      <c r="K4" s="176"/>
      <c r="L4" s="131" t="s">
        <v>91</v>
      </c>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row>
    <row r="5" spans="1:54" s="96" customFormat="1" ht="27.75" customHeight="1">
      <c r="A5" s="176"/>
      <c r="B5" s="176"/>
      <c r="C5" s="176"/>
      <c r="D5" s="132" t="s">
        <v>174</v>
      </c>
      <c r="E5" s="132" t="s">
        <v>14</v>
      </c>
      <c r="F5" s="131" t="s">
        <v>37</v>
      </c>
      <c r="G5" s="133" t="s">
        <v>5</v>
      </c>
      <c r="H5" s="131" t="s">
        <v>37</v>
      </c>
      <c r="I5" s="133" t="s">
        <v>5</v>
      </c>
      <c r="J5" s="131" t="s">
        <v>37</v>
      </c>
      <c r="K5" s="133" t="s">
        <v>92</v>
      </c>
      <c r="L5" s="131" t="s">
        <v>175</v>
      </c>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row>
    <row r="6" spans="1:54" s="96" customFormat="1" ht="17.25" customHeight="1">
      <c r="A6" s="122">
        <v>1</v>
      </c>
      <c r="B6" s="122">
        <v>3</v>
      </c>
      <c r="C6" s="122">
        <v>4</v>
      </c>
      <c r="D6" s="122">
        <v>5</v>
      </c>
      <c r="E6" s="122">
        <v>6</v>
      </c>
      <c r="F6" s="122">
        <v>7</v>
      </c>
      <c r="G6" s="122">
        <v>8</v>
      </c>
      <c r="H6" s="122">
        <v>9</v>
      </c>
      <c r="I6" s="122">
        <v>10</v>
      </c>
      <c r="J6" s="122">
        <v>11</v>
      </c>
      <c r="K6" s="122">
        <v>12</v>
      </c>
      <c r="L6" s="122">
        <v>13</v>
      </c>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row>
    <row r="7" spans="1:54" s="114" customFormat="1" ht="44.25" customHeight="1">
      <c r="A7" s="170">
        <v>1</v>
      </c>
      <c r="B7" s="105" t="s">
        <v>217</v>
      </c>
      <c r="C7" s="101" t="s">
        <v>43</v>
      </c>
      <c r="D7" s="101"/>
      <c r="E7" s="106">
        <v>0.54</v>
      </c>
      <c r="F7" s="113"/>
      <c r="G7" s="113"/>
      <c r="H7" s="113"/>
      <c r="I7" s="113"/>
      <c r="J7" s="113"/>
      <c r="K7" s="113"/>
      <c r="L7" s="113"/>
    </row>
    <row r="8" spans="1:54" s="114" customFormat="1" ht="21.75" customHeight="1">
      <c r="A8" s="171"/>
      <c r="B8" s="108" t="s">
        <v>40</v>
      </c>
      <c r="C8" s="98" t="s">
        <v>41</v>
      </c>
      <c r="D8" s="101">
        <v>3.88</v>
      </c>
      <c r="E8" s="107">
        <f>D8*E7</f>
        <v>2.0952000000000002</v>
      </c>
      <c r="F8" s="101"/>
      <c r="G8" s="107"/>
      <c r="H8" s="101"/>
      <c r="I8" s="107"/>
      <c r="J8" s="101"/>
      <c r="K8" s="101"/>
      <c r="L8" s="107"/>
    </row>
    <row r="9" spans="1:54" s="114" customFormat="1" ht="17.25" customHeight="1">
      <c r="A9" s="170">
        <v>2</v>
      </c>
      <c r="B9" s="108" t="s">
        <v>218</v>
      </c>
      <c r="C9" s="98" t="s">
        <v>43</v>
      </c>
      <c r="D9" s="101"/>
      <c r="E9" s="107">
        <v>0.54</v>
      </c>
      <c r="F9" s="101"/>
      <c r="G9" s="101"/>
      <c r="H9" s="101"/>
      <c r="I9" s="101"/>
      <c r="J9" s="101"/>
      <c r="K9" s="107"/>
      <c r="L9" s="107"/>
    </row>
    <row r="10" spans="1:54" s="114" customFormat="1" ht="17.25" customHeight="1">
      <c r="A10" s="172"/>
      <c r="B10" s="108" t="s">
        <v>40</v>
      </c>
      <c r="C10" s="98" t="s">
        <v>41</v>
      </c>
      <c r="D10" s="101">
        <v>6.56</v>
      </c>
      <c r="E10" s="107">
        <f>E9*D10</f>
        <v>3.5424000000000002</v>
      </c>
      <c r="F10" s="101"/>
      <c r="G10" s="101"/>
      <c r="H10" s="101"/>
      <c r="I10" s="101"/>
      <c r="J10" s="101"/>
      <c r="K10" s="107"/>
      <c r="L10" s="107"/>
    </row>
    <row r="11" spans="1:54" s="114" customFormat="1" ht="17.25" customHeight="1">
      <c r="A11" s="172"/>
      <c r="B11" s="108" t="s">
        <v>99</v>
      </c>
      <c r="C11" s="98" t="s">
        <v>25</v>
      </c>
      <c r="D11" s="101">
        <v>0.6</v>
      </c>
      <c r="E11" s="107">
        <f>D11*E10</f>
        <v>2.1254400000000002</v>
      </c>
      <c r="F11" s="101"/>
      <c r="G11" s="101"/>
      <c r="H11" s="101"/>
      <c r="I11" s="101"/>
      <c r="J11" s="101"/>
      <c r="K11" s="107"/>
      <c r="L11" s="107"/>
    </row>
    <row r="12" spans="1:54" s="114" customFormat="1" ht="17.25" customHeight="1">
      <c r="A12" s="172"/>
      <c r="B12" s="108" t="s">
        <v>219</v>
      </c>
      <c r="C12" s="98" t="s">
        <v>43</v>
      </c>
      <c r="D12" s="101">
        <v>1.0149999999999999</v>
      </c>
      <c r="E12" s="107">
        <f>D12*E11</f>
        <v>2.1573216</v>
      </c>
      <c r="F12" s="101"/>
      <c r="G12" s="107"/>
      <c r="H12" s="101"/>
      <c r="I12" s="101"/>
      <c r="J12" s="101"/>
      <c r="K12" s="107"/>
      <c r="L12" s="107"/>
    </row>
    <row r="13" spans="1:54" s="114" customFormat="1" ht="17.25" customHeight="1">
      <c r="A13" s="171"/>
      <c r="B13" s="108" t="s">
        <v>105</v>
      </c>
      <c r="C13" s="98" t="s">
        <v>220</v>
      </c>
      <c r="D13" s="101">
        <v>0.4</v>
      </c>
      <c r="E13" s="107">
        <f>D13*E7</f>
        <v>0.21600000000000003</v>
      </c>
      <c r="F13" s="101"/>
      <c r="G13" s="101"/>
      <c r="H13" s="101"/>
      <c r="I13" s="101"/>
      <c r="J13" s="101"/>
      <c r="K13" s="107"/>
      <c r="L13" s="107"/>
    </row>
    <row r="14" spans="1:54" s="114" customFormat="1" ht="28.5" customHeight="1">
      <c r="A14" s="170">
        <v>3</v>
      </c>
      <c r="B14" s="108" t="s">
        <v>221</v>
      </c>
      <c r="C14" s="98" t="s">
        <v>47</v>
      </c>
      <c r="D14" s="101"/>
      <c r="E14" s="107">
        <v>8.7900000000000006E-2</v>
      </c>
      <c r="F14" s="101"/>
      <c r="G14" s="101"/>
      <c r="H14" s="101"/>
      <c r="I14" s="101"/>
      <c r="J14" s="101"/>
      <c r="K14" s="107"/>
      <c r="L14" s="107"/>
    </row>
    <row r="15" spans="1:54" s="114" customFormat="1" ht="17.25" customHeight="1">
      <c r="A15" s="172"/>
      <c r="B15" s="108" t="s">
        <v>40</v>
      </c>
      <c r="C15" s="98" t="s">
        <v>41</v>
      </c>
      <c r="D15" s="101">
        <v>62.6</v>
      </c>
      <c r="E15" s="107">
        <f>D15*E14</f>
        <v>5.5025400000000007</v>
      </c>
      <c r="F15" s="101"/>
      <c r="G15" s="101"/>
      <c r="H15" s="101"/>
      <c r="I15" s="101"/>
      <c r="J15" s="101"/>
      <c r="K15" s="107"/>
      <c r="L15" s="107"/>
    </row>
    <row r="16" spans="1:54" s="114" customFormat="1" ht="18" customHeight="1">
      <c r="A16" s="172"/>
      <c r="B16" s="108" t="s">
        <v>99</v>
      </c>
      <c r="C16" s="98" t="s">
        <v>25</v>
      </c>
      <c r="D16" s="101">
        <v>1</v>
      </c>
      <c r="E16" s="107">
        <f>D16*E14</f>
        <v>8.7900000000000006E-2</v>
      </c>
      <c r="F16" s="101"/>
      <c r="G16" s="101"/>
      <c r="H16" s="101"/>
      <c r="I16" s="101"/>
      <c r="J16" s="101"/>
      <c r="K16" s="107"/>
      <c r="L16" s="107"/>
    </row>
    <row r="17" spans="1:12" s="114" customFormat="1" ht="15.75" customHeight="1">
      <c r="A17" s="172"/>
      <c r="B17" s="108" t="s">
        <v>222</v>
      </c>
      <c r="C17" s="98" t="s">
        <v>102</v>
      </c>
      <c r="D17" s="101"/>
      <c r="E17" s="107">
        <v>30</v>
      </c>
      <c r="F17" s="101"/>
      <c r="G17" s="101"/>
      <c r="H17" s="101"/>
      <c r="I17" s="101"/>
      <c r="J17" s="101"/>
      <c r="K17" s="107"/>
      <c r="L17" s="107"/>
    </row>
    <row r="18" spans="1:12" s="114" customFormat="1" ht="18" customHeight="1">
      <c r="A18" s="172"/>
      <c r="B18" s="108" t="s">
        <v>56</v>
      </c>
      <c r="C18" s="98" t="s">
        <v>55</v>
      </c>
      <c r="D18" s="101">
        <v>4</v>
      </c>
      <c r="E18" s="107">
        <f>D18*E14</f>
        <v>0.35160000000000002</v>
      </c>
      <c r="F18" s="101"/>
      <c r="G18" s="101"/>
      <c r="H18" s="101"/>
      <c r="I18" s="101"/>
      <c r="J18" s="101"/>
      <c r="K18" s="107"/>
      <c r="L18" s="107"/>
    </row>
    <row r="19" spans="1:12" s="114" customFormat="1" ht="18" customHeight="1">
      <c r="A19" s="171"/>
      <c r="B19" s="108" t="s">
        <v>105</v>
      </c>
      <c r="C19" s="98" t="s">
        <v>220</v>
      </c>
      <c r="D19" s="101">
        <v>2.78</v>
      </c>
      <c r="E19" s="107">
        <f>D19*E14</f>
        <v>0.244362</v>
      </c>
      <c r="F19" s="101"/>
      <c r="G19" s="107"/>
      <c r="H19" s="101"/>
      <c r="I19" s="101"/>
      <c r="J19" s="101"/>
      <c r="K19" s="107"/>
      <c r="L19" s="107"/>
    </row>
    <row r="20" spans="1:12" s="114" customFormat="1" ht="18" customHeight="1">
      <c r="A20" s="170">
        <v>4</v>
      </c>
      <c r="B20" s="108" t="s">
        <v>223</v>
      </c>
      <c r="C20" s="98" t="s">
        <v>52</v>
      </c>
      <c r="D20" s="101"/>
      <c r="E20" s="107">
        <v>30</v>
      </c>
      <c r="F20" s="101"/>
      <c r="G20" s="101"/>
      <c r="H20" s="101"/>
      <c r="I20" s="101"/>
      <c r="J20" s="101"/>
      <c r="K20" s="107"/>
      <c r="L20" s="107"/>
    </row>
    <row r="21" spans="1:12" s="114" customFormat="1" ht="18" customHeight="1">
      <c r="A21" s="172"/>
      <c r="B21" s="108" t="s">
        <v>40</v>
      </c>
      <c r="C21" s="98" t="s">
        <v>41</v>
      </c>
      <c r="D21" s="101">
        <v>2.23</v>
      </c>
      <c r="E21" s="107">
        <f>D21*E20</f>
        <v>66.900000000000006</v>
      </c>
      <c r="F21" s="101"/>
      <c r="G21" s="101"/>
      <c r="H21" s="101"/>
      <c r="I21" s="101"/>
      <c r="J21" s="101"/>
      <c r="K21" s="107"/>
      <c r="L21" s="107"/>
    </row>
    <row r="22" spans="1:12" s="114" customFormat="1" ht="18" customHeight="1">
      <c r="A22" s="172"/>
      <c r="B22" s="108" t="s">
        <v>99</v>
      </c>
      <c r="C22" s="98" t="s">
        <v>25</v>
      </c>
      <c r="D22" s="101">
        <v>0.05</v>
      </c>
      <c r="E22" s="107">
        <f>D22*E20</f>
        <v>1.5</v>
      </c>
      <c r="F22" s="101"/>
      <c r="G22" s="101"/>
      <c r="H22" s="101"/>
      <c r="I22" s="101"/>
      <c r="J22" s="101"/>
      <c r="K22" s="107"/>
      <c r="L22" s="107"/>
    </row>
    <row r="23" spans="1:12" s="114" customFormat="1" ht="18" customHeight="1">
      <c r="A23" s="172"/>
      <c r="B23" s="108" t="s">
        <v>224</v>
      </c>
      <c r="C23" s="98" t="s">
        <v>55</v>
      </c>
      <c r="D23" s="101">
        <v>0.02</v>
      </c>
      <c r="E23" s="107">
        <f>D23*E20</f>
        <v>0.6</v>
      </c>
      <c r="F23" s="101"/>
      <c r="G23" s="101"/>
      <c r="H23" s="101"/>
      <c r="I23" s="101"/>
      <c r="J23" s="101"/>
      <c r="K23" s="107"/>
      <c r="L23" s="107"/>
    </row>
    <row r="24" spans="1:12" s="114" customFormat="1" ht="18" customHeight="1">
      <c r="A24" s="172"/>
      <c r="B24" s="108" t="s">
        <v>225</v>
      </c>
      <c r="C24" s="98" t="s">
        <v>59</v>
      </c>
      <c r="D24" s="101">
        <v>1.5</v>
      </c>
      <c r="E24" s="107">
        <f>E20*D24</f>
        <v>45</v>
      </c>
      <c r="F24" s="101"/>
      <c r="G24" s="101"/>
      <c r="H24" s="101"/>
      <c r="I24" s="101"/>
      <c r="J24" s="101"/>
      <c r="K24" s="107"/>
      <c r="L24" s="107"/>
    </row>
    <row r="25" spans="1:12" s="114" customFormat="1" ht="18" customHeight="1">
      <c r="A25" s="171"/>
      <c r="B25" s="108" t="s">
        <v>105</v>
      </c>
      <c r="C25" s="98" t="s">
        <v>220</v>
      </c>
      <c r="D25" s="101">
        <v>3.9E-2</v>
      </c>
      <c r="E25" s="107">
        <f>D25*E20</f>
        <v>1.17</v>
      </c>
      <c r="F25" s="101"/>
      <c r="G25" s="107"/>
      <c r="H25" s="101"/>
      <c r="I25" s="101"/>
      <c r="J25" s="101"/>
      <c r="K25" s="107"/>
      <c r="L25" s="107"/>
    </row>
    <row r="26" spans="1:12" s="114" customFormat="1" ht="18" customHeight="1">
      <c r="A26" s="170">
        <v>5</v>
      </c>
      <c r="B26" s="108" t="s">
        <v>226</v>
      </c>
      <c r="C26" s="98" t="s">
        <v>62</v>
      </c>
      <c r="D26" s="101"/>
      <c r="E26" s="107">
        <v>1</v>
      </c>
      <c r="F26" s="101"/>
      <c r="G26" s="101"/>
      <c r="H26" s="101"/>
      <c r="I26" s="101"/>
      <c r="J26" s="101"/>
      <c r="K26" s="107"/>
      <c r="L26" s="107"/>
    </row>
    <row r="27" spans="1:12" s="114" customFormat="1" ht="18" customHeight="1">
      <c r="A27" s="172"/>
      <c r="B27" s="108" t="s">
        <v>40</v>
      </c>
      <c r="C27" s="98" t="s">
        <v>41</v>
      </c>
      <c r="D27" s="101">
        <v>0.95</v>
      </c>
      <c r="E27" s="107">
        <f>D27*E26</f>
        <v>0.95</v>
      </c>
      <c r="F27" s="101"/>
      <c r="G27" s="101"/>
      <c r="H27" s="101"/>
      <c r="I27" s="101"/>
      <c r="J27" s="101"/>
      <c r="K27" s="107"/>
      <c r="L27" s="107"/>
    </row>
    <row r="28" spans="1:12" s="114" customFormat="1" ht="18" customHeight="1">
      <c r="A28" s="172"/>
      <c r="B28" s="108" t="s">
        <v>99</v>
      </c>
      <c r="C28" s="98" t="s">
        <v>25</v>
      </c>
      <c r="D28" s="101">
        <v>0.18</v>
      </c>
      <c r="E28" s="107">
        <f>D28*E26</f>
        <v>0.18</v>
      </c>
      <c r="F28" s="101"/>
      <c r="G28" s="101"/>
      <c r="H28" s="101"/>
      <c r="I28" s="101"/>
      <c r="J28" s="101"/>
      <c r="K28" s="107"/>
      <c r="L28" s="107"/>
    </row>
    <row r="29" spans="1:12" s="114" customFormat="1" ht="18" customHeight="1">
      <c r="A29" s="172"/>
      <c r="B29" s="108" t="s">
        <v>227</v>
      </c>
      <c r="C29" s="98" t="s">
        <v>59</v>
      </c>
      <c r="D29" s="101">
        <v>1.9</v>
      </c>
      <c r="E29" s="107">
        <f>D29*E26</f>
        <v>1.9</v>
      </c>
      <c r="F29" s="101"/>
      <c r="G29" s="101"/>
      <c r="H29" s="101"/>
      <c r="I29" s="101"/>
      <c r="J29" s="101"/>
      <c r="K29" s="107"/>
      <c r="L29" s="107"/>
    </row>
    <row r="30" spans="1:12" s="114" customFormat="1" ht="18" customHeight="1">
      <c r="A30" s="171"/>
      <c r="B30" s="108" t="s">
        <v>56</v>
      </c>
      <c r="C30" s="98" t="s">
        <v>55</v>
      </c>
      <c r="D30" s="101">
        <v>0.02</v>
      </c>
      <c r="E30" s="107">
        <f>D30*E26</f>
        <v>0.02</v>
      </c>
      <c r="F30" s="101"/>
      <c r="G30" s="101"/>
      <c r="H30" s="101"/>
      <c r="I30" s="101"/>
      <c r="J30" s="101"/>
      <c r="K30" s="107"/>
      <c r="L30" s="107"/>
    </row>
    <row r="31" spans="1:12" s="114" customFormat="1" ht="30" customHeight="1">
      <c r="A31" s="115">
        <v>6</v>
      </c>
      <c r="B31" s="108" t="s">
        <v>228</v>
      </c>
      <c r="C31" s="98" t="s">
        <v>59</v>
      </c>
      <c r="D31" s="101"/>
      <c r="E31" s="107">
        <v>4.7</v>
      </c>
      <c r="F31" s="101"/>
      <c r="G31" s="101"/>
      <c r="H31" s="101"/>
      <c r="I31" s="101"/>
      <c r="J31" s="101"/>
      <c r="K31" s="107"/>
      <c r="L31" s="107"/>
    </row>
    <row r="32" spans="1:12" s="114" customFormat="1" ht="18" customHeight="1">
      <c r="A32" s="115"/>
      <c r="B32" s="108" t="s">
        <v>40</v>
      </c>
      <c r="C32" s="98" t="s">
        <v>41</v>
      </c>
      <c r="D32" s="101">
        <v>0.376</v>
      </c>
      <c r="E32" s="107">
        <f>D32*E31</f>
        <v>1.7672000000000001</v>
      </c>
      <c r="F32" s="101"/>
      <c r="G32" s="101"/>
      <c r="H32" s="101"/>
      <c r="I32" s="107"/>
      <c r="J32" s="101"/>
      <c r="K32" s="107"/>
      <c r="L32" s="107"/>
    </row>
    <row r="33" spans="1:15" s="114" customFormat="1" ht="18" customHeight="1">
      <c r="A33" s="115"/>
      <c r="B33" s="108" t="s">
        <v>60</v>
      </c>
      <c r="C33" s="98" t="s">
        <v>55</v>
      </c>
      <c r="D33" s="101">
        <v>0.15</v>
      </c>
      <c r="E33" s="107">
        <f>D33*E31</f>
        <v>0.70499999999999996</v>
      </c>
      <c r="F33" s="101"/>
      <c r="G33" s="101"/>
      <c r="H33" s="101"/>
      <c r="I33" s="101"/>
      <c r="J33" s="101"/>
      <c r="K33" s="107"/>
      <c r="L33" s="107"/>
    </row>
    <row r="34" spans="1:15" s="114" customFormat="1" ht="18" customHeight="1">
      <c r="A34" s="115"/>
      <c r="B34" s="108" t="s">
        <v>105</v>
      </c>
      <c r="C34" s="98" t="s">
        <v>25</v>
      </c>
      <c r="D34" s="101">
        <v>6.0000000000000001E-3</v>
      </c>
      <c r="E34" s="107">
        <f>D34*E31</f>
        <v>2.8200000000000003E-2</v>
      </c>
      <c r="F34" s="101"/>
      <c r="G34" s="101"/>
      <c r="H34" s="101"/>
      <c r="I34" s="101"/>
      <c r="J34" s="101"/>
      <c r="K34" s="107"/>
      <c r="L34" s="107"/>
    </row>
    <row r="35" spans="1:15" s="120" customFormat="1">
      <c r="A35" s="55"/>
      <c r="B35" s="53" t="s">
        <v>236</v>
      </c>
      <c r="C35" s="116"/>
      <c r="D35" s="134"/>
      <c r="E35" s="78"/>
      <c r="F35" s="53"/>
      <c r="G35" s="77"/>
      <c r="H35" s="77"/>
      <c r="I35" s="77"/>
      <c r="J35" s="77"/>
      <c r="K35" s="77"/>
      <c r="L35" s="77"/>
      <c r="M35" s="119"/>
      <c r="O35" s="120" t="s">
        <v>172</v>
      </c>
    </row>
    <row r="36" spans="1:15" s="120" customFormat="1" ht="18.75" customHeight="1">
      <c r="A36" s="101"/>
      <c r="B36" s="124" t="s">
        <v>76</v>
      </c>
      <c r="C36" s="125"/>
      <c r="D36" s="126"/>
      <c r="E36" s="127"/>
      <c r="F36" s="113"/>
      <c r="G36" s="16"/>
      <c r="H36" s="16"/>
      <c r="I36" s="16"/>
      <c r="J36" s="16"/>
      <c r="K36" s="16"/>
      <c r="L36" s="16"/>
      <c r="M36" s="119"/>
    </row>
    <row r="37" spans="1:15" s="120" customFormat="1" ht="17.25" customHeight="1">
      <c r="A37" s="101"/>
      <c r="B37" s="124" t="s">
        <v>5</v>
      </c>
      <c r="C37" s="128"/>
      <c r="D37" s="126"/>
      <c r="E37" s="127"/>
      <c r="F37" s="113"/>
      <c r="G37" s="16"/>
      <c r="H37" s="16"/>
      <c r="I37" s="16"/>
      <c r="J37" s="16"/>
      <c r="K37" s="16"/>
      <c r="L37" s="16"/>
      <c r="M37" s="119"/>
    </row>
    <row r="38" spans="1:15" s="120" customFormat="1" ht="16.5" customHeight="1">
      <c r="A38" s="101"/>
      <c r="B38" s="124" t="s">
        <v>78</v>
      </c>
      <c r="C38" s="125"/>
      <c r="D38" s="126"/>
      <c r="E38" s="127"/>
      <c r="F38" s="113"/>
      <c r="G38" s="16"/>
      <c r="H38" s="16"/>
      <c r="I38" s="16"/>
      <c r="J38" s="16"/>
      <c r="K38" s="16"/>
      <c r="L38" s="16"/>
      <c r="M38" s="119"/>
    </row>
    <row r="39" spans="1:15" s="120" customFormat="1" ht="16.5" customHeight="1">
      <c r="A39" s="101"/>
      <c r="B39" s="124" t="s">
        <v>5</v>
      </c>
      <c r="C39" s="128"/>
      <c r="D39" s="126"/>
      <c r="E39" s="127"/>
      <c r="F39" s="113"/>
      <c r="G39" s="16"/>
      <c r="H39" s="16"/>
      <c r="I39" s="16"/>
      <c r="J39" s="16"/>
      <c r="K39" s="16"/>
      <c r="L39" s="16"/>
      <c r="M39" s="119"/>
    </row>
    <row r="40" spans="1:15" s="120" customFormat="1" ht="16.5" customHeight="1">
      <c r="A40" s="101"/>
      <c r="B40" s="124" t="s">
        <v>79</v>
      </c>
      <c r="C40" s="125"/>
      <c r="D40" s="126"/>
      <c r="E40" s="127"/>
      <c r="F40" s="113"/>
      <c r="G40" s="16"/>
      <c r="H40" s="16"/>
      <c r="I40" s="16"/>
      <c r="J40" s="16"/>
      <c r="K40" s="16"/>
      <c r="L40" s="16"/>
      <c r="M40" s="119"/>
    </row>
    <row r="41" spans="1:15" s="120" customFormat="1" ht="16.5" customHeight="1">
      <c r="A41" s="101"/>
      <c r="B41" s="124" t="s">
        <v>5</v>
      </c>
      <c r="C41" s="128"/>
      <c r="D41" s="126"/>
      <c r="E41" s="127"/>
      <c r="F41" s="113"/>
      <c r="G41" s="16"/>
      <c r="H41" s="16"/>
      <c r="I41" s="16"/>
      <c r="J41" s="16"/>
      <c r="K41" s="16"/>
      <c r="L41" s="16"/>
      <c r="M41" s="119"/>
    </row>
    <row r="43" spans="1:15">
      <c r="A43" s="180"/>
      <c r="B43" s="180"/>
      <c r="C43" s="180"/>
      <c r="D43" s="180"/>
      <c r="E43" s="180"/>
      <c r="F43" s="180"/>
      <c r="G43" s="180"/>
      <c r="H43" s="180"/>
      <c r="I43" s="180"/>
      <c r="J43" s="180"/>
      <c r="K43" s="180"/>
      <c r="L43" s="180"/>
    </row>
    <row r="44" spans="1:15">
      <c r="A44" s="180"/>
      <c r="B44" s="180"/>
      <c r="C44" s="180"/>
      <c r="D44" s="180"/>
      <c r="E44" s="180"/>
      <c r="F44" s="180"/>
      <c r="G44" s="180"/>
      <c r="H44" s="180"/>
      <c r="I44" s="180"/>
      <c r="J44" s="180"/>
      <c r="K44" s="180"/>
      <c r="L44" s="180"/>
    </row>
    <row r="53" spans="16:16">
      <c r="P53" s="120" t="s">
        <v>172</v>
      </c>
    </row>
  </sheetData>
  <mergeCells count="16">
    <mergeCell ref="A43:L44"/>
    <mergeCell ref="A20:A25"/>
    <mergeCell ref="A26:A30"/>
    <mergeCell ref="A14:A19"/>
    <mergeCell ref="A7:A8"/>
    <mergeCell ref="A9:A13"/>
    <mergeCell ref="A1:L1"/>
    <mergeCell ref="A2:L2"/>
    <mergeCell ref="A3:L3"/>
    <mergeCell ref="A4:A5"/>
    <mergeCell ref="B4:B5"/>
    <mergeCell ref="C4:C5"/>
    <mergeCell ref="D4:E4"/>
    <mergeCell ref="F4:G4"/>
    <mergeCell ref="H4:I4"/>
    <mergeCell ref="J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S42"/>
  <sheetViews>
    <sheetView topLeftCell="A25" workbookViewId="0">
      <selection activeCell="L37" sqref="L37:L43"/>
    </sheetView>
  </sheetViews>
  <sheetFormatPr defaultRowHeight="15.75"/>
  <cols>
    <col min="1" max="1" width="4.28515625" style="18" customWidth="1"/>
    <col min="2" max="2" width="35.5703125" style="18" customWidth="1"/>
    <col min="3" max="3" width="9.140625" style="18"/>
    <col min="4" max="4" width="7.28515625" style="18" customWidth="1"/>
    <col min="5" max="5" width="7.85546875" style="18" customWidth="1"/>
    <col min="6" max="6" width="8.28515625" style="18" customWidth="1"/>
    <col min="7" max="7" width="8.42578125" style="18" customWidth="1"/>
    <col min="8" max="8" width="6" style="18" customWidth="1"/>
    <col min="9" max="9" width="6.42578125" style="18" customWidth="1"/>
    <col min="10" max="10" width="7.7109375" style="18" customWidth="1"/>
    <col min="11" max="11" width="7.28515625" style="18" customWidth="1"/>
    <col min="12" max="12" width="10.28515625" style="18" customWidth="1"/>
    <col min="13" max="16384" width="9.140625" style="18"/>
  </cols>
  <sheetData>
    <row r="1" spans="1:12">
      <c r="A1" s="181" t="s">
        <v>27</v>
      </c>
      <c r="B1" s="181"/>
      <c r="C1" s="181"/>
      <c r="D1" s="181"/>
      <c r="E1" s="181"/>
      <c r="F1" s="181"/>
      <c r="G1" s="181"/>
      <c r="H1" s="181"/>
      <c r="I1" s="181"/>
      <c r="J1" s="181"/>
      <c r="K1" s="181"/>
      <c r="L1" s="181"/>
    </row>
    <row r="2" spans="1:12">
      <c r="A2" s="181" t="s">
        <v>13</v>
      </c>
      <c r="B2" s="181"/>
      <c r="C2" s="181"/>
      <c r="D2" s="181"/>
      <c r="E2" s="181"/>
      <c r="F2" s="181"/>
      <c r="G2" s="181"/>
      <c r="H2" s="181"/>
      <c r="I2" s="181"/>
      <c r="J2" s="181"/>
      <c r="K2" s="181"/>
      <c r="L2" s="181"/>
    </row>
    <row r="3" spans="1:12">
      <c r="A3" s="137" t="s">
        <v>28</v>
      </c>
      <c r="B3" s="137"/>
      <c r="C3" s="137"/>
      <c r="D3" s="137"/>
      <c r="E3" s="137"/>
      <c r="F3" s="137"/>
      <c r="G3" s="137"/>
      <c r="H3" s="137"/>
      <c r="I3" s="137"/>
      <c r="J3" s="137"/>
      <c r="K3" s="137"/>
      <c r="L3" s="137"/>
    </row>
    <row r="4" spans="1:12" ht="15.75" customHeight="1">
      <c r="A4" s="138" t="s">
        <v>3</v>
      </c>
      <c r="B4" s="182" t="s">
        <v>29</v>
      </c>
      <c r="C4" s="182" t="s">
        <v>30</v>
      </c>
      <c r="D4" s="183" t="s">
        <v>31</v>
      </c>
      <c r="E4" s="184"/>
      <c r="F4" s="183" t="s">
        <v>32</v>
      </c>
      <c r="G4" s="184"/>
      <c r="H4" s="183" t="s">
        <v>33</v>
      </c>
      <c r="I4" s="184"/>
      <c r="J4" s="183" t="s">
        <v>34</v>
      </c>
      <c r="K4" s="184"/>
      <c r="L4" s="182" t="s">
        <v>5</v>
      </c>
    </row>
    <row r="5" spans="1:12" ht="31.5">
      <c r="A5" s="139"/>
      <c r="B5" s="139"/>
      <c r="C5" s="139"/>
      <c r="D5" s="19" t="s">
        <v>35</v>
      </c>
      <c r="E5" s="19" t="s">
        <v>14</v>
      </c>
      <c r="F5" s="1" t="s">
        <v>36</v>
      </c>
      <c r="G5" s="1" t="s">
        <v>5</v>
      </c>
      <c r="H5" s="1" t="s">
        <v>37</v>
      </c>
      <c r="I5" s="1" t="s">
        <v>5</v>
      </c>
      <c r="J5" s="1" t="s">
        <v>37</v>
      </c>
      <c r="K5" s="1" t="s">
        <v>5</v>
      </c>
      <c r="L5" s="139"/>
    </row>
    <row r="6" spans="1:12">
      <c r="A6" s="1"/>
      <c r="B6" s="1">
        <v>2</v>
      </c>
      <c r="C6" s="1">
        <v>3</v>
      </c>
      <c r="D6" s="1"/>
      <c r="E6" s="1">
        <v>4</v>
      </c>
      <c r="F6" s="1">
        <v>5</v>
      </c>
      <c r="G6" s="1">
        <v>6</v>
      </c>
      <c r="H6" s="1">
        <v>7</v>
      </c>
      <c r="I6" s="1">
        <v>8</v>
      </c>
      <c r="J6" s="1">
        <v>9</v>
      </c>
      <c r="K6" s="1">
        <v>10</v>
      </c>
      <c r="L6" s="1">
        <v>11</v>
      </c>
    </row>
    <row r="7" spans="1:12" ht="47.25">
      <c r="A7" s="182">
        <v>1</v>
      </c>
      <c r="B7" s="1" t="s">
        <v>38</v>
      </c>
      <c r="C7" s="1" t="s">
        <v>39</v>
      </c>
      <c r="D7" s="1"/>
      <c r="E7" s="1">
        <v>0.8</v>
      </c>
      <c r="F7" s="1"/>
      <c r="G7" s="1"/>
      <c r="H7" s="1"/>
      <c r="I7" s="1"/>
      <c r="J7" s="1"/>
      <c r="K7" s="1"/>
      <c r="L7" s="1"/>
    </row>
    <row r="8" spans="1:12">
      <c r="A8" s="139"/>
      <c r="B8" s="1" t="s">
        <v>40</v>
      </c>
      <c r="C8" s="1" t="s">
        <v>41</v>
      </c>
      <c r="D8" s="1">
        <v>3.88</v>
      </c>
      <c r="E8" s="1">
        <f>D8*E7</f>
        <v>3.1040000000000001</v>
      </c>
      <c r="F8" s="1"/>
      <c r="G8" s="1"/>
      <c r="H8" s="1"/>
      <c r="I8" s="1"/>
      <c r="J8" s="1"/>
      <c r="K8" s="1"/>
      <c r="L8" s="20"/>
    </row>
    <row r="9" spans="1:12" ht="31.5">
      <c r="A9" s="182">
        <v>2</v>
      </c>
      <c r="B9" s="1" t="s">
        <v>42</v>
      </c>
      <c r="C9" s="1" t="s">
        <v>43</v>
      </c>
      <c r="D9" s="1"/>
      <c r="E9" s="1">
        <v>0.8</v>
      </c>
      <c r="F9" s="1"/>
      <c r="G9" s="1"/>
      <c r="H9" s="1"/>
      <c r="I9" s="1"/>
      <c r="J9" s="1"/>
      <c r="K9" s="1"/>
      <c r="L9" s="1"/>
    </row>
    <row r="10" spans="1:12">
      <c r="A10" s="185"/>
      <c r="B10" s="1" t="s">
        <v>40</v>
      </c>
      <c r="C10" s="1" t="s">
        <v>41</v>
      </c>
      <c r="D10" s="1">
        <v>4.3499999999999996</v>
      </c>
      <c r="E10" s="1">
        <f>D10*E9</f>
        <v>3.48</v>
      </c>
      <c r="F10" s="1"/>
      <c r="G10" s="1"/>
      <c r="H10" s="1"/>
      <c r="I10" s="1"/>
      <c r="J10" s="1"/>
      <c r="K10" s="1"/>
      <c r="L10" s="20"/>
    </row>
    <row r="11" spans="1:12">
      <c r="A11" s="185"/>
      <c r="B11" s="1" t="s">
        <v>44</v>
      </c>
      <c r="C11" s="1" t="s">
        <v>25</v>
      </c>
      <c r="D11" s="1">
        <v>1.2</v>
      </c>
      <c r="E11" s="1">
        <f>D11*E9</f>
        <v>0.96</v>
      </c>
      <c r="F11" s="1"/>
      <c r="G11" s="1"/>
      <c r="H11" s="1"/>
      <c r="I11" s="1"/>
      <c r="J11" s="1"/>
      <c r="K11" s="1"/>
      <c r="L11" s="20"/>
    </row>
    <row r="12" spans="1:12">
      <c r="A12" s="139"/>
      <c r="B12" s="1" t="s">
        <v>45</v>
      </c>
      <c r="C12" s="1" t="s">
        <v>25</v>
      </c>
      <c r="D12" s="1">
        <v>0.28000000000000003</v>
      </c>
      <c r="E12" s="1">
        <f>D12*E9</f>
        <v>0.22400000000000003</v>
      </c>
      <c r="F12" s="1"/>
      <c r="G12" s="1"/>
      <c r="H12" s="1"/>
      <c r="I12" s="1"/>
      <c r="J12" s="1"/>
      <c r="K12" s="1"/>
      <c r="L12" s="20"/>
    </row>
    <row r="13" spans="1:12">
      <c r="A13" s="182">
        <v>3</v>
      </c>
      <c r="B13" s="1" t="s">
        <v>46</v>
      </c>
      <c r="C13" s="1" t="s">
        <v>47</v>
      </c>
      <c r="D13" s="1"/>
      <c r="E13" s="1">
        <v>0.254</v>
      </c>
      <c r="F13" s="1"/>
      <c r="G13" s="1"/>
      <c r="H13" s="1"/>
      <c r="I13" s="1"/>
      <c r="J13" s="1"/>
      <c r="K13" s="1"/>
      <c r="L13" s="20"/>
    </row>
    <row r="14" spans="1:12">
      <c r="A14" s="185"/>
      <c r="B14" s="1" t="s">
        <v>40</v>
      </c>
      <c r="C14" s="1" t="s">
        <v>41</v>
      </c>
      <c r="D14" s="1">
        <v>16.5</v>
      </c>
      <c r="E14" s="1">
        <f>D14*E13</f>
        <v>4.1909999999999998</v>
      </c>
      <c r="F14" s="1"/>
      <c r="G14" s="1"/>
      <c r="H14" s="1"/>
      <c r="I14" s="1"/>
      <c r="J14" s="1"/>
      <c r="K14" s="1"/>
      <c r="L14" s="20"/>
    </row>
    <row r="15" spans="1:12">
      <c r="A15" s="185"/>
      <c r="B15" s="1" t="s">
        <v>48</v>
      </c>
      <c r="C15" s="1" t="s">
        <v>49</v>
      </c>
      <c r="D15" s="1">
        <v>1.69</v>
      </c>
      <c r="E15" s="1">
        <f>D15*E13</f>
        <v>0.42925999999999997</v>
      </c>
      <c r="F15" s="1"/>
      <c r="G15" s="1"/>
      <c r="H15" s="1"/>
      <c r="I15" s="1"/>
      <c r="J15" s="1"/>
      <c r="K15" s="20"/>
      <c r="L15" s="20"/>
    </row>
    <row r="16" spans="1:12">
      <c r="A16" s="185"/>
      <c r="B16" s="1" t="s">
        <v>50</v>
      </c>
      <c r="C16" s="1" t="s">
        <v>25</v>
      </c>
      <c r="D16" s="1">
        <v>14.4</v>
      </c>
      <c r="E16" s="1">
        <f>D16*E13</f>
        <v>3.6576</v>
      </c>
      <c r="F16" s="1"/>
      <c r="G16" s="1"/>
      <c r="H16" s="1"/>
      <c r="I16" s="1"/>
      <c r="J16" s="1"/>
      <c r="K16" s="1"/>
      <c r="L16" s="21"/>
    </row>
    <row r="17" spans="1:12">
      <c r="A17" s="185"/>
      <c r="B17" s="1" t="s">
        <v>51</v>
      </c>
      <c r="C17" s="1" t="s">
        <v>52</v>
      </c>
      <c r="D17" s="1"/>
      <c r="E17" s="1">
        <v>13.2</v>
      </c>
      <c r="F17" s="1"/>
      <c r="G17" s="1"/>
      <c r="H17" s="1"/>
      <c r="I17" s="1"/>
      <c r="J17" s="1"/>
      <c r="K17" s="1"/>
      <c r="L17" s="1"/>
    </row>
    <row r="18" spans="1:12">
      <c r="A18" s="185"/>
      <c r="B18" s="1" t="s">
        <v>53</v>
      </c>
      <c r="C18" s="1" t="s">
        <v>52</v>
      </c>
      <c r="D18" s="1"/>
      <c r="E18" s="1">
        <v>20</v>
      </c>
      <c r="F18" s="1"/>
      <c r="G18" s="1"/>
      <c r="H18" s="1"/>
      <c r="I18" s="1"/>
      <c r="J18" s="1"/>
      <c r="K18" s="1"/>
      <c r="L18" s="20"/>
    </row>
    <row r="19" spans="1:12">
      <c r="A19" s="185"/>
      <c r="B19" s="1" t="s">
        <v>54</v>
      </c>
      <c r="C19" s="1" t="s">
        <v>55</v>
      </c>
      <c r="D19" s="1"/>
      <c r="E19" s="1">
        <v>16</v>
      </c>
      <c r="F19" s="1"/>
      <c r="G19" s="1"/>
      <c r="H19" s="1"/>
      <c r="I19" s="1"/>
      <c r="J19" s="1"/>
      <c r="K19" s="1"/>
      <c r="L19" s="20"/>
    </row>
    <row r="20" spans="1:12">
      <c r="A20" s="185"/>
      <c r="B20" s="1" t="s">
        <v>56</v>
      </c>
      <c r="C20" s="1" t="s">
        <v>55</v>
      </c>
      <c r="D20" s="1"/>
      <c r="E20" s="1">
        <v>3</v>
      </c>
      <c r="F20" s="1"/>
      <c r="G20" s="1"/>
      <c r="H20" s="1"/>
      <c r="I20" s="1"/>
      <c r="J20" s="1"/>
      <c r="K20" s="1"/>
      <c r="L20" s="20"/>
    </row>
    <row r="21" spans="1:12">
      <c r="A21" s="139"/>
      <c r="B21" s="1" t="s">
        <v>57</v>
      </c>
      <c r="C21" s="1" t="s">
        <v>25</v>
      </c>
      <c r="D21" s="1">
        <v>5.3</v>
      </c>
      <c r="E21" s="1">
        <f>E13</f>
        <v>0.254</v>
      </c>
      <c r="F21" s="1"/>
      <c r="G21" s="1"/>
      <c r="H21" s="1"/>
      <c r="I21" s="1"/>
      <c r="J21" s="1"/>
      <c r="K21" s="1"/>
      <c r="L21" s="20"/>
    </row>
    <row r="22" spans="1:12" ht="31.5">
      <c r="A22" s="182">
        <v>4</v>
      </c>
      <c r="B22" s="1" t="s">
        <v>58</v>
      </c>
      <c r="C22" s="1" t="s">
        <v>59</v>
      </c>
      <c r="D22" s="1"/>
      <c r="E22" s="1">
        <v>11</v>
      </c>
      <c r="F22" s="1"/>
      <c r="G22" s="1"/>
      <c r="H22" s="1"/>
      <c r="I22" s="1"/>
      <c r="J22" s="1"/>
      <c r="K22" s="1"/>
      <c r="L22" s="1"/>
    </row>
    <row r="23" spans="1:12">
      <c r="A23" s="185"/>
      <c r="B23" s="1" t="s">
        <v>40</v>
      </c>
      <c r="C23" s="1" t="s">
        <v>41</v>
      </c>
      <c r="D23" s="1">
        <v>1.4500000000000001E-2</v>
      </c>
      <c r="E23" s="1">
        <f>D23*E22</f>
        <v>0.1595</v>
      </c>
      <c r="F23" s="1"/>
      <c r="G23" s="1"/>
      <c r="H23" s="1"/>
      <c r="I23" s="20"/>
      <c r="J23" s="1"/>
      <c r="K23" s="1"/>
      <c r="L23" s="20"/>
    </row>
    <row r="24" spans="1:12">
      <c r="A24" s="185"/>
      <c r="B24" s="1" t="s">
        <v>44</v>
      </c>
      <c r="C24" s="1" t="s">
        <v>25</v>
      </c>
      <c r="D24" s="1">
        <v>1.5E-3</v>
      </c>
      <c r="E24" s="1">
        <f>D24*E22</f>
        <v>1.6500000000000001E-2</v>
      </c>
      <c r="F24" s="1"/>
      <c r="G24" s="1"/>
      <c r="H24" s="1"/>
      <c r="I24" s="1"/>
      <c r="J24" s="1"/>
      <c r="K24" s="20"/>
      <c r="L24" s="20"/>
    </row>
    <row r="25" spans="1:12">
      <c r="A25" s="139"/>
      <c r="B25" s="1" t="s">
        <v>60</v>
      </c>
      <c r="C25" s="1" t="s">
        <v>55</v>
      </c>
      <c r="D25" s="1">
        <v>8.4000000000000005E-2</v>
      </c>
      <c r="E25" s="1">
        <f>D25*E22</f>
        <v>0.92400000000000004</v>
      </c>
      <c r="F25" s="1"/>
      <c r="G25" s="20"/>
      <c r="H25" s="1"/>
      <c r="I25" s="1"/>
      <c r="J25" s="1"/>
      <c r="K25" s="1"/>
      <c r="L25" s="20"/>
    </row>
    <row r="26" spans="1:12" ht="31.5">
      <c r="A26" s="17">
        <v>5</v>
      </c>
      <c r="B26" s="1" t="s">
        <v>61</v>
      </c>
      <c r="C26" s="1" t="s">
        <v>62</v>
      </c>
      <c r="D26" s="1"/>
      <c r="E26" s="1">
        <v>1</v>
      </c>
      <c r="F26" s="1"/>
      <c r="G26" s="20"/>
      <c r="H26" s="1"/>
      <c r="I26" s="1"/>
      <c r="J26" s="1"/>
      <c r="K26" s="1"/>
      <c r="L26" s="20"/>
    </row>
    <row r="27" spans="1:12" ht="47.25">
      <c r="A27" s="182">
        <v>6</v>
      </c>
      <c r="B27" s="1" t="s">
        <v>63</v>
      </c>
      <c r="C27" s="1" t="s">
        <v>62</v>
      </c>
      <c r="D27" s="1"/>
      <c r="E27" s="1">
        <v>1</v>
      </c>
      <c r="F27" s="1"/>
      <c r="G27" s="1"/>
      <c r="H27" s="1"/>
      <c r="I27" s="1"/>
      <c r="J27" s="1"/>
      <c r="K27" s="1"/>
      <c r="L27" s="1"/>
    </row>
    <row r="28" spans="1:12" ht="31.5">
      <c r="A28" s="185"/>
      <c r="B28" s="1" t="s">
        <v>64</v>
      </c>
      <c r="C28" s="1" t="s">
        <v>65</v>
      </c>
      <c r="D28" s="1"/>
      <c r="E28" s="1">
        <v>30</v>
      </c>
      <c r="F28" s="1"/>
      <c r="G28" s="1"/>
      <c r="H28" s="1"/>
      <c r="I28" s="1"/>
      <c r="J28" s="1"/>
      <c r="K28" s="1"/>
      <c r="L28" s="1"/>
    </row>
    <row r="29" spans="1:12">
      <c r="A29" s="185"/>
      <c r="B29" s="1" t="s">
        <v>66</v>
      </c>
      <c r="C29" s="1" t="s">
        <v>67</v>
      </c>
      <c r="D29" s="1"/>
      <c r="E29" s="1">
        <v>6</v>
      </c>
      <c r="F29" s="1"/>
      <c r="G29" s="1"/>
      <c r="H29" s="1"/>
      <c r="I29" s="1"/>
      <c r="J29" s="1"/>
      <c r="K29" s="1"/>
      <c r="L29" s="1"/>
    </row>
    <row r="30" spans="1:12">
      <c r="A30" s="185"/>
      <c r="B30" s="1" t="s">
        <v>68</v>
      </c>
      <c r="C30" s="1" t="s">
        <v>67</v>
      </c>
      <c r="D30" s="1"/>
      <c r="E30" s="1">
        <v>4</v>
      </c>
      <c r="F30" s="1"/>
      <c r="G30" s="1"/>
      <c r="H30" s="1"/>
      <c r="I30" s="1"/>
      <c r="J30" s="1"/>
      <c r="K30" s="1"/>
      <c r="L30" s="1"/>
    </row>
    <row r="31" spans="1:12">
      <c r="A31" s="185"/>
      <c r="B31" s="1" t="s">
        <v>69</v>
      </c>
      <c r="C31" s="1" t="s">
        <v>67</v>
      </c>
      <c r="D31" s="1"/>
      <c r="E31" s="1">
        <v>4</v>
      </c>
      <c r="F31" s="1"/>
      <c r="G31" s="1"/>
      <c r="H31" s="1"/>
      <c r="I31" s="1"/>
      <c r="J31" s="1"/>
      <c r="K31" s="1"/>
      <c r="L31" s="1"/>
    </row>
    <row r="32" spans="1:12">
      <c r="A32" s="185"/>
      <c r="B32" s="1" t="s">
        <v>70</v>
      </c>
      <c r="C32" s="1" t="s">
        <v>67</v>
      </c>
      <c r="D32" s="1"/>
      <c r="E32" s="1">
        <v>4</v>
      </c>
      <c r="F32" s="1"/>
      <c r="G32" s="1"/>
      <c r="H32" s="1"/>
      <c r="I32" s="1"/>
      <c r="J32" s="1"/>
      <c r="K32" s="1"/>
      <c r="L32" s="1"/>
    </row>
    <row r="33" spans="1:19" ht="23.25" customHeight="1">
      <c r="A33" s="185"/>
      <c r="B33" s="1" t="s">
        <v>71</v>
      </c>
      <c r="C33" s="1" t="s">
        <v>67</v>
      </c>
      <c r="D33" s="1"/>
      <c r="E33" s="1">
        <v>3</v>
      </c>
      <c r="F33" s="1"/>
      <c r="G33" s="1"/>
      <c r="H33" s="1"/>
      <c r="I33" s="1"/>
      <c r="J33" s="1"/>
      <c r="K33" s="1"/>
      <c r="L33" s="1"/>
    </row>
    <row r="34" spans="1:19">
      <c r="A34" s="139"/>
      <c r="B34" s="1" t="s">
        <v>72</v>
      </c>
      <c r="C34" s="1" t="s">
        <v>67</v>
      </c>
      <c r="D34" s="1"/>
      <c r="E34" s="1">
        <v>1</v>
      </c>
      <c r="F34" s="1"/>
      <c r="G34" s="1"/>
      <c r="H34" s="1"/>
      <c r="I34" s="1"/>
      <c r="J34" s="1"/>
      <c r="K34" s="1"/>
      <c r="L34" s="1"/>
    </row>
    <row r="35" spans="1:19" ht="35.25" customHeight="1">
      <c r="A35" s="1">
        <v>7</v>
      </c>
      <c r="B35" s="1" t="s">
        <v>73</v>
      </c>
      <c r="C35" s="1" t="s">
        <v>59</v>
      </c>
      <c r="D35" s="1"/>
      <c r="E35" s="1">
        <v>40</v>
      </c>
      <c r="F35" s="1"/>
      <c r="G35" s="1"/>
      <c r="H35" s="1"/>
      <c r="I35" s="22"/>
      <c r="J35" s="1"/>
      <c r="K35" s="1"/>
      <c r="L35" s="1"/>
      <c r="S35" s="18" t="s">
        <v>74</v>
      </c>
    </row>
    <row r="36" spans="1:19">
      <c r="A36" s="1"/>
      <c r="B36" s="23" t="s">
        <v>75</v>
      </c>
      <c r="C36" s="23"/>
      <c r="D36" s="23"/>
      <c r="E36" s="23"/>
      <c r="F36" s="23"/>
      <c r="G36" s="24"/>
      <c r="H36" s="23"/>
      <c r="I36" s="23"/>
      <c r="J36" s="23"/>
      <c r="K36" s="23"/>
      <c r="L36" s="25"/>
    </row>
    <row r="37" spans="1:19">
      <c r="A37" s="1"/>
      <c r="B37" s="1" t="s">
        <v>76</v>
      </c>
      <c r="C37" s="26"/>
      <c r="D37" s="1"/>
      <c r="E37" s="1"/>
      <c r="F37" s="1"/>
      <c r="G37" s="1"/>
      <c r="H37" s="1"/>
      <c r="I37" s="1"/>
      <c r="J37" s="1"/>
      <c r="K37" s="1"/>
      <c r="L37" s="20"/>
    </row>
    <row r="38" spans="1:19">
      <c r="A38" s="1"/>
      <c r="B38" s="1" t="s">
        <v>77</v>
      </c>
      <c r="C38" s="1"/>
      <c r="D38" s="1"/>
      <c r="E38" s="1"/>
      <c r="F38" s="1"/>
      <c r="G38" s="1"/>
      <c r="H38" s="1"/>
      <c r="I38" s="1"/>
      <c r="J38" s="1"/>
      <c r="K38" s="1"/>
      <c r="L38" s="20"/>
    </row>
    <row r="39" spans="1:19">
      <c r="A39" s="1"/>
      <c r="B39" s="1" t="s">
        <v>78</v>
      </c>
      <c r="C39" s="26"/>
      <c r="D39" s="1"/>
      <c r="E39" s="1"/>
      <c r="F39" s="1"/>
      <c r="G39" s="1"/>
      <c r="H39" s="1"/>
      <c r="I39" s="1"/>
      <c r="J39" s="1"/>
      <c r="K39" s="1"/>
      <c r="L39" s="20"/>
    </row>
    <row r="40" spans="1:19">
      <c r="A40" s="1"/>
      <c r="B40" s="1" t="s">
        <v>77</v>
      </c>
      <c r="C40" s="26"/>
      <c r="D40" s="1"/>
      <c r="E40" s="1"/>
      <c r="F40" s="1"/>
      <c r="G40" s="1"/>
      <c r="H40" s="1"/>
      <c r="I40" s="1"/>
      <c r="J40" s="1"/>
      <c r="K40" s="1"/>
      <c r="L40" s="20"/>
    </row>
    <row r="41" spans="1:19">
      <c r="A41" s="1"/>
      <c r="B41" s="1" t="s">
        <v>79</v>
      </c>
      <c r="C41" s="26"/>
      <c r="D41" s="1"/>
      <c r="E41" s="1"/>
      <c r="F41" s="1"/>
      <c r="G41" s="1"/>
      <c r="H41" s="1"/>
      <c r="I41" s="1"/>
      <c r="J41" s="1"/>
      <c r="K41" s="1"/>
      <c r="L41" s="20"/>
    </row>
    <row r="42" spans="1:19">
      <c r="A42" s="1"/>
      <c r="B42" s="1" t="s">
        <v>80</v>
      </c>
      <c r="C42" s="1"/>
      <c r="D42" s="1"/>
      <c r="E42" s="1"/>
      <c r="F42" s="1"/>
      <c r="G42" s="1"/>
      <c r="H42" s="1"/>
      <c r="I42" s="1"/>
      <c r="J42" s="1"/>
      <c r="K42" s="1"/>
      <c r="L42" s="20"/>
    </row>
  </sheetData>
  <mergeCells count="16">
    <mergeCell ref="A22:A25"/>
    <mergeCell ref="A27:A34"/>
    <mergeCell ref="J4:K4"/>
    <mergeCell ref="A7:A8"/>
    <mergeCell ref="A9:A12"/>
    <mergeCell ref="A13:A21"/>
    <mergeCell ref="A1:L1"/>
    <mergeCell ref="A2:L2"/>
    <mergeCell ref="A3:L3"/>
    <mergeCell ref="A4:A5"/>
    <mergeCell ref="B4:B5"/>
    <mergeCell ref="C4:C5"/>
    <mergeCell ref="D4:E4"/>
    <mergeCell ref="F4:G4"/>
    <mergeCell ref="H4:I4"/>
    <mergeCell ref="L4:L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B105"/>
  <sheetViews>
    <sheetView tabSelected="1" topLeftCell="A46" workbookViewId="0">
      <selection activeCell="M87" sqref="M87"/>
    </sheetView>
  </sheetViews>
  <sheetFormatPr defaultRowHeight="13.5"/>
  <cols>
    <col min="1" max="1" width="3.5703125" style="120" customWidth="1"/>
    <col min="2" max="2" width="33.5703125" style="120" customWidth="1"/>
    <col min="3" max="3" width="9.28515625" style="120" customWidth="1"/>
    <col min="4" max="4" width="8.42578125" style="120" customWidth="1"/>
    <col min="5" max="5" width="9.7109375" style="120" customWidth="1"/>
    <col min="6" max="6" width="8.7109375" style="120" customWidth="1"/>
    <col min="7" max="7" width="9.5703125" style="120" customWidth="1"/>
    <col min="8" max="8" width="9.42578125" style="120" customWidth="1"/>
    <col min="9" max="9" width="9.85546875" style="120" customWidth="1"/>
    <col min="10" max="10" width="9.5703125" style="120" customWidth="1"/>
    <col min="11" max="11" width="8.42578125" style="120" customWidth="1"/>
    <col min="12" max="12" width="12.5703125" style="120" customWidth="1"/>
    <col min="13" max="14" width="9.140625" style="129"/>
    <col min="15" max="54" width="9.140625" style="120"/>
    <col min="55" max="255" width="9.140625" style="130"/>
    <col min="256" max="256" width="3.5703125" style="130" customWidth="1"/>
    <col min="257" max="257" width="11.28515625" style="130" customWidth="1"/>
    <col min="258" max="258" width="33.5703125" style="130" customWidth="1"/>
    <col min="259" max="259" width="9.28515625" style="130" customWidth="1"/>
    <col min="260" max="260" width="8.42578125" style="130" customWidth="1"/>
    <col min="261" max="261" width="9.7109375" style="130" customWidth="1"/>
    <col min="262" max="262" width="8.7109375" style="130" customWidth="1"/>
    <col min="263" max="263" width="9.5703125" style="130" customWidth="1"/>
    <col min="264" max="264" width="9.42578125" style="130" customWidth="1"/>
    <col min="265" max="265" width="9.85546875" style="130" customWidth="1"/>
    <col min="266" max="266" width="9.5703125" style="130" customWidth="1"/>
    <col min="267" max="267" width="8.42578125" style="130" customWidth="1"/>
    <col min="268" max="268" width="12.5703125" style="130" customWidth="1"/>
    <col min="269" max="511" width="9.140625" style="130"/>
    <col min="512" max="512" width="3.5703125" style="130" customWidth="1"/>
    <col min="513" max="513" width="11.28515625" style="130" customWidth="1"/>
    <col min="514" max="514" width="33.5703125" style="130" customWidth="1"/>
    <col min="515" max="515" width="9.28515625" style="130" customWidth="1"/>
    <col min="516" max="516" width="8.42578125" style="130" customWidth="1"/>
    <col min="517" max="517" width="9.7109375" style="130" customWidth="1"/>
    <col min="518" max="518" width="8.7109375" style="130" customWidth="1"/>
    <col min="519" max="519" width="9.5703125" style="130" customWidth="1"/>
    <col min="520" max="520" width="9.42578125" style="130" customWidth="1"/>
    <col min="521" max="521" width="9.85546875" style="130" customWidth="1"/>
    <col min="522" max="522" width="9.5703125" style="130" customWidth="1"/>
    <col min="523" max="523" width="8.42578125" style="130" customWidth="1"/>
    <col min="524" max="524" width="12.5703125" style="130" customWidth="1"/>
    <col min="525" max="767" width="9.140625" style="130"/>
    <col min="768" max="768" width="3.5703125" style="130" customWidth="1"/>
    <col min="769" max="769" width="11.28515625" style="130" customWidth="1"/>
    <col min="770" max="770" width="33.5703125" style="130" customWidth="1"/>
    <col min="771" max="771" width="9.28515625" style="130" customWidth="1"/>
    <col min="772" max="772" width="8.42578125" style="130" customWidth="1"/>
    <col min="773" max="773" width="9.7109375" style="130" customWidth="1"/>
    <col min="774" max="774" width="8.7109375" style="130" customWidth="1"/>
    <col min="775" max="775" width="9.5703125" style="130" customWidth="1"/>
    <col min="776" max="776" width="9.42578125" style="130" customWidth="1"/>
    <col min="777" max="777" width="9.85546875" style="130" customWidth="1"/>
    <col min="778" max="778" width="9.5703125" style="130" customWidth="1"/>
    <col min="779" max="779" width="8.42578125" style="130" customWidth="1"/>
    <col min="780" max="780" width="12.5703125" style="130" customWidth="1"/>
    <col min="781" max="1023" width="9.140625" style="130"/>
    <col min="1024" max="1024" width="3.5703125" style="130" customWidth="1"/>
    <col min="1025" max="1025" width="11.28515625" style="130" customWidth="1"/>
    <col min="1026" max="1026" width="33.5703125" style="130" customWidth="1"/>
    <col min="1027" max="1027" width="9.28515625" style="130" customWidth="1"/>
    <col min="1028" max="1028" width="8.42578125" style="130" customWidth="1"/>
    <col min="1029" max="1029" width="9.7109375" style="130" customWidth="1"/>
    <col min="1030" max="1030" width="8.7109375" style="130" customWidth="1"/>
    <col min="1031" max="1031" width="9.5703125" style="130" customWidth="1"/>
    <col min="1032" max="1032" width="9.42578125" style="130" customWidth="1"/>
    <col min="1033" max="1033" width="9.85546875" style="130" customWidth="1"/>
    <col min="1034" max="1034" width="9.5703125" style="130" customWidth="1"/>
    <col min="1035" max="1035" width="8.42578125" style="130" customWidth="1"/>
    <col min="1036" max="1036" width="12.5703125" style="130" customWidth="1"/>
    <col min="1037" max="1279" width="9.140625" style="130"/>
    <col min="1280" max="1280" width="3.5703125" style="130" customWidth="1"/>
    <col min="1281" max="1281" width="11.28515625" style="130" customWidth="1"/>
    <col min="1282" max="1282" width="33.5703125" style="130" customWidth="1"/>
    <col min="1283" max="1283" width="9.28515625" style="130" customWidth="1"/>
    <col min="1284" max="1284" width="8.42578125" style="130" customWidth="1"/>
    <col min="1285" max="1285" width="9.7109375" style="130" customWidth="1"/>
    <col min="1286" max="1286" width="8.7109375" style="130" customWidth="1"/>
    <col min="1287" max="1287" width="9.5703125" style="130" customWidth="1"/>
    <col min="1288" max="1288" width="9.42578125" style="130" customWidth="1"/>
    <col min="1289" max="1289" width="9.85546875" style="130" customWidth="1"/>
    <col min="1290" max="1290" width="9.5703125" style="130" customWidth="1"/>
    <col min="1291" max="1291" width="8.42578125" style="130" customWidth="1"/>
    <col min="1292" max="1292" width="12.5703125" style="130" customWidth="1"/>
    <col min="1293" max="1535" width="9.140625" style="130"/>
    <col min="1536" max="1536" width="3.5703125" style="130" customWidth="1"/>
    <col min="1537" max="1537" width="11.28515625" style="130" customWidth="1"/>
    <col min="1538" max="1538" width="33.5703125" style="130" customWidth="1"/>
    <col min="1539" max="1539" width="9.28515625" style="130" customWidth="1"/>
    <col min="1540" max="1540" width="8.42578125" style="130" customWidth="1"/>
    <col min="1541" max="1541" width="9.7109375" style="130" customWidth="1"/>
    <col min="1542" max="1542" width="8.7109375" style="130" customWidth="1"/>
    <col min="1543" max="1543" width="9.5703125" style="130" customWidth="1"/>
    <col min="1544" max="1544" width="9.42578125" style="130" customWidth="1"/>
    <col min="1545" max="1545" width="9.85546875" style="130" customWidth="1"/>
    <col min="1546" max="1546" width="9.5703125" style="130" customWidth="1"/>
    <col min="1547" max="1547" width="8.42578125" style="130" customWidth="1"/>
    <col min="1548" max="1548" width="12.5703125" style="130" customWidth="1"/>
    <col min="1549" max="1791" width="9.140625" style="130"/>
    <col min="1792" max="1792" width="3.5703125" style="130" customWidth="1"/>
    <col min="1793" max="1793" width="11.28515625" style="130" customWidth="1"/>
    <col min="1794" max="1794" width="33.5703125" style="130" customWidth="1"/>
    <col min="1795" max="1795" width="9.28515625" style="130" customWidth="1"/>
    <col min="1796" max="1796" width="8.42578125" style="130" customWidth="1"/>
    <col min="1797" max="1797" width="9.7109375" style="130" customWidth="1"/>
    <col min="1798" max="1798" width="8.7109375" style="130" customWidth="1"/>
    <col min="1799" max="1799" width="9.5703125" style="130" customWidth="1"/>
    <col min="1800" max="1800" width="9.42578125" style="130" customWidth="1"/>
    <col min="1801" max="1801" width="9.85546875" style="130" customWidth="1"/>
    <col min="1802" max="1802" width="9.5703125" style="130" customWidth="1"/>
    <col min="1803" max="1803" width="8.42578125" style="130" customWidth="1"/>
    <col min="1804" max="1804" width="12.5703125" style="130" customWidth="1"/>
    <col min="1805" max="2047" width="9.140625" style="130"/>
    <col min="2048" max="2048" width="3.5703125" style="130" customWidth="1"/>
    <col min="2049" max="2049" width="11.28515625" style="130" customWidth="1"/>
    <col min="2050" max="2050" width="33.5703125" style="130" customWidth="1"/>
    <col min="2051" max="2051" width="9.28515625" style="130" customWidth="1"/>
    <col min="2052" max="2052" width="8.42578125" style="130" customWidth="1"/>
    <col min="2053" max="2053" width="9.7109375" style="130" customWidth="1"/>
    <col min="2054" max="2054" width="8.7109375" style="130" customWidth="1"/>
    <col min="2055" max="2055" width="9.5703125" style="130" customWidth="1"/>
    <col min="2056" max="2056" width="9.42578125" style="130" customWidth="1"/>
    <col min="2057" max="2057" width="9.85546875" style="130" customWidth="1"/>
    <col min="2058" max="2058" width="9.5703125" style="130" customWidth="1"/>
    <col min="2059" max="2059" width="8.42578125" style="130" customWidth="1"/>
    <col min="2060" max="2060" width="12.5703125" style="130" customWidth="1"/>
    <col min="2061" max="2303" width="9.140625" style="130"/>
    <col min="2304" max="2304" width="3.5703125" style="130" customWidth="1"/>
    <col min="2305" max="2305" width="11.28515625" style="130" customWidth="1"/>
    <col min="2306" max="2306" width="33.5703125" style="130" customWidth="1"/>
    <col min="2307" max="2307" width="9.28515625" style="130" customWidth="1"/>
    <col min="2308" max="2308" width="8.42578125" style="130" customWidth="1"/>
    <col min="2309" max="2309" width="9.7109375" style="130" customWidth="1"/>
    <col min="2310" max="2310" width="8.7109375" style="130" customWidth="1"/>
    <col min="2311" max="2311" width="9.5703125" style="130" customWidth="1"/>
    <col min="2312" max="2312" width="9.42578125" style="130" customWidth="1"/>
    <col min="2313" max="2313" width="9.85546875" style="130" customWidth="1"/>
    <col min="2314" max="2314" width="9.5703125" style="130" customWidth="1"/>
    <col min="2315" max="2315" width="8.42578125" style="130" customWidth="1"/>
    <col min="2316" max="2316" width="12.5703125" style="130" customWidth="1"/>
    <col min="2317" max="2559" width="9.140625" style="130"/>
    <col min="2560" max="2560" width="3.5703125" style="130" customWidth="1"/>
    <col min="2561" max="2561" width="11.28515625" style="130" customWidth="1"/>
    <col min="2562" max="2562" width="33.5703125" style="130" customWidth="1"/>
    <col min="2563" max="2563" width="9.28515625" style="130" customWidth="1"/>
    <col min="2564" max="2564" width="8.42578125" style="130" customWidth="1"/>
    <col min="2565" max="2565" width="9.7109375" style="130" customWidth="1"/>
    <col min="2566" max="2566" width="8.7109375" style="130" customWidth="1"/>
    <col min="2567" max="2567" width="9.5703125" style="130" customWidth="1"/>
    <col min="2568" max="2568" width="9.42578125" style="130" customWidth="1"/>
    <col min="2569" max="2569" width="9.85546875" style="130" customWidth="1"/>
    <col min="2570" max="2570" width="9.5703125" style="130" customWidth="1"/>
    <col min="2571" max="2571" width="8.42578125" style="130" customWidth="1"/>
    <col min="2572" max="2572" width="12.5703125" style="130" customWidth="1"/>
    <col min="2573" max="2815" width="9.140625" style="130"/>
    <col min="2816" max="2816" width="3.5703125" style="130" customWidth="1"/>
    <col min="2817" max="2817" width="11.28515625" style="130" customWidth="1"/>
    <col min="2818" max="2818" width="33.5703125" style="130" customWidth="1"/>
    <col min="2819" max="2819" width="9.28515625" style="130" customWidth="1"/>
    <col min="2820" max="2820" width="8.42578125" style="130" customWidth="1"/>
    <col min="2821" max="2821" width="9.7109375" style="130" customWidth="1"/>
    <col min="2822" max="2822" width="8.7109375" style="130" customWidth="1"/>
    <col min="2823" max="2823" width="9.5703125" style="130" customWidth="1"/>
    <col min="2824" max="2824" width="9.42578125" style="130" customWidth="1"/>
    <col min="2825" max="2825" width="9.85546875" style="130" customWidth="1"/>
    <col min="2826" max="2826" width="9.5703125" style="130" customWidth="1"/>
    <col min="2827" max="2827" width="8.42578125" style="130" customWidth="1"/>
    <col min="2828" max="2828" width="12.5703125" style="130" customWidth="1"/>
    <col min="2829" max="3071" width="9.140625" style="130"/>
    <col min="3072" max="3072" width="3.5703125" style="130" customWidth="1"/>
    <col min="3073" max="3073" width="11.28515625" style="130" customWidth="1"/>
    <col min="3074" max="3074" width="33.5703125" style="130" customWidth="1"/>
    <col min="3075" max="3075" width="9.28515625" style="130" customWidth="1"/>
    <col min="3076" max="3076" width="8.42578125" style="130" customWidth="1"/>
    <col min="3077" max="3077" width="9.7109375" style="130" customWidth="1"/>
    <col min="3078" max="3078" width="8.7109375" style="130" customWidth="1"/>
    <col min="3079" max="3079" width="9.5703125" style="130" customWidth="1"/>
    <col min="3080" max="3080" width="9.42578125" style="130" customWidth="1"/>
    <col min="3081" max="3081" width="9.85546875" style="130" customWidth="1"/>
    <col min="3082" max="3082" width="9.5703125" style="130" customWidth="1"/>
    <col min="3083" max="3083" width="8.42578125" style="130" customWidth="1"/>
    <col min="3084" max="3084" width="12.5703125" style="130" customWidth="1"/>
    <col min="3085" max="3327" width="9.140625" style="130"/>
    <col min="3328" max="3328" width="3.5703125" style="130" customWidth="1"/>
    <col min="3329" max="3329" width="11.28515625" style="130" customWidth="1"/>
    <col min="3330" max="3330" width="33.5703125" style="130" customWidth="1"/>
    <col min="3331" max="3331" width="9.28515625" style="130" customWidth="1"/>
    <col min="3332" max="3332" width="8.42578125" style="130" customWidth="1"/>
    <col min="3333" max="3333" width="9.7109375" style="130" customWidth="1"/>
    <col min="3334" max="3334" width="8.7109375" style="130" customWidth="1"/>
    <col min="3335" max="3335" width="9.5703125" style="130" customWidth="1"/>
    <col min="3336" max="3336" width="9.42578125" style="130" customWidth="1"/>
    <col min="3337" max="3337" width="9.85546875" style="130" customWidth="1"/>
    <col min="3338" max="3338" width="9.5703125" style="130" customWidth="1"/>
    <col min="3339" max="3339" width="8.42578125" style="130" customWidth="1"/>
    <col min="3340" max="3340" width="12.5703125" style="130" customWidth="1"/>
    <col min="3341" max="3583" width="9.140625" style="130"/>
    <col min="3584" max="3584" width="3.5703125" style="130" customWidth="1"/>
    <col min="3585" max="3585" width="11.28515625" style="130" customWidth="1"/>
    <col min="3586" max="3586" width="33.5703125" style="130" customWidth="1"/>
    <col min="3587" max="3587" width="9.28515625" style="130" customWidth="1"/>
    <col min="3588" max="3588" width="8.42578125" style="130" customWidth="1"/>
    <col min="3589" max="3589" width="9.7109375" style="130" customWidth="1"/>
    <col min="3590" max="3590" width="8.7109375" style="130" customWidth="1"/>
    <col min="3591" max="3591" width="9.5703125" style="130" customWidth="1"/>
    <col min="3592" max="3592" width="9.42578125" style="130" customWidth="1"/>
    <col min="3593" max="3593" width="9.85546875" style="130" customWidth="1"/>
    <col min="3594" max="3594" width="9.5703125" style="130" customWidth="1"/>
    <col min="3595" max="3595" width="8.42578125" style="130" customWidth="1"/>
    <col min="3596" max="3596" width="12.5703125" style="130" customWidth="1"/>
    <col min="3597" max="3839" width="9.140625" style="130"/>
    <col min="3840" max="3840" width="3.5703125" style="130" customWidth="1"/>
    <col min="3841" max="3841" width="11.28515625" style="130" customWidth="1"/>
    <col min="3842" max="3842" width="33.5703125" style="130" customWidth="1"/>
    <col min="3843" max="3843" width="9.28515625" style="130" customWidth="1"/>
    <col min="3844" max="3844" width="8.42578125" style="130" customWidth="1"/>
    <col min="3845" max="3845" width="9.7109375" style="130" customWidth="1"/>
    <col min="3846" max="3846" width="8.7109375" style="130" customWidth="1"/>
    <col min="3847" max="3847" width="9.5703125" style="130" customWidth="1"/>
    <col min="3848" max="3848" width="9.42578125" style="130" customWidth="1"/>
    <col min="3849" max="3849" width="9.85546875" style="130" customWidth="1"/>
    <col min="3850" max="3850" width="9.5703125" style="130" customWidth="1"/>
    <col min="3851" max="3851" width="8.42578125" style="130" customWidth="1"/>
    <col min="3852" max="3852" width="12.5703125" style="130" customWidth="1"/>
    <col min="3853" max="4095" width="9.140625" style="130"/>
    <col min="4096" max="4096" width="3.5703125" style="130" customWidth="1"/>
    <col min="4097" max="4097" width="11.28515625" style="130" customWidth="1"/>
    <col min="4098" max="4098" width="33.5703125" style="130" customWidth="1"/>
    <col min="4099" max="4099" width="9.28515625" style="130" customWidth="1"/>
    <col min="4100" max="4100" width="8.42578125" style="130" customWidth="1"/>
    <col min="4101" max="4101" width="9.7109375" style="130" customWidth="1"/>
    <col min="4102" max="4102" width="8.7109375" style="130" customWidth="1"/>
    <col min="4103" max="4103" width="9.5703125" style="130" customWidth="1"/>
    <col min="4104" max="4104" width="9.42578125" style="130" customWidth="1"/>
    <col min="4105" max="4105" width="9.85546875" style="130" customWidth="1"/>
    <col min="4106" max="4106" width="9.5703125" style="130" customWidth="1"/>
    <col min="4107" max="4107" width="8.42578125" style="130" customWidth="1"/>
    <col min="4108" max="4108" width="12.5703125" style="130" customWidth="1"/>
    <col min="4109" max="4351" width="9.140625" style="130"/>
    <col min="4352" max="4352" width="3.5703125" style="130" customWidth="1"/>
    <col min="4353" max="4353" width="11.28515625" style="130" customWidth="1"/>
    <col min="4354" max="4354" width="33.5703125" style="130" customWidth="1"/>
    <col min="4355" max="4355" width="9.28515625" style="130" customWidth="1"/>
    <col min="4356" max="4356" width="8.42578125" style="130" customWidth="1"/>
    <col min="4357" max="4357" width="9.7109375" style="130" customWidth="1"/>
    <col min="4358" max="4358" width="8.7109375" style="130" customWidth="1"/>
    <col min="4359" max="4359" width="9.5703125" style="130" customWidth="1"/>
    <col min="4360" max="4360" width="9.42578125" style="130" customWidth="1"/>
    <col min="4361" max="4361" width="9.85546875" style="130" customWidth="1"/>
    <col min="4362" max="4362" width="9.5703125" style="130" customWidth="1"/>
    <col min="4363" max="4363" width="8.42578125" style="130" customWidth="1"/>
    <col min="4364" max="4364" width="12.5703125" style="130" customWidth="1"/>
    <col min="4365" max="4607" width="9.140625" style="130"/>
    <col min="4608" max="4608" width="3.5703125" style="130" customWidth="1"/>
    <col min="4609" max="4609" width="11.28515625" style="130" customWidth="1"/>
    <col min="4610" max="4610" width="33.5703125" style="130" customWidth="1"/>
    <col min="4611" max="4611" width="9.28515625" style="130" customWidth="1"/>
    <col min="4612" max="4612" width="8.42578125" style="130" customWidth="1"/>
    <col min="4613" max="4613" width="9.7109375" style="130" customWidth="1"/>
    <col min="4614" max="4614" width="8.7109375" style="130" customWidth="1"/>
    <col min="4615" max="4615" width="9.5703125" style="130" customWidth="1"/>
    <col min="4616" max="4616" width="9.42578125" style="130" customWidth="1"/>
    <col min="4617" max="4617" width="9.85546875" style="130" customWidth="1"/>
    <col min="4618" max="4618" width="9.5703125" style="130" customWidth="1"/>
    <col min="4619" max="4619" width="8.42578125" style="130" customWidth="1"/>
    <col min="4620" max="4620" width="12.5703125" style="130" customWidth="1"/>
    <col min="4621" max="4863" width="9.140625" style="130"/>
    <col min="4864" max="4864" width="3.5703125" style="130" customWidth="1"/>
    <col min="4865" max="4865" width="11.28515625" style="130" customWidth="1"/>
    <col min="4866" max="4866" width="33.5703125" style="130" customWidth="1"/>
    <col min="4867" max="4867" width="9.28515625" style="130" customWidth="1"/>
    <col min="4868" max="4868" width="8.42578125" style="130" customWidth="1"/>
    <col min="4869" max="4869" width="9.7109375" style="130" customWidth="1"/>
    <col min="4870" max="4870" width="8.7109375" style="130" customWidth="1"/>
    <col min="4871" max="4871" width="9.5703125" style="130" customWidth="1"/>
    <col min="4872" max="4872" width="9.42578125" style="130" customWidth="1"/>
    <col min="4873" max="4873" width="9.85546875" style="130" customWidth="1"/>
    <col min="4874" max="4874" width="9.5703125" style="130" customWidth="1"/>
    <col min="4875" max="4875" width="8.42578125" style="130" customWidth="1"/>
    <col min="4876" max="4876" width="12.5703125" style="130" customWidth="1"/>
    <col min="4877" max="5119" width="9.140625" style="130"/>
    <col min="5120" max="5120" width="3.5703125" style="130" customWidth="1"/>
    <col min="5121" max="5121" width="11.28515625" style="130" customWidth="1"/>
    <col min="5122" max="5122" width="33.5703125" style="130" customWidth="1"/>
    <col min="5123" max="5123" width="9.28515625" style="130" customWidth="1"/>
    <col min="5124" max="5124" width="8.42578125" style="130" customWidth="1"/>
    <col min="5125" max="5125" width="9.7109375" style="130" customWidth="1"/>
    <col min="5126" max="5126" width="8.7109375" style="130" customWidth="1"/>
    <col min="5127" max="5127" width="9.5703125" style="130" customWidth="1"/>
    <col min="5128" max="5128" width="9.42578125" style="130" customWidth="1"/>
    <col min="5129" max="5129" width="9.85546875" style="130" customWidth="1"/>
    <col min="5130" max="5130" width="9.5703125" style="130" customWidth="1"/>
    <col min="5131" max="5131" width="8.42578125" style="130" customWidth="1"/>
    <col min="5132" max="5132" width="12.5703125" style="130" customWidth="1"/>
    <col min="5133" max="5375" width="9.140625" style="130"/>
    <col min="5376" max="5376" width="3.5703125" style="130" customWidth="1"/>
    <col min="5377" max="5377" width="11.28515625" style="130" customWidth="1"/>
    <col min="5378" max="5378" width="33.5703125" style="130" customWidth="1"/>
    <col min="5379" max="5379" width="9.28515625" style="130" customWidth="1"/>
    <col min="5380" max="5380" width="8.42578125" style="130" customWidth="1"/>
    <col min="5381" max="5381" width="9.7109375" style="130" customWidth="1"/>
    <col min="5382" max="5382" width="8.7109375" style="130" customWidth="1"/>
    <col min="5383" max="5383" width="9.5703125" style="130" customWidth="1"/>
    <col min="5384" max="5384" width="9.42578125" style="130" customWidth="1"/>
    <col min="5385" max="5385" width="9.85546875" style="130" customWidth="1"/>
    <col min="5386" max="5386" width="9.5703125" style="130" customWidth="1"/>
    <col min="5387" max="5387" width="8.42578125" style="130" customWidth="1"/>
    <col min="5388" max="5388" width="12.5703125" style="130" customWidth="1"/>
    <col min="5389" max="5631" width="9.140625" style="130"/>
    <col min="5632" max="5632" width="3.5703125" style="130" customWidth="1"/>
    <col min="5633" max="5633" width="11.28515625" style="130" customWidth="1"/>
    <col min="5634" max="5634" width="33.5703125" style="130" customWidth="1"/>
    <col min="5635" max="5635" width="9.28515625" style="130" customWidth="1"/>
    <col min="5636" max="5636" width="8.42578125" style="130" customWidth="1"/>
    <col min="5637" max="5637" width="9.7109375" style="130" customWidth="1"/>
    <col min="5638" max="5638" width="8.7109375" style="130" customWidth="1"/>
    <col min="5639" max="5639" width="9.5703125" style="130" customWidth="1"/>
    <col min="5640" max="5640" width="9.42578125" style="130" customWidth="1"/>
    <col min="5641" max="5641" width="9.85546875" style="130" customWidth="1"/>
    <col min="5642" max="5642" width="9.5703125" style="130" customWidth="1"/>
    <col min="5643" max="5643" width="8.42578125" style="130" customWidth="1"/>
    <col min="5644" max="5644" width="12.5703125" style="130" customWidth="1"/>
    <col min="5645" max="5887" width="9.140625" style="130"/>
    <col min="5888" max="5888" width="3.5703125" style="130" customWidth="1"/>
    <col min="5889" max="5889" width="11.28515625" style="130" customWidth="1"/>
    <col min="5890" max="5890" width="33.5703125" style="130" customWidth="1"/>
    <col min="5891" max="5891" width="9.28515625" style="130" customWidth="1"/>
    <col min="5892" max="5892" width="8.42578125" style="130" customWidth="1"/>
    <col min="5893" max="5893" width="9.7109375" style="130" customWidth="1"/>
    <col min="5894" max="5894" width="8.7109375" style="130" customWidth="1"/>
    <col min="5895" max="5895" width="9.5703125" style="130" customWidth="1"/>
    <col min="5896" max="5896" width="9.42578125" style="130" customWidth="1"/>
    <col min="5897" max="5897" width="9.85546875" style="130" customWidth="1"/>
    <col min="5898" max="5898" width="9.5703125" style="130" customWidth="1"/>
    <col min="5899" max="5899" width="8.42578125" style="130" customWidth="1"/>
    <col min="5900" max="5900" width="12.5703125" style="130" customWidth="1"/>
    <col min="5901" max="6143" width="9.140625" style="130"/>
    <col min="6144" max="6144" width="3.5703125" style="130" customWidth="1"/>
    <col min="6145" max="6145" width="11.28515625" style="130" customWidth="1"/>
    <col min="6146" max="6146" width="33.5703125" style="130" customWidth="1"/>
    <col min="6147" max="6147" width="9.28515625" style="130" customWidth="1"/>
    <col min="6148" max="6148" width="8.42578125" style="130" customWidth="1"/>
    <col min="6149" max="6149" width="9.7109375" style="130" customWidth="1"/>
    <col min="6150" max="6150" width="8.7109375" style="130" customWidth="1"/>
    <col min="6151" max="6151" width="9.5703125" style="130" customWidth="1"/>
    <col min="6152" max="6152" width="9.42578125" style="130" customWidth="1"/>
    <col min="6153" max="6153" width="9.85546875" style="130" customWidth="1"/>
    <col min="6154" max="6154" width="9.5703125" style="130" customWidth="1"/>
    <col min="6155" max="6155" width="8.42578125" style="130" customWidth="1"/>
    <col min="6156" max="6156" width="12.5703125" style="130" customWidth="1"/>
    <col min="6157" max="6399" width="9.140625" style="130"/>
    <col min="6400" max="6400" width="3.5703125" style="130" customWidth="1"/>
    <col min="6401" max="6401" width="11.28515625" style="130" customWidth="1"/>
    <col min="6402" max="6402" width="33.5703125" style="130" customWidth="1"/>
    <col min="6403" max="6403" width="9.28515625" style="130" customWidth="1"/>
    <col min="6404" max="6404" width="8.42578125" style="130" customWidth="1"/>
    <col min="6405" max="6405" width="9.7109375" style="130" customWidth="1"/>
    <col min="6406" max="6406" width="8.7109375" style="130" customWidth="1"/>
    <col min="6407" max="6407" width="9.5703125" style="130" customWidth="1"/>
    <col min="6408" max="6408" width="9.42578125" style="130" customWidth="1"/>
    <col min="6409" max="6409" width="9.85546875" style="130" customWidth="1"/>
    <col min="6410" max="6410" width="9.5703125" style="130" customWidth="1"/>
    <col min="6411" max="6411" width="8.42578125" style="130" customWidth="1"/>
    <col min="6412" max="6412" width="12.5703125" style="130" customWidth="1"/>
    <col min="6413" max="6655" width="9.140625" style="130"/>
    <col min="6656" max="6656" width="3.5703125" style="130" customWidth="1"/>
    <col min="6657" max="6657" width="11.28515625" style="130" customWidth="1"/>
    <col min="6658" max="6658" width="33.5703125" style="130" customWidth="1"/>
    <col min="6659" max="6659" width="9.28515625" style="130" customWidth="1"/>
    <col min="6660" max="6660" width="8.42578125" style="130" customWidth="1"/>
    <col min="6661" max="6661" width="9.7109375" style="130" customWidth="1"/>
    <col min="6662" max="6662" width="8.7109375" style="130" customWidth="1"/>
    <col min="6663" max="6663" width="9.5703125" style="130" customWidth="1"/>
    <col min="6664" max="6664" width="9.42578125" style="130" customWidth="1"/>
    <col min="6665" max="6665" width="9.85546875" style="130" customWidth="1"/>
    <col min="6666" max="6666" width="9.5703125" style="130" customWidth="1"/>
    <col min="6667" max="6667" width="8.42578125" style="130" customWidth="1"/>
    <col min="6668" max="6668" width="12.5703125" style="130" customWidth="1"/>
    <col min="6669" max="6911" width="9.140625" style="130"/>
    <col min="6912" max="6912" width="3.5703125" style="130" customWidth="1"/>
    <col min="6913" max="6913" width="11.28515625" style="130" customWidth="1"/>
    <col min="6914" max="6914" width="33.5703125" style="130" customWidth="1"/>
    <col min="6915" max="6915" width="9.28515625" style="130" customWidth="1"/>
    <col min="6916" max="6916" width="8.42578125" style="130" customWidth="1"/>
    <col min="6917" max="6917" width="9.7109375" style="130" customWidth="1"/>
    <col min="6918" max="6918" width="8.7109375" style="130" customWidth="1"/>
    <col min="6919" max="6919" width="9.5703125" style="130" customWidth="1"/>
    <col min="6920" max="6920" width="9.42578125" style="130" customWidth="1"/>
    <col min="6921" max="6921" width="9.85546875" style="130" customWidth="1"/>
    <col min="6922" max="6922" width="9.5703125" style="130" customWidth="1"/>
    <col min="6923" max="6923" width="8.42578125" style="130" customWidth="1"/>
    <col min="6924" max="6924" width="12.5703125" style="130" customWidth="1"/>
    <col min="6925" max="7167" width="9.140625" style="130"/>
    <col min="7168" max="7168" width="3.5703125" style="130" customWidth="1"/>
    <col min="7169" max="7169" width="11.28515625" style="130" customWidth="1"/>
    <col min="7170" max="7170" width="33.5703125" style="130" customWidth="1"/>
    <col min="7171" max="7171" width="9.28515625" style="130" customWidth="1"/>
    <col min="7172" max="7172" width="8.42578125" style="130" customWidth="1"/>
    <col min="7173" max="7173" width="9.7109375" style="130" customWidth="1"/>
    <col min="7174" max="7174" width="8.7109375" style="130" customWidth="1"/>
    <col min="7175" max="7175" width="9.5703125" style="130" customWidth="1"/>
    <col min="7176" max="7176" width="9.42578125" style="130" customWidth="1"/>
    <col min="7177" max="7177" width="9.85546875" style="130" customWidth="1"/>
    <col min="7178" max="7178" width="9.5703125" style="130" customWidth="1"/>
    <col min="7179" max="7179" width="8.42578125" style="130" customWidth="1"/>
    <col min="7180" max="7180" width="12.5703125" style="130" customWidth="1"/>
    <col min="7181" max="7423" width="9.140625" style="130"/>
    <col min="7424" max="7424" width="3.5703125" style="130" customWidth="1"/>
    <col min="7425" max="7425" width="11.28515625" style="130" customWidth="1"/>
    <col min="7426" max="7426" width="33.5703125" style="130" customWidth="1"/>
    <col min="7427" max="7427" width="9.28515625" style="130" customWidth="1"/>
    <col min="7428" max="7428" width="8.42578125" style="130" customWidth="1"/>
    <col min="7429" max="7429" width="9.7109375" style="130" customWidth="1"/>
    <col min="7430" max="7430" width="8.7109375" style="130" customWidth="1"/>
    <col min="7431" max="7431" width="9.5703125" style="130" customWidth="1"/>
    <col min="7432" max="7432" width="9.42578125" style="130" customWidth="1"/>
    <col min="7433" max="7433" width="9.85546875" style="130" customWidth="1"/>
    <col min="7434" max="7434" width="9.5703125" style="130" customWidth="1"/>
    <col min="7435" max="7435" width="8.42578125" style="130" customWidth="1"/>
    <col min="7436" max="7436" width="12.5703125" style="130" customWidth="1"/>
    <col min="7437" max="7679" width="9.140625" style="130"/>
    <col min="7680" max="7680" width="3.5703125" style="130" customWidth="1"/>
    <col min="7681" max="7681" width="11.28515625" style="130" customWidth="1"/>
    <col min="7682" max="7682" width="33.5703125" style="130" customWidth="1"/>
    <col min="7683" max="7683" width="9.28515625" style="130" customWidth="1"/>
    <col min="7684" max="7684" width="8.42578125" style="130" customWidth="1"/>
    <col min="7685" max="7685" width="9.7109375" style="130" customWidth="1"/>
    <col min="7686" max="7686" width="8.7109375" style="130" customWidth="1"/>
    <col min="7687" max="7687" width="9.5703125" style="130" customWidth="1"/>
    <col min="7688" max="7688" width="9.42578125" style="130" customWidth="1"/>
    <col min="7689" max="7689" width="9.85546875" style="130" customWidth="1"/>
    <col min="7690" max="7690" width="9.5703125" style="130" customWidth="1"/>
    <col min="7691" max="7691" width="8.42578125" style="130" customWidth="1"/>
    <col min="7692" max="7692" width="12.5703125" style="130" customWidth="1"/>
    <col min="7693" max="7935" width="9.140625" style="130"/>
    <col min="7936" max="7936" width="3.5703125" style="130" customWidth="1"/>
    <col min="7937" max="7937" width="11.28515625" style="130" customWidth="1"/>
    <col min="7938" max="7938" width="33.5703125" style="130" customWidth="1"/>
    <col min="7939" max="7939" width="9.28515625" style="130" customWidth="1"/>
    <col min="7940" max="7940" width="8.42578125" style="130" customWidth="1"/>
    <col min="7941" max="7941" width="9.7109375" style="130" customWidth="1"/>
    <col min="7942" max="7942" width="8.7109375" style="130" customWidth="1"/>
    <col min="7943" max="7943" width="9.5703125" style="130" customWidth="1"/>
    <col min="7944" max="7944" width="9.42578125" style="130" customWidth="1"/>
    <col min="7945" max="7945" width="9.85546875" style="130" customWidth="1"/>
    <col min="7946" max="7946" width="9.5703125" style="130" customWidth="1"/>
    <col min="7947" max="7947" width="8.42578125" style="130" customWidth="1"/>
    <col min="7948" max="7948" width="12.5703125" style="130" customWidth="1"/>
    <col min="7949" max="8191" width="9.140625" style="130"/>
    <col min="8192" max="8192" width="3.5703125" style="130" customWidth="1"/>
    <col min="8193" max="8193" width="11.28515625" style="130" customWidth="1"/>
    <col min="8194" max="8194" width="33.5703125" style="130" customWidth="1"/>
    <col min="8195" max="8195" width="9.28515625" style="130" customWidth="1"/>
    <col min="8196" max="8196" width="8.42578125" style="130" customWidth="1"/>
    <col min="8197" max="8197" width="9.7109375" style="130" customWidth="1"/>
    <col min="8198" max="8198" width="8.7109375" style="130" customWidth="1"/>
    <col min="8199" max="8199" width="9.5703125" style="130" customWidth="1"/>
    <col min="8200" max="8200" width="9.42578125" style="130" customWidth="1"/>
    <col min="8201" max="8201" width="9.85546875" style="130" customWidth="1"/>
    <col min="8202" max="8202" width="9.5703125" style="130" customWidth="1"/>
    <col min="8203" max="8203" width="8.42578125" style="130" customWidth="1"/>
    <col min="8204" max="8204" width="12.5703125" style="130" customWidth="1"/>
    <col min="8205" max="8447" width="9.140625" style="130"/>
    <col min="8448" max="8448" width="3.5703125" style="130" customWidth="1"/>
    <col min="8449" max="8449" width="11.28515625" style="130" customWidth="1"/>
    <col min="8450" max="8450" width="33.5703125" style="130" customWidth="1"/>
    <col min="8451" max="8451" width="9.28515625" style="130" customWidth="1"/>
    <col min="8452" max="8452" width="8.42578125" style="130" customWidth="1"/>
    <col min="8453" max="8453" width="9.7109375" style="130" customWidth="1"/>
    <col min="8454" max="8454" width="8.7109375" style="130" customWidth="1"/>
    <col min="8455" max="8455" width="9.5703125" style="130" customWidth="1"/>
    <col min="8456" max="8456" width="9.42578125" style="130" customWidth="1"/>
    <col min="8457" max="8457" width="9.85546875" style="130" customWidth="1"/>
    <col min="8458" max="8458" width="9.5703125" style="130" customWidth="1"/>
    <col min="8459" max="8459" width="8.42578125" style="130" customWidth="1"/>
    <col min="8460" max="8460" width="12.5703125" style="130" customWidth="1"/>
    <col min="8461" max="8703" width="9.140625" style="130"/>
    <col min="8704" max="8704" width="3.5703125" style="130" customWidth="1"/>
    <col min="8705" max="8705" width="11.28515625" style="130" customWidth="1"/>
    <col min="8706" max="8706" width="33.5703125" style="130" customWidth="1"/>
    <col min="8707" max="8707" width="9.28515625" style="130" customWidth="1"/>
    <col min="8708" max="8708" width="8.42578125" style="130" customWidth="1"/>
    <col min="8709" max="8709" width="9.7109375" style="130" customWidth="1"/>
    <col min="8710" max="8710" width="8.7109375" style="130" customWidth="1"/>
    <col min="8711" max="8711" width="9.5703125" style="130" customWidth="1"/>
    <col min="8712" max="8712" width="9.42578125" style="130" customWidth="1"/>
    <col min="8713" max="8713" width="9.85546875" style="130" customWidth="1"/>
    <col min="8714" max="8714" width="9.5703125" style="130" customWidth="1"/>
    <col min="8715" max="8715" width="8.42578125" style="130" customWidth="1"/>
    <col min="8716" max="8716" width="12.5703125" style="130" customWidth="1"/>
    <col min="8717" max="8959" width="9.140625" style="130"/>
    <col min="8960" max="8960" width="3.5703125" style="130" customWidth="1"/>
    <col min="8961" max="8961" width="11.28515625" style="130" customWidth="1"/>
    <col min="8962" max="8962" width="33.5703125" style="130" customWidth="1"/>
    <col min="8963" max="8963" width="9.28515625" style="130" customWidth="1"/>
    <col min="8964" max="8964" width="8.42578125" style="130" customWidth="1"/>
    <col min="8965" max="8965" width="9.7109375" style="130" customWidth="1"/>
    <col min="8966" max="8966" width="8.7109375" style="130" customWidth="1"/>
    <col min="8967" max="8967" width="9.5703125" style="130" customWidth="1"/>
    <col min="8968" max="8968" width="9.42578125" style="130" customWidth="1"/>
    <col min="8969" max="8969" width="9.85546875" style="130" customWidth="1"/>
    <col min="8970" max="8970" width="9.5703125" style="130" customWidth="1"/>
    <col min="8971" max="8971" width="8.42578125" style="130" customWidth="1"/>
    <col min="8972" max="8972" width="12.5703125" style="130" customWidth="1"/>
    <col min="8973" max="9215" width="9.140625" style="130"/>
    <col min="9216" max="9216" width="3.5703125" style="130" customWidth="1"/>
    <col min="9217" max="9217" width="11.28515625" style="130" customWidth="1"/>
    <col min="9218" max="9218" width="33.5703125" style="130" customWidth="1"/>
    <col min="9219" max="9219" width="9.28515625" style="130" customWidth="1"/>
    <col min="9220" max="9220" width="8.42578125" style="130" customWidth="1"/>
    <col min="9221" max="9221" width="9.7109375" style="130" customWidth="1"/>
    <col min="9222" max="9222" width="8.7109375" style="130" customWidth="1"/>
    <col min="9223" max="9223" width="9.5703125" style="130" customWidth="1"/>
    <col min="9224" max="9224" width="9.42578125" style="130" customWidth="1"/>
    <col min="9225" max="9225" width="9.85546875" style="130" customWidth="1"/>
    <col min="9226" max="9226" width="9.5703125" style="130" customWidth="1"/>
    <col min="9227" max="9227" width="8.42578125" style="130" customWidth="1"/>
    <col min="9228" max="9228" width="12.5703125" style="130" customWidth="1"/>
    <col min="9229" max="9471" width="9.140625" style="130"/>
    <col min="9472" max="9472" width="3.5703125" style="130" customWidth="1"/>
    <col min="9473" max="9473" width="11.28515625" style="130" customWidth="1"/>
    <col min="9474" max="9474" width="33.5703125" style="130" customWidth="1"/>
    <col min="9475" max="9475" width="9.28515625" style="130" customWidth="1"/>
    <col min="9476" max="9476" width="8.42578125" style="130" customWidth="1"/>
    <col min="9477" max="9477" width="9.7109375" style="130" customWidth="1"/>
    <col min="9478" max="9478" width="8.7109375" style="130" customWidth="1"/>
    <col min="9479" max="9479" width="9.5703125" style="130" customWidth="1"/>
    <col min="9480" max="9480" width="9.42578125" style="130" customWidth="1"/>
    <col min="9481" max="9481" width="9.85546875" style="130" customWidth="1"/>
    <col min="9482" max="9482" width="9.5703125" style="130" customWidth="1"/>
    <col min="9483" max="9483" width="8.42578125" style="130" customWidth="1"/>
    <col min="9484" max="9484" width="12.5703125" style="130" customWidth="1"/>
    <col min="9485" max="9727" width="9.140625" style="130"/>
    <col min="9728" max="9728" width="3.5703125" style="130" customWidth="1"/>
    <col min="9729" max="9729" width="11.28515625" style="130" customWidth="1"/>
    <col min="9730" max="9730" width="33.5703125" style="130" customWidth="1"/>
    <col min="9731" max="9731" width="9.28515625" style="130" customWidth="1"/>
    <col min="9732" max="9732" width="8.42578125" style="130" customWidth="1"/>
    <col min="9733" max="9733" width="9.7109375" style="130" customWidth="1"/>
    <col min="9734" max="9734" width="8.7109375" style="130" customWidth="1"/>
    <col min="9735" max="9735" width="9.5703125" style="130" customWidth="1"/>
    <col min="9736" max="9736" width="9.42578125" style="130" customWidth="1"/>
    <col min="9737" max="9737" width="9.85546875" style="130" customWidth="1"/>
    <col min="9738" max="9738" width="9.5703125" style="130" customWidth="1"/>
    <col min="9739" max="9739" width="8.42578125" style="130" customWidth="1"/>
    <col min="9740" max="9740" width="12.5703125" style="130" customWidth="1"/>
    <col min="9741" max="9983" width="9.140625" style="130"/>
    <col min="9984" max="9984" width="3.5703125" style="130" customWidth="1"/>
    <col min="9985" max="9985" width="11.28515625" style="130" customWidth="1"/>
    <col min="9986" max="9986" width="33.5703125" style="130" customWidth="1"/>
    <col min="9987" max="9987" width="9.28515625" style="130" customWidth="1"/>
    <col min="9988" max="9988" width="8.42578125" style="130" customWidth="1"/>
    <col min="9989" max="9989" width="9.7109375" style="130" customWidth="1"/>
    <col min="9990" max="9990" width="8.7109375" style="130" customWidth="1"/>
    <col min="9991" max="9991" width="9.5703125" style="130" customWidth="1"/>
    <col min="9992" max="9992" width="9.42578125" style="130" customWidth="1"/>
    <col min="9993" max="9993" width="9.85546875" style="130" customWidth="1"/>
    <col min="9994" max="9994" width="9.5703125" style="130" customWidth="1"/>
    <col min="9995" max="9995" width="8.42578125" style="130" customWidth="1"/>
    <col min="9996" max="9996" width="12.5703125" style="130" customWidth="1"/>
    <col min="9997" max="10239" width="9.140625" style="130"/>
    <col min="10240" max="10240" width="3.5703125" style="130" customWidth="1"/>
    <col min="10241" max="10241" width="11.28515625" style="130" customWidth="1"/>
    <col min="10242" max="10242" width="33.5703125" style="130" customWidth="1"/>
    <col min="10243" max="10243" width="9.28515625" style="130" customWidth="1"/>
    <col min="10244" max="10244" width="8.42578125" style="130" customWidth="1"/>
    <col min="10245" max="10245" width="9.7109375" style="130" customWidth="1"/>
    <col min="10246" max="10246" width="8.7109375" style="130" customWidth="1"/>
    <col min="10247" max="10247" width="9.5703125" style="130" customWidth="1"/>
    <col min="10248" max="10248" width="9.42578125" style="130" customWidth="1"/>
    <col min="10249" max="10249" width="9.85546875" style="130" customWidth="1"/>
    <col min="10250" max="10250" width="9.5703125" style="130" customWidth="1"/>
    <col min="10251" max="10251" width="8.42578125" style="130" customWidth="1"/>
    <col min="10252" max="10252" width="12.5703125" style="130" customWidth="1"/>
    <col min="10253" max="10495" width="9.140625" style="130"/>
    <col min="10496" max="10496" width="3.5703125" style="130" customWidth="1"/>
    <col min="10497" max="10497" width="11.28515625" style="130" customWidth="1"/>
    <col min="10498" max="10498" width="33.5703125" style="130" customWidth="1"/>
    <col min="10499" max="10499" width="9.28515625" style="130" customWidth="1"/>
    <col min="10500" max="10500" width="8.42578125" style="130" customWidth="1"/>
    <col min="10501" max="10501" width="9.7109375" style="130" customWidth="1"/>
    <col min="10502" max="10502" width="8.7109375" style="130" customWidth="1"/>
    <col min="10503" max="10503" width="9.5703125" style="130" customWidth="1"/>
    <col min="10504" max="10504" width="9.42578125" style="130" customWidth="1"/>
    <col min="10505" max="10505" width="9.85546875" style="130" customWidth="1"/>
    <col min="10506" max="10506" width="9.5703125" style="130" customWidth="1"/>
    <col min="10507" max="10507" width="8.42578125" style="130" customWidth="1"/>
    <col min="10508" max="10508" width="12.5703125" style="130" customWidth="1"/>
    <col min="10509" max="10751" width="9.140625" style="130"/>
    <col min="10752" max="10752" width="3.5703125" style="130" customWidth="1"/>
    <col min="10753" max="10753" width="11.28515625" style="130" customWidth="1"/>
    <col min="10754" max="10754" width="33.5703125" style="130" customWidth="1"/>
    <col min="10755" max="10755" width="9.28515625" style="130" customWidth="1"/>
    <col min="10756" max="10756" width="8.42578125" style="130" customWidth="1"/>
    <col min="10757" max="10757" width="9.7109375" style="130" customWidth="1"/>
    <col min="10758" max="10758" width="8.7109375" style="130" customWidth="1"/>
    <col min="10759" max="10759" width="9.5703125" style="130" customWidth="1"/>
    <col min="10760" max="10760" width="9.42578125" style="130" customWidth="1"/>
    <col min="10761" max="10761" width="9.85546875" style="130" customWidth="1"/>
    <col min="10762" max="10762" width="9.5703125" style="130" customWidth="1"/>
    <col min="10763" max="10763" width="8.42578125" style="130" customWidth="1"/>
    <col min="10764" max="10764" width="12.5703125" style="130" customWidth="1"/>
    <col min="10765" max="11007" width="9.140625" style="130"/>
    <col min="11008" max="11008" width="3.5703125" style="130" customWidth="1"/>
    <col min="11009" max="11009" width="11.28515625" style="130" customWidth="1"/>
    <col min="11010" max="11010" width="33.5703125" style="130" customWidth="1"/>
    <col min="11011" max="11011" width="9.28515625" style="130" customWidth="1"/>
    <col min="11012" max="11012" width="8.42578125" style="130" customWidth="1"/>
    <col min="11013" max="11013" width="9.7109375" style="130" customWidth="1"/>
    <col min="11014" max="11014" width="8.7109375" style="130" customWidth="1"/>
    <col min="11015" max="11015" width="9.5703125" style="130" customWidth="1"/>
    <col min="11016" max="11016" width="9.42578125" style="130" customWidth="1"/>
    <col min="11017" max="11017" width="9.85546875" style="130" customWidth="1"/>
    <col min="11018" max="11018" width="9.5703125" style="130" customWidth="1"/>
    <col min="11019" max="11019" width="8.42578125" style="130" customWidth="1"/>
    <col min="11020" max="11020" width="12.5703125" style="130" customWidth="1"/>
    <col min="11021" max="11263" width="9.140625" style="130"/>
    <col min="11264" max="11264" width="3.5703125" style="130" customWidth="1"/>
    <col min="11265" max="11265" width="11.28515625" style="130" customWidth="1"/>
    <col min="11266" max="11266" width="33.5703125" style="130" customWidth="1"/>
    <col min="11267" max="11267" width="9.28515625" style="130" customWidth="1"/>
    <col min="11268" max="11268" width="8.42578125" style="130" customWidth="1"/>
    <col min="11269" max="11269" width="9.7109375" style="130" customWidth="1"/>
    <col min="11270" max="11270" width="8.7109375" style="130" customWidth="1"/>
    <col min="11271" max="11271" width="9.5703125" style="130" customWidth="1"/>
    <col min="11272" max="11272" width="9.42578125" style="130" customWidth="1"/>
    <col min="11273" max="11273" width="9.85546875" style="130" customWidth="1"/>
    <col min="11274" max="11274" width="9.5703125" style="130" customWidth="1"/>
    <col min="11275" max="11275" width="8.42578125" style="130" customWidth="1"/>
    <col min="11276" max="11276" width="12.5703125" style="130" customWidth="1"/>
    <col min="11277" max="11519" width="9.140625" style="130"/>
    <col min="11520" max="11520" width="3.5703125" style="130" customWidth="1"/>
    <col min="11521" max="11521" width="11.28515625" style="130" customWidth="1"/>
    <col min="11522" max="11522" width="33.5703125" style="130" customWidth="1"/>
    <col min="11523" max="11523" width="9.28515625" style="130" customWidth="1"/>
    <col min="11524" max="11524" width="8.42578125" style="130" customWidth="1"/>
    <col min="11525" max="11525" width="9.7109375" style="130" customWidth="1"/>
    <col min="11526" max="11526" width="8.7109375" style="130" customWidth="1"/>
    <col min="11527" max="11527" width="9.5703125" style="130" customWidth="1"/>
    <col min="11528" max="11528" width="9.42578125" style="130" customWidth="1"/>
    <col min="11529" max="11529" width="9.85546875" style="130" customWidth="1"/>
    <col min="11530" max="11530" width="9.5703125" style="130" customWidth="1"/>
    <col min="11531" max="11531" width="8.42578125" style="130" customWidth="1"/>
    <col min="11532" max="11532" width="12.5703125" style="130" customWidth="1"/>
    <col min="11533" max="11775" width="9.140625" style="130"/>
    <col min="11776" max="11776" width="3.5703125" style="130" customWidth="1"/>
    <col min="11777" max="11777" width="11.28515625" style="130" customWidth="1"/>
    <col min="11778" max="11778" width="33.5703125" style="130" customWidth="1"/>
    <col min="11779" max="11779" width="9.28515625" style="130" customWidth="1"/>
    <col min="11780" max="11780" width="8.42578125" style="130" customWidth="1"/>
    <col min="11781" max="11781" width="9.7109375" style="130" customWidth="1"/>
    <col min="11782" max="11782" width="8.7109375" style="130" customWidth="1"/>
    <col min="11783" max="11783" width="9.5703125" style="130" customWidth="1"/>
    <col min="11784" max="11784" width="9.42578125" style="130" customWidth="1"/>
    <col min="11785" max="11785" width="9.85546875" style="130" customWidth="1"/>
    <col min="11786" max="11786" width="9.5703125" style="130" customWidth="1"/>
    <col min="11787" max="11787" width="8.42578125" style="130" customWidth="1"/>
    <col min="11788" max="11788" width="12.5703125" style="130" customWidth="1"/>
    <col min="11789" max="12031" width="9.140625" style="130"/>
    <col min="12032" max="12032" width="3.5703125" style="130" customWidth="1"/>
    <col min="12033" max="12033" width="11.28515625" style="130" customWidth="1"/>
    <col min="12034" max="12034" width="33.5703125" style="130" customWidth="1"/>
    <col min="12035" max="12035" width="9.28515625" style="130" customWidth="1"/>
    <col min="12036" max="12036" width="8.42578125" style="130" customWidth="1"/>
    <col min="12037" max="12037" width="9.7109375" style="130" customWidth="1"/>
    <col min="12038" max="12038" width="8.7109375" style="130" customWidth="1"/>
    <col min="12039" max="12039" width="9.5703125" style="130" customWidth="1"/>
    <col min="12040" max="12040" width="9.42578125" style="130" customWidth="1"/>
    <col min="12041" max="12041" width="9.85546875" style="130" customWidth="1"/>
    <col min="12042" max="12042" width="9.5703125" style="130" customWidth="1"/>
    <col min="12043" max="12043" width="8.42578125" style="130" customWidth="1"/>
    <col min="12044" max="12044" width="12.5703125" style="130" customWidth="1"/>
    <col min="12045" max="12287" width="9.140625" style="130"/>
    <col min="12288" max="12288" width="3.5703125" style="130" customWidth="1"/>
    <col min="12289" max="12289" width="11.28515625" style="130" customWidth="1"/>
    <col min="12290" max="12290" width="33.5703125" style="130" customWidth="1"/>
    <col min="12291" max="12291" width="9.28515625" style="130" customWidth="1"/>
    <col min="12292" max="12292" width="8.42578125" style="130" customWidth="1"/>
    <col min="12293" max="12293" width="9.7109375" style="130" customWidth="1"/>
    <col min="12294" max="12294" width="8.7109375" style="130" customWidth="1"/>
    <col min="12295" max="12295" width="9.5703125" style="130" customWidth="1"/>
    <col min="12296" max="12296" width="9.42578125" style="130" customWidth="1"/>
    <col min="12297" max="12297" width="9.85546875" style="130" customWidth="1"/>
    <col min="12298" max="12298" width="9.5703125" style="130" customWidth="1"/>
    <col min="12299" max="12299" width="8.42578125" style="130" customWidth="1"/>
    <col min="12300" max="12300" width="12.5703125" style="130" customWidth="1"/>
    <col min="12301" max="12543" width="9.140625" style="130"/>
    <col min="12544" max="12544" width="3.5703125" style="130" customWidth="1"/>
    <col min="12545" max="12545" width="11.28515625" style="130" customWidth="1"/>
    <col min="12546" max="12546" width="33.5703125" style="130" customWidth="1"/>
    <col min="12547" max="12547" width="9.28515625" style="130" customWidth="1"/>
    <col min="12548" max="12548" width="8.42578125" style="130" customWidth="1"/>
    <col min="12549" max="12549" width="9.7109375" style="130" customWidth="1"/>
    <col min="12550" max="12550" width="8.7109375" style="130" customWidth="1"/>
    <col min="12551" max="12551" width="9.5703125" style="130" customWidth="1"/>
    <col min="12552" max="12552" width="9.42578125" style="130" customWidth="1"/>
    <col min="12553" max="12553" width="9.85546875" style="130" customWidth="1"/>
    <col min="12554" max="12554" width="9.5703125" style="130" customWidth="1"/>
    <col min="12555" max="12555" width="8.42578125" style="130" customWidth="1"/>
    <col min="12556" max="12556" width="12.5703125" style="130" customWidth="1"/>
    <col min="12557" max="12799" width="9.140625" style="130"/>
    <col min="12800" max="12800" width="3.5703125" style="130" customWidth="1"/>
    <col min="12801" max="12801" width="11.28515625" style="130" customWidth="1"/>
    <col min="12802" max="12802" width="33.5703125" style="130" customWidth="1"/>
    <col min="12803" max="12803" width="9.28515625" style="130" customWidth="1"/>
    <col min="12804" max="12804" width="8.42578125" style="130" customWidth="1"/>
    <col min="12805" max="12805" width="9.7109375" style="130" customWidth="1"/>
    <col min="12806" max="12806" width="8.7109375" style="130" customWidth="1"/>
    <col min="12807" max="12807" width="9.5703125" style="130" customWidth="1"/>
    <col min="12808" max="12808" width="9.42578125" style="130" customWidth="1"/>
    <col min="12809" max="12809" width="9.85546875" style="130" customWidth="1"/>
    <col min="12810" max="12810" width="9.5703125" style="130" customWidth="1"/>
    <col min="12811" max="12811" width="8.42578125" style="130" customWidth="1"/>
    <col min="12812" max="12812" width="12.5703125" style="130" customWidth="1"/>
    <col min="12813" max="13055" width="9.140625" style="130"/>
    <col min="13056" max="13056" width="3.5703125" style="130" customWidth="1"/>
    <col min="13057" max="13057" width="11.28515625" style="130" customWidth="1"/>
    <col min="13058" max="13058" width="33.5703125" style="130" customWidth="1"/>
    <col min="13059" max="13059" width="9.28515625" style="130" customWidth="1"/>
    <col min="13060" max="13060" width="8.42578125" style="130" customWidth="1"/>
    <col min="13061" max="13061" width="9.7109375" style="130" customWidth="1"/>
    <col min="13062" max="13062" width="8.7109375" style="130" customWidth="1"/>
    <col min="13063" max="13063" width="9.5703125" style="130" customWidth="1"/>
    <col min="13064" max="13064" width="9.42578125" style="130" customWidth="1"/>
    <col min="13065" max="13065" width="9.85546875" style="130" customWidth="1"/>
    <col min="13066" max="13066" width="9.5703125" style="130" customWidth="1"/>
    <col min="13067" max="13067" width="8.42578125" style="130" customWidth="1"/>
    <col min="13068" max="13068" width="12.5703125" style="130" customWidth="1"/>
    <col min="13069" max="13311" width="9.140625" style="130"/>
    <col min="13312" max="13312" width="3.5703125" style="130" customWidth="1"/>
    <col min="13313" max="13313" width="11.28515625" style="130" customWidth="1"/>
    <col min="13314" max="13314" width="33.5703125" style="130" customWidth="1"/>
    <col min="13315" max="13315" width="9.28515625" style="130" customWidth="1"/>
    <col min="13316" max="13316" width="8.42578125" style="130" customWidth="1"/>
    <col min="13317" max="13317" width="9.7109375" style="130" customWidth="1"/>
    <col min="13318" max="13318" width="8.7109375" style="130" customWidth="1"/>
    <col min="13319" max="13319" width="9.5703125" style="130" customWidth="1"/>
    <col min="13320" max="13320" width="9.42578125" style="130" customWidth="1"/>
    <col min="13321" max="13321" width="9.85546875" style="130" customWidth="1"/>
    <col min="13322" max="13322" width="9.5703125" style="130" customWidth="1"/>
    <col min="13323" max="13323" width="8.42578125" style="130" customWidth="1"/>
    <col min="13324" max="13324" width="12.5703125" style="130" customWidth="1"/>
    <col min="13325" max="13567" width="9.140625" style="130"/>
    <col min="13568" max="13568" width="3.5703125" style="130" customWidth="1"/>
    <col min="13569" max="13569" width="11.28515625" style="130" customWidth="1"/>
    <col min="13570" max="13570" width="33.5703125" style="130" customWidth="1"/>
    <col min="13571" max="13571" width="9.28515625" style="130" customWidth="1"/>
    <col min="13572" max="13572" width="8.42578125" style="130" customWidth="1"/>
    <col min="13573" max="13573" width="9.7109375" style="130" customWidth="1"/>
    <col min="13574" max="13574" width="8.7109375" style="130" customWidth="1"/>
    <col min="13575" max="13575" width="9.5703125" style="130" customWidth="1"/>
    <col min="13576" max="13576" width="9.42578125" style="130" customWidth="1"/>
    <col min="13577" max="13577" width="9.85546875" style="130" customWidth="1"/>
    <col min="13578" max="13578" width="9.5703125" style="130" customWidth="1"/>
    <col min="13579" max="13579" width="8.42578125" style="130" customWidth="1"/>
    <col min="13580" max="13580" width="12.5703125" style="130" customWidth="1"/>
    <col min="13581" max="13823" width="9.140625" style="130"/>
    <col min="13824" max="13824" width="3.5703125" style="130" customWidth="1"/>
    <col min="13825" max="13825" width="11.28515625" style="130" customWidth="1"/>
    <col min="13826" max="13826" width="33.5703125" style="130" customWidth="1"/>
    <col min="13827" max="13827" width="9.28515625" style="130" customWidth="1"/>
    <col min="13828" max="13828" width="8.42578125" style="130" customWidth="1"/>
    <col min="13829" max="13829" width="9.7109375" style="130" customWidth="1"/>
    <col min="13830" max="13830" width="8.7109375" style="130" customWidth="1"/>
    <col min="13831" max="13831" width="9.5703125" style="130" customWidth="1"/>
    <col min="13832" max="13832" width="9.42578125" style="130" customWidth="1"/>
    <col min="13833" max="13833" width="9.85546875" style="130" customWidth="1"/>
    <col min="13834" max="13834" width="9.5703125" style="130" customWidth="1"/>
    <col min="13835" max="13835" width="8.42578125" style="130" customWidth="1"/>
    <col min="13836" max="13836" width="12.5703125" style="130" customWidth="1"/>
    <col min="13837" max="14079" width="9.140625" style="130"/>
    <col min="14080" max="14080" width="3.5703125" style="130" customWidth="1"/>
    <col min="14081" max="14081" width="11.28515625" style="130" customWidth="1"/>
    <col min="14082" max="14082" width="33.5703125" style="130" customWidth="1"/>
    <col min="14083" max="14083" width="9.28515625" style="130" customWidth="1"/>
    <col min="14084" max="14084" width="8.42578125" style="130" customWidth="1"/>
    <col min="14085" max="14085" width="9.7109375" style="130" customWidth="1"/>
    <col min="14086" max="14086" width="8.7109375" style="130" customWidth="1"/>
    <col min="14087" max="14087" width="9.5703125" style="130" customWidth="1"/>
    <col min="14088" max="14088" width="9.42578125" style="130" customWidth="1"/>
    <col min="14089" max="14089" width="9.85546875" style="130" customWidth="1"/>
    <col min="14090" max="14090" width="9.5703125" style="130" customWidth="1"/>
    <col min="14091" max="14091" width="8.42578125" style="130" customWidth="1"/>
    <col min="14092" max="14092" width="12.5703125" style="130" customWidth="1"/>
    <col min="14093" max="14335" width="9.140625" style="130"/>
    <col min="14336" max="14336" width="3.5703125" style="130" customWidth="1"/>
    <col min="14337" max="14337" width="11.28515625" style="130" customWidth="1"/>
    <col min="14338" max="14338" width="33.5703125" style="130" customWidth="1"/>
    <col min="14339" max="14339" width="9.28515625" style="130" customWidth="1"/>
    <col min="14340" max="14340" width="8.42578125" style="130" customWidth="1"/>
    <col min="14341" max="14341" width="9.7109375" style="130" customWidth="1"/>
    <col min="14342" max="14342" width="8.7109375" style="130" customWidth="1"/>
    <col min="14343" max="14343" width="9.5703125" style="130" customWidth="1"/>
    <col min="14344" max="14344" width="9.42578125" style="130" customWidth="1"/>
    <col min="14345" max="14345" width="9.85546875" style="130" customWidth="1"/>
    <col min="14346" max="14346" width="9.5703125" style="130" customWidth="1"/>
    <col min="14347" max="14347" width="8.42578125" style="130" customWidth="1"/>
    <col min="14348" max="14348" width="12.5703125" style="130" customWidth="1"/>
    <col min="14349" max="14591" width="9.140625" style="130"/>
    <col min="14592" max="14592" width="3.5703125" style="130" customWidth="1"/>
    <col min="14593" max="14593" width="11.28515625" style="130" customWidth="1"/>
    <col min="14594" max="14594" width="33.5703125" style="130" customWidth="1"/>
    <col min="14595" max="14595" width="9.28515625" style="130" customWidth="1"/>
    <col min="14596" max="14596" width="8.42578125" style="130" customWidth="1"/>
    <col min="14597" max="14597" width="9.7109375" style="130" customWidth="1"/>
    <col min="14598" max="14598" width="8.7109375" style="130" customWidth="1"/>
    <col min="14599" max="14599" width="9.5703125" style="130" customWidth="1"/>
    <col min="14600" max="14600" width="9.42578125" style="130" customWidth="1"/>
    <col min="14601" max="14601" width="9.85546875" style="130" customWidth="1"/>
    <col min="14602" max="14602" width="9.5703125" style="130" customWidth="1"/>
    <col min="14603" max="14603" width="8.42578125" style="130" customWidth="1"/>
    <col min="14604" max="14604" width="12.5703125" style="130" customWidth="1"/>
    <col min="14605" max="14847" width="9.140625" style="130"/>
    <col min="14848" max="14848" width="3.5703125" style="130" customWidth="1"/>
    <col min="14849" max="14849" width="11.28515625" style="130" customWidth="1"/>
    <col min="14850" max="14850" width="33.5703125" style="130" customWidth="1"/>
    <col min="14851" max="14851" width="9.28515625" style="130" customWidth="1"/>
    <col min="14852" max="14852" width="8.42578125" style="130" customWidth="1"/>
    <col min="14853" max="14853" width="9.7109375" style="130" customWidth="1"/>
    <col min="14854" max="14854" width="8.7109375" style="130" customWidth="1"/>
    <col min="14855" max="14855" width="9.5703125" style="130" customWidth="1"/>
    <col min="14856" max="14856" width="9.42578125" style="130" customWidth="1"/>
    <col min="14857" max="14857" width="9.85546875" style="130" customWidth="1"/>
    <col min="14858" max="14858" width="9.5703125" style="130" customWidth="1"/>
    <col min="14859" max="14859" width="8.42578125" style="130" customWidth="1"/>
    <col min="14860" max="14860" width="12.5703125" style="130" customWidth="1"/>
    <col min="14861" max="15103" width="9.140625" style="130"/>
    <col min="15104" max="15104" width="3.5703125" style="130" customWidth="1"/>
    <col min="15105" max="15105" width="11.28515625" style="130" customWidth="1"/>
    <col min="15106" max="15106" width="33.5703125" style="130" customWidth="1"/>
    <col min="15107" max="15107" width="9.28515625" style="130" customWidth="1"/>
    <col min="15108" max="15108" width="8.42578125" style="130" customWidth="1"/>
    <col min="15109" max="15109" width="9.7109375" style="130" customWidth="1"/>
    <col min="15110" max="15110" width="8.7109375" style="130" customWidth="1"/>
    <col min="15111" max="15111" width="9.5703125" style="130" customWidth="1"/>
    <col min="15112" max="15112" width="9.42578125" style="130" customWidth="1"/>
    <col min="15113" max="15113" width="9.85546875" style="130" customWidth="1"/>
    <col min="15114" max="15114" width="9.5703125" style="130" customWidth="1"/>
    <col min="15115" max="15115" width="8.42578125" style="130" customWidth="1"/>
    <col min="15116" max="15116" width="12.5703125" style="130" customWidth="1"/>
    <col min="15117" max="15359" width="9.140625" style="130"/>
    <col min="15360" max="15360" width="3.5703125" style="130" customWidth="1"/>
    <col min="15361" max="15361" width="11.28515625" style="130" customWidth="1"/>
    <col min="15362" max="15362" width="33.5703125" style="130" customWidth="1"/>
    <col min="15363" max="15363" width="9.28515625" style="130" customWidth="1"/>
    <col min="15364" max="15364" width="8.42578125" style="130" customWidth="1"/>
    <col min="15365" max="15365" width="9.7109375" style="130" customWidth="1"/>
    <col min="15366" max="15366" width="8.7109375" style="130" customWidth="1"/>
    <col min="15367" max="15367" width="9.5703125" style="130" customWidth="1"/>
    <col min="15368" max="15368" width="9.42578125" style="130" customWidth="1"/>
    <col min="15369" max="15369" width="9.85546875" style="130" customWidth="1"/>
    <col min="15370" max="15370" width="9.5703125" style="130" customWidth="1"/>
    <col min="15371" max="15371" width="8.42578125" style="130" customWidth="1"/>
    <col min="15372" max="15372" width="12.5703125" style="130" customWidth="1"/>
    <col min="15373" max="15615" width="9.140625" style="130"/>
    <col min="15616" max="15616" width="3.5703125" style="130" customWidth="1"/>
    <col min="15617" max="15617" width="11.28515625" style="130" customWidth="1"/>
    <col min="15618" max="15618" width="33.5703125" style="130" customWidth="1"/>
    <col min="15619" max="15619" width="9.28515625" style="130" customWidth="1"/>
    <col min="15620" max="15620" width="8.42578125" style="130" customWidth="1"/>
    <col min="15621" max="15621" width="9.7109375" style="130" customWidth="1"/>
    <col min="15622" max="15622" width="8.7109375" style="130" customWidth="1"/>
    <col min="15623" max="15623" width="9.5703125" style="130" customWidth="1"/>
    <col min="15624" max="15624" width="9.42578125" style="130" customWidth="1"/>
    <col min="15625" max="15625" width="9.85546875" style="130" customWidth="1"/>
    <col min="15626" max="15626" width="9.5703125" style="130" customWidth="1"/>
    <col min="15627" max="15627" width="8.42578125" style="130" customWidth="1"/>
    <col min="15628" max="15628" width="12.5703125" style="130" customWidth="1"/>
    <col min="15629" max="15871" width="9.140625" style="130"/>
    <col min="15872" max="15872" width="3.5703125" style="130" customWidth="1"/>
    <col min="15873" max="15873" width="11.28515625" style="130" customWidth="1"/>
    <col min="15874" max="15874" width="33.5703125" style="130" customWidth="1"/>
    <col min="15875" max="15875" width="9.28515625" style="130" customWidth="1"/>
    <col min="15876" max="15876" width="8.42578125" style="130" customWidth="1"/>
    <col min="15877" max="15877" width="9.7109375" style="130" customWidth="1"/>
    <col min="15878" max="15878" width="8.7109375" style="130" customWidth="1"/>
    <col min="15879" max="15879" width="9.5703125" style="130" customWidth="1"/>
    <col min="15880" max="15880" width="9.42578125" style="130" customWidth="1"/>
    <col min="15881" max="15881" width="9.85546875" style="130" customWidth="1"/>
    <col min="15882" max="15882" width="9.5703125" style="130" customWidth="1"/>
    <col min="15883" max="15883" width="8.42578125" style="130" customWidth="1"/>
    <col min="15884" max="15884" width="12.5703125" style="130" customWidth="1"/>
    <col min="15885" max="16127" width="9.140625" style="130"/>
    <col min="16128" max="16128" width="3.5703125" style="130" customWidth="1"/>
    <col min="16129" max="16129" width="11.28515625" style="130" customWidth="1"/>
    <col min="16130" max="16130" width="33.5703125" style="130" customWidth="1"/>
    <col min="16131" max="16131" width="9.28515625" style="130" customWidth="1"/>
    <col min="16132" max="16132" width="8.42578125" style="130" customWidth="1"/>
    <col min="16133" max="16133" width="9.7109375" style="130" customWidth="1"/>
    <col min="16134" max="16134" width="8.7109375" style="130" customWidth="1"/>
    <col min="16135" max="16135" width="9.5703125" style="130" customWidth="1"/>
    <col min="16136" max="16136" width="9.42578125" style="130" customWidth="1"/>
    <col min="16137" max="16137" width="9.85546875" style="130" customWidth="1"/>
    <col min="16138" max="16138" width="9.5703125" style="130" customWidth="1"/>
    <col min="16139" max="16139" width="8.42578125" style="130" customWidth="1"/>
    <col min="16140" max="16140" width="12.5703125" style="130" customWidth="1"/>
    <col min="16141" max="16384" width="9.140625" style="130"/>
  </cols>
  <sheetData>
    <row r="1" spans="1:54" s="96" customFormat="1" ht="34.5" customHeight="1">
      <c r="A1" s="173" t="s">
        <v>170</v>
      </c>
      <c r="B1" s="174"/>
      <c r="C1" s="174"/>
      <c r="D1" s="174"/>
      <c r="E1" s="174"/>
      <c r="F1" s="174"/>
      <c r="G1" s="174"/>
      <c r="H1" s="174"/>
      <c r="I1" s="174"/>
      <c r="J1" s="174"/>
      <c r="K1" s="174"/>
      <c r="L1" s="174"/>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row>
    <row r="2" spans="1:54" s="96" customFormat="1" ht="28.5" customHeight="1">
      <c r="A2" s="173" t="s">
        <v>171</v>
      </c>
      <c r="B2" s="173"/>
      <c r="C2" s="173"/>
      <c r="D2" s="173"/>
      <c r="E2" s="173"/>
      <c r="F2" s="173"/>
      <c r="G2" s="173"/>
      <c r="H2" s="173"/>
      <c r="I2" s="173"/>
      <c r="J2" s="173"/>
      <c r="K2" s="173"/>
      <c r="L2" s="173"/>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row>
    <row r="3" spans="1:54" s="96" customFormat="1" ht="28.5" customHeight="1">
      <c r="A3" s="175" t="s">
        <v>172</v>
      </c>
      <c r="B3" s="175"/>
      <c r="C3" s="175"/>
      <c r="D3" s="175"/>
      <c r="E3" s="175"/>
      <c r="F3" s="175"/>
      <c r="G3" s="175"/>
      <c r="H3" s="175"/>
      <c r="I3" s="175"/>
      <c r="J3" s="175"/>
      <c r="K3" s="175"/>
      <c r="L3" s="175"/>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row>
    <row r="4" spans="1:54" s="96" customFormat="1" ht="24" customHeight="1">
      <c r="A4" s="189" t="s">
        <v>3</v>
      </c>
      <c r="B4" s="189" t="s">
        <v>84</v>
      </c>
      <c r="C4" s="189" t="s">
        <v>85</v>
      </c>
      <c r="D4" s="190" t="s">
        <v>173</v>
      </c>
      <c r="E4" s="191"/>
      <c r="F4" s="192" t="s">
        <v>88</v>
      </c>
      <c r="G4" s="192"/>
      <c r="H4" s="192" t="s">
        <v>89</v>
      </c>
      <c r="I4" s="192"/>
      <c r="J4" s="189" t="s">
        <v>90</v>
      </c>
      <c r="K4" s="189"/>
      <c r="L4" s="98" t="s">
        <v>91</v>
      </c>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row>
    <row r="5" spans="1:54" s="96" customFormat="1" ht="39.950000000000003" customHeight="1">
      <c r="A5" s="189"/>
      <c r="B5" s="189"/>
      <c r="C5" s="189"/>
      <c r="D5" s="99" t="s">
        <v>174</v>
      </c>
      <c r="E5" s="99" t="s">
        <v>14</v>
      </c>
      <c r="F5" s="98" t="s">
        <v>37</v>
      </c>
      <c r="G5" s="100" t="s">
        <v>5</v>
      </c>
      <c r="H5" s="98" t="s">
        <v>37</v>
      </c>
      <c r="I5" s="100" t="s">
        <v>5</v>
      </c>
      <c r="J5" s="98" t="s">
        <v>37</v>
      </c>
      <c r="K5" s="100" t="s">
        <v>92</v>
      </c>
      <c r="L5" s="98" t="s">
        <v>175</v>
      </c>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row>
    <row r="6" spans="1:54" s="96" customFormat="1" ht="17.25" customHeight="1">
      <c r="A6" s="101">
        <v>1</v>
      </c>
      <c r="B6" s="101">
        <v>3</v>
      </c>
      <c r="C6" s="101">
        <v>4</v>
      </c>
      <c r="D6" s="101">
        <v>5</v>
      </c>
      <c r="E6" s="101">
        <v>6</v>
      </c>
      <c r="F6" s="101">
        <v>7</v>
      </c>
      <c r="G6" s="101">
        <v>8</v>
      </c>
      <c r="H6" s="101">
        <v>9</v>
      </c>
      <c r="I6" s="101">
        <v>10</v>
      </c>
      <c r="J6" s="101">
        <v>11</v>
      </c>
      <c r="K6" s="101">
        <v>12</v>
      </c>
      <c r="L6" s="101">
        <v>13</v>
      </c>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row>
    <row r="7" spans="1:54" s="96" customFormat="1" ht="17.25" customHeight="1">
      <c r="A7" s="102"/>
      <c r="B7" s="103" t="s">
        <v>176</v>
      </c>
      <c r="C7" s="101"/>
      <c r="D7" s="101"/>
      <c r="E7" s="102"/>
      <c r="F7" s="101"/>
      <c r="G7" s="101"/>
      <c r="H7" s="101"/>
      <c r="I7" s="101"/>
      <c r="J7" s="101"/>
      <c r="K7" s="101"/>
      <c r="L7" s="101"/>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row>
    <row r="8" spans="1:54" s="96" customFormat="1" ht="17.25" customHeight="1">
      <c r="A8" s="102"/>
      <c r="B8" s="104" t="s">
        <v>177</v>
      </c>
      <c r="C8" s="101"/>
      <c r="D8" s="101"/>
      <c r="E8" s="102"/>
      <c r="F8" s="101"/>
      <c r="G8" s="101"/>
      <c r="H8" s="101"/>
      <c r="I8" s="101"/>
      <c r="J8" s="101"/>
      <c r="K8" s="101"/>
      <c r="L8" s="101"/>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row>
    <row r="9" spans="1:54" s="96" customFormat="1" ht="48" customHeight="1">
      <c r="A9" s="186">
        <v>1</v>
      </c>
      <c r="B9" s="105" t="s">
        <v>178</v>
      </c>
      <c r="C9" s="101" t="s">
        <v>43</v>
      </c>
      <c r="D9" s="101"/>
      <c r="E9" s="106">
        <v>2.78</v>
      </c>
      <c r="F9" s="101"/>
      <c r="G9" s="107"/>
      <c r="H9" s="101"/>
      <c r="I9" s="107"/>
      <c r="J9" s="101"/>
      <c r="K9" s="107"/>
      <c r="L9" s="10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row>
    <row r="10" spans="1:54" s="96" customFormat="1" ht="17.25" customHeight="1">
      <c r="A10" s="188"/>
      <c r="B10" s="108" t="s">
        <v>40</v>
      </c>
      <c r="C10" s="98" t="s">
        <v>41</v>
      </c>
      <c r="D10" s="101">
        <v>3.88</v>
      </c>
      <c r="E10" s="106">
        <f>D10*E9</f>
        <v>10.786399999999999</v>
      </c>
      <c r="F10" s="101"/>
      <c r="G10" s="107"/>
      <c r="H10" s="107"/>
      <c r="I10" s="107"/>
      <c r="J10" s="101"/>
      <c r="K10" s="107"/>
      <c r="L10" s="10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row>
    <row r="11" spans="1:54" s="96" customFormat="1" ht="34.5" customHeight="1">
      <c r="A11" s="186">
        <v>2</v>
      </c>
      <c r="B11" s="105" t="s">
        <v>179</v>
      </c>
      <c r="C11" s="101" t="s">
        <v>43</v>
      </c>
      <c r="D11" s="101"/>
      <c r="E11" s="106">
        <v>2.78</v>
      </c>
      <c r="F11" s="101"/>
      <c r="G11" s="107"/>
      <c r="H11" s="101"/>
      <c r="I11" s="107"/>
      <c r="J11" s="101"/>
      <c r="K11" s="107"/>
      <c r="L11" s="10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row>
    <row r="12" spans="1:54" s="96" customFormat="1" ht="17.25" customHeight="1">
      <c r="A12" s="188"/>
      <c r="B12" s="108" t="s">
        <v>40</v>
      </c>
      <c r="C12" s="98" t="s">
        <v>41</v>
      </c>
      <c r="D12" s="101">
        <v>1.21</v>
      </c>
      <c r="E12" s="106">
        <f>E11*D12</f>
        <v>3.3637999999999995</v>
      </c>
      <c r="F12" s="101"/>
      <c r="G12" s="107"/>
      <c r="H12" s="107"/>
      <c r="I12" s="107"/>
      <c r="J12" s="101"/>
      <c r="K12" s="107"/>
      <c r="L12" s="10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row>
    <row r="13" spans="1:54" s="96" customFormat="1" ht="17.25" customHeight="1">
      <c r="A13" s="102"/>
      <c r="B13" s="104" t="s">
        <v>180</v>
      </c>
      <c r="C13" s="101"/>
      <c r="D13" s="101"/>
      <c r="E13" s="106"/>
      <c r="F13" s="101"/>
      <c r="G13" s="107"/>
      <c r="H13" s="101"/>
      <c r="I13" s="107"/>
      <c r="J13" s="101"/>
      <c r="K13" s="107"/>
      <c r="L13" s="10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row>
    <row r="14" spans="1:54" s="96" customFormat="1" ht="17.25" customHeight="1">
      <c r="A14" s="186">
        <v>1</v>
      </c>
      <c r="B14" s="102" t="s">
        <v>181</v>
      </c>
      <c r="C14" s="101" t="s">
        <v>182</v>
      </c>
      <c r="D14" s="101"/>
      <c r="E14" s="106">
        <v>1</v>
      </c>
      <c r="F14" s="101"/>
      <c r="G14" s="107"/>
      <c r="H14" s="101"/>
      <c r="I14" s="107"/>
      <c r="J14" s="101"/>
      <c r="K14" s="107"/>
      <c r="L14" s="10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row>
    <row r="15" spans="1:54" s="96" customFormat="1" ht="17.25" customHeight="1">
      <c r="A15" s="187"/>
      <c r="B15" s="108" t="s">
        <v>40</v>
      </c>
      <c r="C15" s="98" t="s">
        <v>182</v>
      </c>
      <c r="D15" s="101">
        <v>1</v>
      </c>
      <c r="E15" s="106">
        <f>E14*D15</f>
        <v>1</v>
      </c>
      <c r="F15" s="101"/>
      <c r="G15" s="107"/>
      <c r="H15" s="101"/>
      <c r="I15" s="107"/>
      <c r="J15" s="101"/>
      <c r="K15" s="107"/>
      <c r="L15" s="10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row>
    <row r="16" spans="1:54" s="96" customFormat="1" ht="17.25" customHeight="1">
      <c r="A16" s="187"/>
      <c r="B16" s="102" t="s">
        <v>99</v>
      </c>
      <c r="C16" s="101" t="s">
        <v>25</v>
      </c>
      <c r="D16" s="101">
        <v>6.05</v>
      </c>
      <c r="E16" s="106">
        <f>D16*E14</f>
        <v>6.05</v>
      </c>
      <c r="F16" s="101"/>
      <c r="G16" s="107"/>
      <c r="H16" s="101"/>
      <c r="I16" s="107"/>
      <c r="J16" s="101"/>
      <c r="K16" s="107"/>
      <c r="L16" s="10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s="96" customFormat="1" ht="17.25" customHeight="1">
      <c r="A17" s="187"/>
      <c r="B17" s="102" t="s">
        <v>183</v>
      </c>
      <c r="C17" s="101" t="s">
        <v>52</v>
      </c>
      <c r="D17" s="101" t="s">
        <v>184</v>
      </c>
      <c r="E17" s="106">
        <v>59.67</v>
      </c>
      <c r="F17" s="101"/>
      <c r="G17" s="107"/>
      <c r="H17" s="101"/>
      <c r="I17" s="107"/>
      <c r="J17" s="101"/>
      <c r="K17" s="107"/>
      <c r="L17" s="10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s="96" customFormat="1" ht="17.25" customHeight="1">
      <c r="A18" s="187"/>
      <c r="B18" s="102" t="s">
        <v>185</v>
      </c>
      <c r="C18" s="101" t="s">
        <v>52</v>
      </c>
      <c r="D18" s="101" t="s">
        <v>184</v>
      </c>
      <c r="E18" s="106">
        <v>10.81</v>
      </c>
      <c r="F18" s="101"/>
      <c r="G18" s="107"/>
      <c r="H18" s="101"/>
      <c r="I18" s="107"/>
      <c r="J18" s="101"/>
      <c r="K18" s="107"/>
      <c r="L18" s="10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row>
    <row r="19" spans="1:54" s="96" customFormat="1" ht="42" customHeight="1">
      <c r="A19" s="187"/>
      <c r="B19" s="102" t="s">
        <v>186</v>
      </c>
      <c r="C19" s="101" t="s">
        <v>187</v>
      </c>
      <c r="D19" s="101"/>
      <c r="E19" s="106">
        <v>20.87</v>
      </c>
      <c r="F19" s="101"/>
      <c r="G19" s="107"/>
      <c r="H19" s="101"/>
      <c r="I19" s="107"/>
      <c r="J19" s="101"/>
      <c r="K19" s="107"/>
      <c r="L19" s="10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row>
    <row r="20" spans="1:54" s="96" customFormat="1" ht="17.25" customHeight="1">
      <c r="A20" s="187"/>
      <c r="B20" s="102" t="s">
        <v>188</v>
      </c>
      <c r="C20" s="101" t="s">
        <v>189</v>
      </c>
      <c r="D20" s="101" t="s">
        <v>184</v>
      </c>
      <c r="E20" s="106">
        <v>0.4</v>
      </c>
      <c r="F20" s="101"/>
      <c r="G20" s="107"/>
      <c r="H20" s="101"/>
      <c r="I20" s="107"/>
      <c r="J20" s="101"/>
      <c r="K20" s="107"/>
      <c r="L20" s="10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row>
    <row r="21" spans="1:54" s="96" customFormat="1" ht="17.25" customHeight="1">
      <c r="A21" s="187"/>
      <c r="B21" s="102" t="s">
        <v>190</v>
      </c>
      <c r="C21" s="101" t="s">
        <v>189</v>
      </c>
      <c r="D21" s="101" t="s">
        <v>184</v>
      </c>
      <c r="E21" s="106">
        <v>5.69</v>
      </c>
      <c r="F21" s="101"/>
      <c r="G21" s="107"/>
      <c r="H21" s="101"/>
      <c r="I21" s="107"/>
      <c r="J21" s="101"/>
      <c r="K21" s="107"/>
      <c r="L21" s="10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s="96" customFormat="1" ht="17.25" customHeight="1">
      <c r="A22" s="187"/>
      <c r="B22" s="102" t="s">
        <v>191</v>
      </c>
      <c r="C22" s="101" t="s">
        <v>187</v>
      </c>
      <c r="D22" s="101"/>
      <c r="E22" s="106">
        <v>1.8</v>
      </c>
      <c r="F22" s="101"/>
      <c r="G22" s="107"/>
      <c r="H22" s="101"/>
      <c r="I22" s="107"/>
      <c r="J22" s="101"/>
      <c r="K22" s="107"/>
      <c r="L22" s="10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row>
    <row r="23" spans="1:54" s="96" customFormat="1" ht="17.25" customHeight="1">
      <c r="A23" s="187"/>
      <c r="B23" s="102" t="s">
        <v>192</v>
      </c>
      <c r="C23" s="101" t="s">
        <v>52</v>
      </c>
      <c r="D23" s="101" t="s">
        <v>184</v>
      </c>
      <c r="E23" s="106">
        <v>1.4</v>
      </c>
      <c r="F23" s="101"/>
      <c r="G23" s="107"/>
      <c r="H23" s="101"/>
      <c r="I23" s="107"/>
      <c r="J23" s="101"/>
      <c r="K23" s="107"/>
      <c r="L23" s="10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s="96" customFormat="1" ht="17.25" customHeight="1">
      <c r="A24" s="187"/>
      <c r="B24" s="101" t="s">
        <v>193</v>
      </c>
      <c r="C24" s="101" t="s">
        <v>47</v>
      </c>
      <c r="D24" s="101" t="s">
        <v>184</v>
      </c>
      <c r="E24" s="107">
        <v>8.0000000000000002E-3</v>
      </c>
      <c r="F24" s="101"/>
      <c r="G24" s="107"/>
      <c r="H24" s="101"/>
      <c r="I24" s="107"/>
      <c r="J24" s="101"/>
      <c r="K24" s="107"/>
      <c r="L24" s="10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row>
    <row r="25" spans="1:54" s="96" customFormat="1" ht="17.25" customHeight="1">
      <c r="A25" s="187"/>
      <c r="B25" s="102" t="s">
        <v>194</v>
      </c>
      <c r="C25" s="101" t="s">
        <v>55</v>
      </c>
      <c r="D25" s="101" t="s">
        <v>184</v>
      </c>
      <c r="E25" s="106">
        <v>1</v>
      </c>
      <c r="F25" s="101"/>
      <c r="G25" s="107"/>
      <c r="H25" s="101"/>
      <c r="I25" s="107"/>
      <c r="J25" s="101"/>
      <c r="K25" s="107"/>
      <c r="L25" s="10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row>
    <row r="26" spans="1:54" s="96" customFormat="1" ht="17.25" customHeight="1">
      <c r="A26" s="188"/>
      <c r="B26" s="102" t="s">
        <v>195</v>
      </c>
      <c r="C26" s="101" t="s">
        <v>25</v>
      </c>
      <c r="D26" s="101">
        <v>4.8499999999999996</v>
      </c>
      <c r="E26" s="106">
        <v>4.8499999999999996</v>
      </c>
      <c r="F26" s="101"/>
      <c r="G26" s="107"/>
      <c r="H26" s="101"/>
      <c r="I26" s="107"/>
      <c r="J26" s="101"/>
      <c r="K26" s="107"/>
      <c r="L26" s="10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row>
    <row r="27" spans="1:54" s="96" customFormat="1" ht="17.25" customHeight="1">
      <c r="A27" s="186">
        <v>2</v>
      </c>
      <c r="B27" s="102" t="s">
        <v>196</v>
      </c>
      <c r="C27" s="101" t="s">
        <v>187</v>
      </c>
      <c r="D27" s="101" t="s">
        <v>184</v>
      </c>
      <c r="E27" s="106">
        <v>0.75</v>
      </c>
      <c r="F27" s="101"/>
      <c r="G27" s="107"/>
      <c r="H27" s="101"/>
      <c r="I27" s="107"/>
      <c r="J27" s="101"/>
      <c r="K27" s="107"/>
      <c r="L27" s="10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s="96" customFormat="1" ht="17.25" customHeight="1">
      <c r="A28" s="187"/>
      <c r="B28" s="108" t="s">
        <v>40</v>
      </c>
      <c r="C28" s="98" t="s">
        <v>182</v>
      </c>
      <c r="D28" s="101"/>
      <c r="E28" s="106">
        <v>1</v>
      </c>
      <c r="F28" s="101"/>
      <c r="G28" s="107"/>
      <c r="H28" s="101"/>
      <c r="I28" s="107"/>
      <c r="J28" s="101"/>
      <c r="K28" s="107"/>
      <c r="L28" s="10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s="96" customFormat="1" ht="27" customHeight="1">
      <c r="A29" s="188"/>
      <c r="B29" s="102" t="s">
        <v>197</v>
      </c>
      <c r="C29" s="98" t="s">
        <v>182</v>
      </c>
      <c r="D29" s="101" t="s">
        <v>184</v>
      </c>
      <c r="E29" s="106">
        <v>1</v>
      </c>
      <c r="F29" s="101"/>
      <c r="G29" s="107"/>
      <c r="H29" s="101"/>
      <c r="I29" s="107"/>
      <c r="J29" s="101"/>
      <c r="K29" s="107"/>
      <c r="L29" s="10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s="96" customFormat="1" ht="21" customHeight="1">
      <c r="A30" s="186">
        <v>3</v>
      </c>
      <c r="B30" s="102" t="s">
        <v>198</v>
      </c>
      <c r="C30" s="101" t="s">
        <v>189</v>
      </c>
      <c r="D30" s="101"/>
      <c r="E30" s="106">
        <v>0.16</v>
      </c>
      <c r="F30" s="101"/>
      <c r="G30" s="107"/>
      <c r="H30" s="101"/>
      <c r="I30" s="107"/>
      <c r="J30" s="101"/>
      <c r="K30" s="107"/>
      <c r="L30" s="10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s="96" customFormat="1" ht="20.25" customHeight="1">
      <c r="A31" s="187"/>
      <c r="B31" s="108" t="s">
        <v>40</v>
      </c>
      <c r="C31" s="101" t="s">
        <v>189</v>
      </c>
      <c r="D31" s="101">
        <v>1</v>
      </c>
      <c r="E31" s="106">
        <f>D31*E30</f>
        <v>0.16</v>
      </c>
      <c r="F31" s="101"/>
      <c r="G31" s="107"/>
      <c r="H31" s="101"/>
      <c r="I31" s="107"/>
      <c r="J31" s="101"/>
      <c r="K31" s="107"/>
      <c r="L31" s="10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s="96" customFormat="1" ht="18" customHeight="1">
      <c r="A32" s="187"/>
      <c r="B32" s="102" t="s">
        <v>99</v>
      </c>
      <c r="C32" s="101" t="s">
        <v>25</v>
      </c>
      <c r="D32" s="101">
        <v>5.81</v>
      </c>
      <c r="E32" s="106">
        <f>D32*E30</f>
        <v>0.92959999999999998</v>
      </c>
      <c r="F32" s="101"/>
      <c r="G32" s="107"/>
      <c r="H32" s="101"/>
      <c r="I32" s="107"/>
      <c r="J32" s="101"/>
      <c r="K32" s="107"/>
      <c r="L32" s="10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s="96" customFormat="1" ht="19.5" customHeight="1">
      <c r="A33" s="187"/>
      <c r="B33" s="102" t="s">
        <v>199</v>
      </c>
      <c r="C33" s="101" t="s">
        <v>189</v>
      </c>
      <c r="D33" s="101">
        <v>1.0149999999999999</v>
      </c>
      <c r="E33" s="106">
        <f>D33*E30</f>
        <v>0.16239999999999999</v>
      </c>
      <c r="F33" s="101"/>
      <c r="G33" s="107"/>
      <c r="H33" s="101"/>
      <c r="I33" s="107"/>
      <c r="J33" s="101"/>
      <c r="K33" s="107"/>
      <c r="L33" s="10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s="96" customFormat="1" ht="20.25" customHeight="1">
      <c r="A34" s="188"/>
      <c r="B34" s="102" t="s">
        <v>195</v>
      </c>
      <c r="C34" s="101" t="s">
        <v>25</v>
      </c>
      <c r="D34" s="101">
        <v>0.26</v>
      </c>
      <c r="E34" s="106">
        <v>7.28</v>
      </c>
      <c r="F34" s="101"/>
      <c r="G34" s="107"/>
      <c r="H34" s="101"/>
      <c r="I34" s="107"/>
      <c r="J34" s="101"/>
      <c r="K34" s="107"/>
      <c r="L34" s="10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s="96" customFormat="1" ht="21" customHeight="1">
      <c r="A35" s="186">
        <v>4</v>
      </c>
      <c r="B35" s="104" t="s">
        <v>200</v>
      </c>
      <c r="C35" s="101" t="s">
        <v>187</v>
      </c>
      <c r="D35" s="101"/>
      <c r="E35" s="106">
        <v>28</v>
      </c>
      <c r="F35" s="101"/>
      <c r="G35" s="107"/>
      <c r="H35" s="101"/>
      <c r="I35" s="107"/>
      <c r="J35" s="101"/>
      <c r="K35" s="107"/>
      <c r="L35" s="10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s="96" customFormat="1" ht="20.25" customHeight="1">
      <c r="A36" s="187"/>
      <c r="B36" s="108" t="s">
        <v>40</v>
      </c>
      <c r="C36" s="101" t="s">
        <v>187</v>
      </c>
      <c r="D36" s="101">
        <v>1</v>
      </c>
      <c r="E36" s="106">
        <f>D36*E35</f>
        <v>28</v>
      </c>
      <c r="F36" s="101"/>
      <c r="G36" s="107"/>
      <c r="H36" s="101"/>
      <c r="I36" s="107"/>
      <c r="J36" s="101"/>
      <c r="K36" s="107"/>
      <c r="L36" s="10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s="96" customFormat="1" ht="17.25" customHeight="1">
      <c r="A37" s="187"/>
      <c r="B37" s="102" t="s">
        <v>99</v>
      </c>
      <c r="C37" s="101" t="s">
        <v>25</v>
      </c>
      <c r="D37" s="101">
        <v>2.5999999999999999E-2</v>
      </c>
      <c r="E37" s="106">
        <f>D37*E35</f>
        <v>0.72799999999999998</v>
      </c>
      <c r="F37" s="101"/>
      <c r="G37" s="107"/>
      <c r="H37" s="101"/>
      <c r="I37" s="107"/>
      <c r="J37" s="101"/>
      <c r="K37" s="107"/>
      <c r="L37" s="10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4" s="96" customFormat="1" ht="17.25" customHeight="1">
      <c r="A38" s="187"/>
      <c r="B38" s="102" t="s">
        <v>201</v>
      </c>
      <c r="C38" s="101" t="s">
        <v>55</v>
      </c>
      <c r="D38" s="101">
        <v>0.32</v>
      </c>
      <c r="E38" s="106">
        <f>D38*E36</f>
        <v>8.9600000000000009</v>
      </c>
      <c r="F38" s="101"/>
      <c r="G38" s="107"/>
      <c r="H38" s="101"/>
      <c r="I38" s="107"/>
      <c r="J38" s="101"/>
      <c r="K38" s="107"/>
      <c r="L38" s="10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4" s="96" customFormat="1" ht="20.25" customHeight="1">
      <c r="A39" s="188"/>
      <c r="B39" s="102" t="s">
        <v>195</v>
      </c>
      <c r="C39" s="101" t="s">
        <v>25</v>
      </c>
      <c r="D39" s="101">
        <v>0.26</v>
      </c>
      <c r="E39" s="106">
        <f>D39*E35</f>
        <v>7.28</v>
      </c>
      <c r="F39" s="101"/>
      <c r="G39" s="107"/>
      <c r="H39" s="101"/>
      <c r="I39" s="107"/>
      <c r="J39" s="101"/>
      <c r="K39" s="107"/>
      <c r="L39" s="10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4" s="96" customFormat="1" ht="31.5" customHeight="1">
      <c r="A40" s="101"/>
      <c r="B40" s="104" t="s">
        <v>202</v>
      </c>
      <c r="C40" s="101"/>
      <c r="D40" s="101"/>
      <c r="E40" s="106"/>
      <c r="F40" s="101"/>
      <c r="G40" s="107"/>
      <c r="H40" s="101"/>
      <c r="I40" s="107"/>
      <c r="J40" s="101"/>
      <c r="K40" s="107"/>
      <c r="L40" s="10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s="96" customFormat="1" ht="21" customHeight="1">
      <c r="A41" s="101"/>
      <c r="B41" s="102" t="s">
        <v>203</v>
      </c>
      <c r="C41" s="101" t="s">
        <v>62</v>
      </c>
      <c r="D41" s="101"/>
      <c r="E41" s="106">
        <v>4</v>
      </c>
      <c r="F41" s="101"/>
      <c r="G41" s="107"/>
      <c r="H41" s="101"/>
      <c r="I41" s="107"/>
      <c r="J41" s="101"/>
      <c r="K41" s="107"/>
      <c r="L41" s="10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row>
    <row r="42" spans="1:54" s="96" customFormat="1" ht="21" customHeight="1">
      <c r="A42" s="101"/>
      <c r="B42" s="108" t="s">
        <v>40</v>
      </c>
      <c r="C42" s="101" t="s">
        <v>182</v>
      </c>
      <c r="D42" s="101">
        <v>1</v>
      </c>
      <c r="E42" s="106">
        <f>D42*E41</f>
        <v>4</v>
      </c>
      <c r="F42" s="101"/>
      <c r="G42" s="107"/>
      <c r="H42" s="101"/>
      <c r="I42" s="107"/>
      <c r="J42" s="101"/>
      <c r="K42" s="107"/>
      <c r="L42" s="10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s="96" customFormat="1" ht="19.5" customHeight="1">
      <c r="A43" s="101"/>
      <c r="B43" s="102" t="s">
        <v>204</v>
      </c>
      <c r="C43" s="101" t="s">
        <v>25</v>
      </c>
      <c r="D43" s="101">
        <v>0.67</v>
      </c>
      <c r="E43" s="106">
        <f>D43*E41</f>
        <v>2.68</v>
      </c>
      <c r="F43" s="101"/>
      <c r="G43" s="107"/>
      <c r="H43" s="101"/>
      <c r="I43" s="107"/>
      <c r="J43" s="101"/>
      <c r="K43" s="107"/>
      <c r="L43" s="10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s="96" customFormat="1" ht="21" customHeight="1">
      <c r="A44" s="101"/>
      <c r="B44" s="102" t="s">
        <v>205</v>
      </c>
      <c r="C44" s="101" t="s">
        <v>25</v>
      </c>
      <c r="D44" s="101">
        <v>0.69</v>
      </c>
      <c r="E44" s="106">
        <f>D44*E41</f>
        <v>2.76</v>
      </c>
      <c r="F44" s="101"/>
      <c r="G44" s="107"/>
      <c r="H44" s="101"/>
      <c r="I44" s="107"/>
      <c r="J44" s="101"/>
      <c r="K44" s="107"/>
      <c r="L44" s="10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s="96" customFormat="1" ht="27" customHeight="1">
      <c r="A45" s="101"/>
      <c r="B45" s="102" t="s">
        <v>206</v>
      </c>
      <c r="C45" s="101" t="s">
        <v>182</v>
      </c>
      <c r="D45" s="101" t="s">
        <v>207</v>
      </c>
      <c r="E45" s="106">
        <v>2</v>
      </c>
      <c r="F45" s="101"/>
      <c r="G45" s="107"/>
      <c r="H45" s="101"/>
      <c r="I45" s="107"/>
      <c r="J45" s="101"/>
      <c r="K45" s="107"/>
      <c r="L45" s="10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s="96" customFormat="1" ht="27" customHeight="1">
      <c r="A46" s="101"/>
      <c r="B46" s="102" t="s">
        <v>208</v>
      </c>
      <c r="C46" s="101" t="s">
        <v>182</v>
      </c>
      <c r="D46" s="101" t="s">
        <v>207</v>
      </c>
      <c r="E46" s="106">
        <v>1</v>
      </c>
      <c r="F46" s="101"/>
      <c r="G46" s="107"/>
      <c r="H46" s="101"/>
      <c r="I46" s="107"/>
      <c r="J46" s="101"/>
      <c r="K46" s="107"/>
      <c r="L46" s="10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s="96" customFormat="1" ht="21" customHeight="1">
      <c r="A47" s="101"/>
      <c r="B47" s="102" t="s">
        <v>209</v>
      </c>
      <c r="C47" s="101" t="s">
        <v>52</v>
      </c>
      <c r="D47" s="101" t="s">
        <v>207</v>
      </c>
      <c r="E47" s="106">
        <v>40</v>
      </c>
      <c r="F47" s="101"/>
      <c r="G47" s="107"/>
      <c r="H47" s="101"/>
      <c r="I47" s="107"/>
      <c r="J47" s="101"/>
      <c r="K47" s="107"/>
      <c r="L47" s="10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s="96" customFormat="1" ht="20.25" customHeight="1">
      <c r="A48" s="101"/>
      <c r="B48" s="102" t="s">
        <v>210</v>
      </c>
      <c r="C48" s="101" t="s">
        <v>52</v>
      </c>
      <c r="D48" s="101" t="s">
        <v>207</v>
      </c>
      <c r="E48" s="106">
        <v>5</v>
      </c>
      <c r="F48" s="101"/>
      <c r="G48" s="107"/>
      <c r="H48" s="101"/>
      <c r="I48" s="107"/>
      <c r="J48" s="101"/>
      <c r="K48" s="107"/>
      <c r="L48" s="10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row>
    <row r="49" spans="1:54" s="96" customFormat="1" ht="18" customHeight="1">
      <c r="A49" s="101"/>
      <c r="B49" s="102" t="s">
        <v>211</v>
      </c>
      <c r="C49" s="101" t="s">
        <v>182</v>
      </c>
      <c r="D49" s="101" t="s">
        <v>212</v>
      </c>
      <c r="E49" s="106">
        <v>3</v>
      </c>
      <c r="F49" s="101"/>
      <c r="G49" s="107"/>
      <c r="H49" s="101"/>
      <c r="I49" s="107"/>
      <c r="J49" s="101"/>
      <c r="K49" s="107"/>
      <c r="L49" s="10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row>
    <row r="50" spans="1:54" s="96" customFormat="1" ht="19.5" customHeight="1">
      <c r="A50" s="101"/>
      <c r="B50" s="102" t="s">
        <v>213</v>
      </c>
      <c r="C50" s="101" t="s">
        <v>182</v>
      </c>
      <c r="D50" s="101" t="s">
        <v>212</v>
      </c>
      <c r="E50" s="106">
        <v>3</v>
      </c>
      <c r="F50" s="101"/>
      <c r="G50" s="107"/>
      <c r="H50" s="101"/>
      <c r="I50" s="107"/>
      <c r="J50" s="101"/>
      <c r="K50" s="107"/>
      <c r="L50" s="10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row>
    <row r="51" spans="1:54" s="96" customFormat="1" ht="21.75" customHeight="1">
      <c r="A51" s="101"/>
      <c r="B51" s="101" t="s">
        <v>214</v>
      </c>
      <c r="C51" s="101" t="s">
        <v>52</v>
      </c>
      <c r="D51" s="101" t="s">
        <v>212</v>
      </c>
      <c r="E51" s="107">
        <v>15</v>
      </c>
      <c r="F51" s="101"/>
      <c r="G51" s="107"/>
      <c r="H51" s="101"/>
      <c r="I51" s="107"/>
      <c r="J51" s="101"/>
      <c r="K51" s="107"/>
      <c r="L51" s="10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row>
    <row r="52" spans="1:54" s="96" customFormat="1" ht="18.75" customHeight="1">
      <c r="A52" s="55"/>
      <c r="B52" s="109" t="s">
        <v>215</v>
      </c>
      <c r="C52" s="55"/>
      <c r="D52" s="55"/>
      <c r="E52" s="110"/>
      <c r="F52" s="55"/>
      <c r="G52" s="111"/>
      <c r="H52" s="55"/>
      <c r="I52" s="111"/>
      <c r="J52" s="55"/>
      <c r="K52" s="111"/>
      <c r="L52" s="111"/>
      <c r="M52" s="112"/>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s="96" customFormat="1" ht="25.5" customHeight="1">
      <c r="A53" s="101"/>
      <c r="B53" s="103" t="s">
        <v>216</v>
      </c>
      <c r="C53" s="101"/>
      <c r="D53" s="101"/>
      <c r="E53" s="106"/>
      <c r="F53" s="101"/>
      <c r="G53" s="107"/>
      <c r="H53" s="101"/>
      <c r="I53" s="107"/>
      <c r="J53" s="101"/>
      <c r="K53" s="107"/>
      <c r="L53" s="10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row>
    <row r="54" spans="1:54" s="114" customFormat="1" ht="45" customHeight="1">
      <c r="A54" s="170">
        <v>1</v>
      </c>
      <c r="B54" s="105" t="s">
        <v>217</v>
      </c>
      <c r="C54" s="101" t="s">
        <v>43</v>
      </c>
      <c r="D54" s="101"/>
      <c r="E54" s="106">
        <v>1.28</v>
      </c>
      <c r="F54" s="113"/>
      <c r="G54" s="113"/>
      <c r="H54" s="113"/>
      <c r="I54" s="113"/>
      <c r="J54" s="113"/>
      <c r="K54" s="113"/>
      <c r="L54" s="113"/>
    </row>
    <row r="55" spans="1:54" s="114" customFormat="1" ht="17.25" customHeight="1">
      <c r="A55" s="171"/>
      <c r="B55" s="108" t="s">
        <v>40</v>
      </c>
      <c r="C55" s="98" t="s">
        <v>41</v>
      </c>
      <c r="D55" s="101">
        <v>3.88</v>
      </c>
      <c r="E55" s="107">
        <f>D55*E54</f>
        <v>4.9664000000000001</v>
      </c>
      <c r="F55" s="101"/>
      <c r="G55" s="107"/>
      <c r="H55" s="101"/>
      <c r="I55" s="107"/>
      <c r="J55" s="101"/>
      <c r="K55" s="101"/>
      <c r="L55" s="107"/>
    </row>
    <row r="56" spans="1:54" s="114" customFormat="1" ht="17.25" customHeight="1">
      <c r="A56" s="170">
        <v>2</v>
      </c>
      <c r="B56" s="108" t="s">
        <v>218</v>
      </c>
      <c r="C56" s="98" t="s">
        <v>43</v>
      </c>
      <c r="D56" s="101"/>
      <c r="E56" s="107">
        <v>1.28</v>
      </c>
      <c r="F56" s="101"/>
      <c r="G56" s="101"/>
      <c r="H56" s="101"/>
      <c r="I56" s="101"/>
      <c r="J56" s="101"/>
      <c r="K56" s="107"/>
      <c r="L56" s="107"/>
    </row>
    <row r="57" spans="1:54" s="114" customFormat="1" ht="17.25" customHeight="1">
      <c r="A57" s="172"/>
      <c r="B57" s="108" t="s">
        <v>40</v>
      </c>
      <c r="C57" s="98" t="s">
        <v>41</v>
      </c>
      <c r="D57" s="101">
        <v>6.56</v>
      </c>
      <c r="E57" s="107">
        <f>E56*D57</f>
        <v>8.3967999999999989</v>
      </c>
      <c r="F57" s="101"/>
      <c r="G57" s="101"/>
      <c r="H57" s="101"/>
      <c r="I57" s="107"/>
      <c r="J57" s="101"/>
      <c r="K57" s="107"/>
      <c r="L57" s="107"/>
    </row>
    <row r="58" spans="1:54" s="114" customFormat="1" ht="17.25" customHeight="1">
      <c r="A58" s="172"/>
      <c r="B58" s="108" t="s">
        <v>99</v>
      </c>
      <c r="C58" s="98" t="s">
        <v>25</v>
      </c>
      <c r="D58" s="101">
        <v>0.6</v>
      </c>
      <c r="E58" s="107">
        <f>D58*E57</f>
        <v>5.038079999999999</v>
      </c>
      <c r="F58" s="101"/>
      <c r="G58" s="101"/>
      <c r="H58" s="101"/>
      <c r="I58" s="101"/>
      <c r="J58" s="101"/>
      <c r="K58" s="107"/>
      <c r="L58" s="107"/>
    </row>
    <row r="59" spans="1:54" s="114" customFormat="1" ht="17.25" customHeight="1">
      <c r="A59" s="172"/>
      <c r="B59" s="108" t="s">
        <v>219</v>
      </c>
      <c r="C59" s="98" t="s">
        <v>43</v>
      </c>
      <c r="D59" s="101">
        <v>1.0149999999999999</v>
      </c>
      <c r="E59" s="107">
        <f>D59*E58</f>
        <v>5.1136511999999987</v>
      </c>
      <c r="F59" s="101"/>
      <c r="G59" s="107"/>
      <c r="H59" s="101"/>
      <c r="I59" s="101"/>
      <c r="J59" s="101"/>
      <c r="K59" s="107"/>
      <c r="L59" s="107"/>
    </row>
    <row r="60" spans="1:54" s="114" customFormat="1" ht="17.25" customHeight="1">
      <c r="A60" s="171"/>
      <c r="B60" s="108" t="s">
        <v>105</v>
      </c>
      <c r="C60" s="98" t="s">
        <v>220</v>
      </c>
      <c r="D60" s="101">
        <v>0.4</v>
      </c>
      <c r="E60" s="107">
        <f>D60*E54</f>
        <v>0.51200000000000001</v>
      </c>
      <c r="F60" s="101"/>
      <c r="G60" s="107"/>
      <c r="H60" s="101"/>
      <c r="I60" s="101"/>
      <c r="J60" s="101"/>
      <c r="K60" s="107"/>
      <c r="L60" s="107"/>
    </row>
    <row r="61" spans="1:54" s="114" customFormat="1" ht="28.5" customHeight="1">
      <c r="A61" s="170">
        <v>3</v>
      </c>
      <c r="B61" s="108" t="s">
        <v>221</v>
      </c>
      <c r="C61" s="98" t="s">
        <v>47</v>
      </c>
      <c r="D61" s="101"/>
      <c r="E61" s="107">
        <v>0.128</v>
      </c>
      <c r="F61" s="101"/>
      <c r="G61" s="101"/>
      <c r="H61" s="101"/>
      <c r="I61" s="101"/>
      <c r="J61" s="101"/>
      <c r="K61" s="107"/>
      <c r="L61" s="107"/>
    </row>
    <row r="62" spans="1:54" s="114" customFormat="1" ht="17.25" customHeight="1">
      <c r="A62" s="172"/>
      <c r="B62" s="108" t="s">
        <v>40</v>
      </c>
      <c r="C62" s="98" t="s">
        <v>41</v>
      </c>
      <c r="D62" s="101">
        <v>62.6</v>
      </c>
      <c r="E62" s="107">
        <f>D62*E61</f>
        <v>8.0128000000000004</v>
      </c>
      <c r="F62" s="101"/>
      <c r="G62" s="101"/>
      <c r="H62" s="101"/>
      <c r="I62" s="107"/>
      <c r="J62" s="101"/>
      <c r="K62" s="107"/>
      <c r="L62" s="107"/>
    </row>
    <row r="63" spans="1:54" s="114" customFormat="1" ht="18" customHeight="1">
      <c r="A63" s="172"/>
      <c r="B63" s="108" t="s">
        <v>99</v>
      </c>
      <c r="C63" s="98" t="s">
        <v>25</v>
      </c>
      <c r="D63" s="101">
        <v>1</v>
      </c>
      <c r="E63" s="107">
        <f>D63*E61</f>
        <v>0.128</v>
      </c>
      <c r="F63" s="101"/>
      <c r="G63" s="101"/>
      <c r="H63" s="101"/>
      <c r="I63" s="101"/>
      <c r="J63" s="101"/>
      <c r="K63" s="107"/>
      <c r="L63" s="107"/>
    </row>
    <row r="64" spans="1:54" s="114" customFormat="1" ht="15.75" customHeight="1">
      <c r="A64" s="172"/>
      <c r="B64" s="108" t="s">
        <v>222</v>
      </c>
      <c r="C64" s="98" t="s">
        <v>102</v>
      </c>
      <c r="D64" s="101"/>
      <c r="E64" s="107">
        <v>32</v>
      </c>
      <c r="F64" s="101"/>
      <c r="G64" s="101"/>
      <c r="H64" s="101"/>
      <c r="I64" s="101"/>
      <c r="J64" s="101"/>
      <c r="K64" s="107"/>
      <c r="L64" s="107"/>
    </row>
    <row r="65" spans="1:12" s="114" customFormat="1" ht="18" customHeight="1">
      <c r="A65" s="172"/>
      <c r="B65" s="108" t="s">
        <v>56</v>
      </c>
      <c r="C65" s="98" t="s">
        <v>55</v>
      </c>
      <c r="D65" s="101">
        <v>4</v>
      </c>
      <c r="E65" s="107">
        <f>D65*E61</f>
        <v>0.51200000000000001</v>
      </c>
      <c r="F65" s="101"/>
      <c r="G65" s="107"/>
      <c r="H65" s="101"/>
      <c r="I65" s="101"/>
      <c r="J65" s="101"/>
      <c r="K65" s="107"/>
      <c r="L65" s="107"/>
    </row>
    <row r="66" spans="1:12" s="114" customFormat="1" ht="18" customHeight="1">
      <c r="A66" s="171"/>
      <c r="B66" s="108" t="s">
        <v>105</v>
      </c>
      <c r="C66" s="98" t="s">
        <v>220</v>
      </c>
      <c r="D66" s="101">
        <v>2.78</v>
      </c>
      <c r="E66" s="107">
        <f>D66*E61</f>
        <v>0.35583999999999999</v>
      </c>
      <c r="F66" s="101"/>
      <c r="G66" s="107"/>
      <c r="H66" s="101"/>
      <c r="I66" s="101"/>
      <c r="J66" s="101"/>
      <c r="K66" s="107"/>
      <c r="L66" s="107"/>
    </row>
    <row r="67" spans="1:12" s="114" customFormat="1" ht="18" customHeight="1">
      <c r="A67" s="170">
        <v>4</v>
      </c>
      <c r="B67" s="108" t="s">
        <v>223</v>
      </c>
      <c r="C67" s="98" t="s">
        <v>52</v>
      </c>
      <c r="D67" s="101"/>
      <c r="E67" s="107">
        <v>31</v>
      </c>
      <c r="F67" s="101"/>
      <c r="G67" s="101"/>
      <c r="H67" s="101"/>
      <c r="I67" s="101"/>
      <c r="J67" s="101"/>
      <c r="K67" s="107"/>
      <c r="L67" s="107"/>
    </row>
    <row r="68" spans="1:12" s="114" customFormat="1" ht="18" customHeight="1">
      <c r="A68" s="172"/>
      <c r="B68" s="108" t="s">
        <v>40</v>
      </c>
      <c r="C68" s="98" t="s">
        <v>41</v>
      </c>
      <c r="D68" s="101">
        <v>2.23</v>
      </c>
      <c r="E68" s="107">
        <f>D68*E67</f>
        <v>69.13</v>
      </c>
      <c r="F68" s="101"/>
      <c r="G68" s="101"/>
      <c r="H68" s="101"/>
      <c r="I68" s="101"/>
      <c r="J68" s="101"/>
      <c r="K68" s="107"/>
      <c r="L68" s="107"/>
    </row>
    <row r="69" spans="1:12" s="114" customFormat="1" ht="18" customHeight="1">
      <c r="A69" s="172"/>
      <c r="B69" s="108" t="s">
        <v>99</v>
      </c>
      <c r="C69" s="98" t="s">
        <v>25</v>
      </c>
      <c r="D69" s="101">
        <v>0.05</v>
      </c>
      <c r="E69" s="107">
        <f>D69*E67</f>
        <v>1.55</v>
      </c>
      <c r="F69" s="101"/>
      <c r="G69" s="101"/>
      <c r="H69" s="101"/>
      <c r="I69" s="101"/>
      <c r="J69" s="101"/>
      <c r="K69" s="107"/>
      <c r="L69" s="107"/>
    </row>
    <row r="70" spans="1:12" s="114" customFormat="1" ht="18" customHeight="1">
      <c r="A70" s="172"/>
      <c r="B70" s="108" t="s">
        <v>224</v>
      </c>
      <c r="C70" s="98" t="s">
        <v>55</v>
      </c>
      <c r="D70" s="101">
        <v>0.02</v>
      </c>
      <c r="E70" s="107">
        <f>D70*E67</f>
        <v>0.62</v>
      </c>
      <c r="F70" s="101"/>
      <c r="G70" s="101"/>
      <c r="H70" s="101"/>
      <c r="I70" s="101"/>
      <c r="J70" s="101"/>
      <c r="K70" s="107"/>
      <c r="L70" s="107"/>
    </row>
    <row r="71" spans="1:12" s="114" customFormat="1" ht="18" customHeight="1">
      <c r="A71" s="172"/>
      <c r="B71" s="108" t="s">
        <v>225</v>
      </c>
      <c r="C71" s="98" t="s">
        <v>59</v>
      </c>
      <c r="D71" s="101">
        <v>1.5</v>
      </c>
      <c r="E71" s="107">
        <f>E67*D71</f>
        <v>46.5</v>
      </c>
      <c r="F71" s="101"/>
      <c r="G71" s="101"/>
      <c r="H71" s="101"/>
      <c r="I71" s="101"/>
      <c r="J71" s="101"/>
      <c r="K71" s="107"/>
      <c r="L71" s="107"/>
    </row>
    <row r="72" spans="1:12" s="114" customFormat="1" ht="18" customHeight="1">
      <c r="A72" s="171"/>
      <c r="B72" s="108" t="s">
        <v>105</v>
      </c>
      <c r="C72" s="98" t="s">
        <v>220</v>
      </c>
      <c r="D72" s="101">
        <v>3.9E-2</v>
      </c>
      <c r="E72" s="107">
        <f>D72*E67</f>
        <v>1.2090000000000001</v>
      </c>
      <c r="F72" s="101"/>
      <c r="G72" s="107"/>
      <c r="H72" s="101"/>
      <c r="I72" s="101"/>
      <c r="J72" s="101"/>
      <c r="K72" s="107"/>
      <c r="L72" s="107"/>
    </row>
    <row r="73" spans="1:12" s="114" customFormat="1" ht="18" customHeight="1">
      <c r="A73" s="170">
        <v>5</v>
      </c>
      <c r="B73" s="108" t="s">
        <v>226</v>
      </c>
      <c r="C73" s="98" t="s">
        <v>62</v>
      </c>
      <c r="D73" s="101"/>
      <c r="E73" s="107">
        <v>1</v>
      </c>
      <c r="F73" s="101"/>
      <c r="G73" s="101"/>
      <c r="H73" s="101"/>
      <c r="I73" s="101"/>
      <c r="J73" s="101"/>
      <c r="K73" s="107"/>
      <c r="L73" s="107"/>
    </row>
    <row r="74" spans="1:12" s="114" customFormat="1" ht="18" customHeight="1">
      <c r="A74" s="172"/>
      <c r="B74" s="108" t="s">
        <v>40</v>
      </c>
      <c r="C74" s="98" t="s">
        <v>41</v>
      </c>
      <c r="D74" s="101">
        <v>0.95</v>
      </c>
      <c r="E74" s="107">
        <f>D74*E73</f>
        <v>0.95</v>
      </c>
      <c r="F74" s="101"/>
      <c r="G74" s="101"/>
      <c r="H74" s="101"/>
      <c r="I74" s="101"/>
      <c r="J74" s="101"/>
      <c r="K74" s="107"/>
      <c r="L74" s="107"/>
    </row>
    <row r="75" spans="1:12" s="114" customFormat="1" ht="18" customHeight="1">
      <c r="A75" s="172"/>
      <c r="B75" s="108" t="s">
        <v>99</v>
      </c>
      <c r="C75" s="98" t="s">
        <v>25</v>
      </c>
      <c r="D75" s="101">
        <v>0.18</v>
      </c>
      <c r="E75" s="107">
        <f>D75*E73</f>
        <v>0.18</v>
      </c>
      <c r="F75" s="101"/>
      <c r="G75" s="101"/>
      <c r="H75" s="101"/>
      <c r="I75" s="101"/>
      <c r="J75" s="101"/>
      <c r="K75" s="107"/>
      <c r="L75" s="107"/>
    </row>
    <row r="76" spans="1:12" s="114" customFormat="1" ht="18" customHeight="1">
      <c r="A76" s="172"/>
      <c r="B76" s="108" t="s">
        <v>227</v>
      </c>
      <c r="C76" s="98" t="s">
        <v>59</v>
      </c>
      <c r="D76" s="101">
        <v>1.9</v>
      </c>
      <c r="E76" s="107">
        <f>D76*E73</f>
        <v>1.9</v>
      </c>
      <c r="F76" s="101"/>
      <c r="G76" s="101"/>
      <c r="H76" s="101"/>
      <c r="I76" s="101"/>
      <c r="J76" s="101"/>
      <c r="K76" s="107"/>
      <c r="L76" s="107"/>
    </row>
    <row r="77" spans="1:12" s="114" customFormat="1" ht="18" customHeight="1">
      <c r="A77" s="171"/>
      <c r="B77" s="108" t="s">
        <v>56</v>
      </c>
      <c r="C77" s="98" t="s">
        <v>55</v>
      </c>
      <c r="D77" s="101">
        <v>0.02</v>
      </c>
      <c r="E77" s="107">
        <f>D77*E73</f>
        <v>0.02</v>
      </c>
      <c r="F77" s="101"/>
      <c r="G77" s="101"/>
      <c r="H77" s="101"/>
      <c r="I77" s="101"/>
      <c r="J77" s="101"/>
      <c r="K77" s="107"/>
      <c r="L77" s="107"/>
    </row>
    <row r="78" spans="1:12" s="114" customFormat="1" ht="30" customHeight="1">
      <c r="A78" s="115">
        <v>6</v>
      </c>
      <c r="B78" s="108" t="s">
        <v>228</v>
      </c>
      <c r="C78" s="98" t="s">
        <v>59</v>
      </c>
      <c r="D78" s="101"/>
      <c r="E78" s="107">
        <v>4.7</v>
      </c>
      <c r="F78" s="101"/>
      <c r="G78" s="101"/>
      <c r="H78" s="101"/>
      <c r="I78" s="101"/>
      <c r="J78" s="101"/>
      <c r="K78" s="107"/>
      <c r="L78" s="107"/>
    </row>
    <row r="79" spans="1:12" s="114" customFormat="1" ht="18" customHeight="1">
      <c r="A79" s="113"/>
      <c r="B79" s="108" t="s">
        <v>40</v>
      </c>
      <c r="C79" s="98" t="s">
        <v>41</v>
      </c>
      <c r="D79" s="101">
        <v>0.376</v>
      </c>
      <c r="E79" s="107">
        <f>D79*E78</f>
        <v>1.7672000000000001</v>
      </c>
      <c r="F79" s="101"/>
      <c r="G79" s="101"/>
      <c r="H79" s="101"/>
      <c r="I79" s="107"/>
      <c r="J79" s="101"/>
      <c r="K79" s="107"/>
      <c r="L79" s="107"/>
    </row>
    <row r="80" spans="1:12" s="114" customFormat="1" ht="18" customHeight="1">
      <c r="A80" s="115"/>
      <c r="B80" s="108" t="s">
        <v>60</v>
      </c>
      <c r="C80" s="98" t="s">
        <v>55</v>
      </c>
      <c r="D80" s="101">
        <v>0.15</v>
      </c>
      <c r="E80" s="107">
        <f>D80*E78</f>
        <v>0.70499999999999996</v>
      </c>
      <c r="F80" s="101"/>
      <c r="G80" s="101"/>
      <c r="H80" s="101"/>
      <c r="I80" s="101"/>
      <c r="J80" s="101"/>
      <c r="K80" s="107"/>
      <c r="L80" s="107"/>
    </row>
    <row r="81" spans="1:15" s="114" customFormat="1" ht="18" customHeight="1">
      <c r="A81" s="115"/>
      <c r="B81" s="108" t="s">
        <v>105</v>
      </c>
      <c r="C81" s="98" t="s">
        <v>25</v>
      </c>
      <c r="D81" s="101">
        <v>6.0000000000000001E-3</v>
      </c>
      <c r="E81" s="107">
        <f>D81*E78</f>
        <v>2.8200000000000003E-2</v>
      </c>
      <c r="F81" s="101"/>
      <c r="G81" s="101"/>
      <c r="H81" s="101"/>
      <c r="I81" s="101"/>
      <c r="J81" s="101"/>
      <c r="K81" s="107"/>
      <c r="L81" s="107"/>
    </row>
    <row r="82" spans="1:15" s="120" customFormat="1">
      <c r="A82" s="55"/>
      <c r="B82" s="55" t="s">
        <v>229</v>
      </c>
      <c r="C82" s="116"/>
      <c r="D82" s="117"/>
      <c r="E82" s="118"/>
      <c r="F82" s="55"/>
      <c r="G82" s="111"/>
      <c r="H82" s="111"/>
      <c r="I82" s="111"/>
      <c r="J82" s="111"/>
      <c r="K82" s="111"/>
      <c r="L82" s="111"/>
      <c r="M82" s="119"/>
      <c r="O82" s="120" t="s">
        <v>172</v>
      </c>
    </row>
    <row r="83" spans="1:15" s="120" customFormat="1" ht="31.5">
      <c r="A83" s="101"/>
      <c r="B83" s="121" t="s">
        <v>230</v>
      </c>
      <c r="C83" s="98"/>
      <c r="D83" s="122"/>
      <c r="E83" s="123"/>
      <c r="F83" s="101"/>
      <c r="G83" s="107"/>
      <c r="H83" s="107"/>
      <c r="I83" s="107"/>
      <c r="J83" s="107"/>
      <c r="K83" s="107"/>
      <c r="L83" s="107"/>
      <c r="M83" s="119"/>
    </row>
    <row r="84" spans="1:15" s="120" customFormat="1" ht="43.5" customHeight="1">
      <c r="A84" s="101"/>
      <c r="B84" s="101" t="s">
        <v>231</v>
      </c>
      <c r="C84" s="98" t="s">
        <v>232</v>
      </c>
      <c r="D84" s="101"/>
      <c r="E84" s="123">
        <v>20</v>
      </c>
      <c r="F84" s="101"/>
      <c r="G84" s="107"/>
      <c r="H84" s="107"/>
      <c r="I84" s="107"/>
      <c r="J84" s="107"/>
      <c r="K84" s="107"/>
      <c r="L84" s="107"/>
      <c r="M84" s="119"/>
    </row>
    <row r="85" spans="1:15" s="120" customFormat="1">
      <c r="A85" s="55"/>
      <c r="B85" s="55" t="s">
        <v>233</v>
      </c>
      <c r="C85" s="116"/>
      <c r="D85" s="117"/>
      <c r="E85" s="118"/>
      <c r="F85" s="55"/>
      <c r="G85" s="111"/>
      <c r="H85" s="111"/>
      <c r="I85" s="111"/>
      <c r="J85" s="111"/>
      <c r="K85" s="111"/>
      <c r="L85" s="111"/>
      <c r="M85" s="119"/>
    </row>
    <row r="86" spans="1:15" s="120" customFormat="1">
      <c r="A86" s="55"/>
      <c r="B86" s="55" t="s">
        <v>169</v>
      </c>
      <c r="C86" s="116"/>
      <c r="D86" s="117"/>
      <c r="E86" s="118"/>
      <c r="F86" s="55"/>
      <c r="G86" s="111"/>
      <c r="H86" s="111"/>
      <c r="I86" s="111"/>
      <c r="J86" s="111"/>
      <c r="K86" s="111"/>
      <c r="L86" s="111"/>
      <c r="M86" s="119"/>
    </row>
    <row r="87" spans="1:15" s="120" customFormat="1" ht="18.75" customHeight="1">
      <c r="A87" s="101"/>
      <c r="B87" s="124" t="s">
        <v>76</v>
      </c>
      <c r="C87" s="125"/>
      <c r="D87" s="126"/>
      <c r="E87" s="127"/>
      <c r="F87" s="113"/>
      <c r="G87" s="16"/>
      <c r="H87" s="16"/>
      <c r="I87" s="16"/>
      <c r="J87" s="16"/>
      <c r="K87" s="16"/>
      <c r="L87" s="16"/>
      <c r="M87" s="119"/>
    </row>
    <row r="88" spans="1:15" s="120" customFormat="1" ht="17.25" customHeight="1">
      <c r="A88" s="101"/>
      <c r="B88" s="124" t="s">
        <v>5</v>
      </c>
      <c r="C88" s="128"/>
      <c r="D88" s="126"/>
      <c r="E88" s="127"/>
      <c r="F88" s="113"/>
      <c r="G88" s="16"/>
      <c r="H88" s="16"/>
      <c r="I88" s="16"/>
      <c r="J88" s="16"/>
      <c r="K88" s="16"/>
      <c r="L88" s="16"/>
      <c r="M88" s="119"/>
      <c r="N88" s="119">
        <f>L86</f>
        <v>0</v>
      </c>
    </row>
    <row r="89" spans="1:15" s="120" customFormat="1" ht="16.5" customHeight="1">
      <c r="A89" s="101"/>
      <c r="B89" s="124" t="s">
        <v>78</v>
      </c>
      <c r="C89" s="125"/>
      <c r="D89" s="126"/>
      <c r="E89" s="127"/>
      <c r="F89" s="113"/>
      <c r="G89" s="16"/>
      <c r="H89" s="16"/>
      <c r="I89" s="16"/>
      <c r="J89" s="16"/>
      <c r="K89" s="16"/>
      <c r="L89" s="16"/>
      <c r="M89" s="119"/>
    </row>
    <row r="90" spans="1:15" s="120" customFormat="1" ht="16.5" customHeight="1">
      <c r="A90" s="101"/>
      <c r="B90" s="124" t="s">
        <v>5</v>
      </c>
      <c r="C90" s="125"/>
      <c r="D90" s="126"/>
      <c r="E90" s="127"/>
      <c r="F90" s="113"/>
      <c r="G90" s="16"/>
      <c r="H90" s="16"/>
      <c r="I90" s="16"/>
      <c r="J90" s="16"/>
      <c r="K90" s="16"/>
      <c r="L90" s="16"/>
      <c r="M90" s="119"/>
    </row>
    <row r="91" spans="1:15" s="120" customFormat="1" ht="16.5" customHeight="1">
      <c r="A91" s="101"/>
      <c r="B91" s="124" t="s">
        <v>79</v>
      </c>
      <c r="C91" s="125"/>
      <c r="D91" s="126"/>
      <c r="E91" s="127"/>
      <c r="F91" s="113"/>
      <c r="G91" s="16"/>
      <c r="H91" s="16"/>
      <c r="I91" s="16"/>
      <c r="J91" s="16"/>
      <c r="K91" s="16"/>
      <c r="L91" s="16"/>
      <c r="M91" s="119"/>
    </row>
    <row r="92" spans="1:15" s="120" customFormat="1" ht="16.5" customHeight="1">
      <c r="A92" s="101"/>
      <c r="B92" s="124" t="s">
        <v>8</v>
      </c>
      <c r="C92" s="128"/>
      <c r="D92" s="126"/>
      <c r="E92" s="127"/>
      <c r="F92" s="113"/>
      <c r="G92" s="16"/>
      <c r="H92" s="16"/>
      <c r="I92" s="16"/>
      <c r="J92" s="16"/>
      <c r="K92" s="16"/>
      <c r="L92" s="16"/>
      <c r="M92" s="119"/>
    </row>
    <row r="93" spans="1:15" s="120" customFormat="1" ht="16.5" customHeight="1">
      <c r="A93" s="101"/>
      <c r="B93" s="124"/>
      <c r="C93" s="128"/>
      <c r="D93" s="126"/>
      <c r="E93" s="127"/>
      <c r="F93" s="113"/>
      <c r="G93" s="16"/>
      <c r="H93" s="16"/>
      <c r="I93" s="16"/>
      <c r="J93" s="16"/>
      <c r="K93" s="16"/>
      <c r="L93" s="16"/>
      <c r="M93" s="119"/>
    </row>
    <row r="95" spans="1:15">
      <c r="A95" s="180"/>
      <c r="B95" s="180"/>
      <c r="C95" s="180"/>
      <c r="D95" s="180"/>
      <c r="E95" s="180"/>
      <c r="F95" s="180"/>
      <c r="G95" s="180"/>
      <c r="H95" s="180"/>
      <c r="I95" s="180"/>
      <c r="J95" s="180"/>
      <c r="K95" s="180"/>
      <c r="L95" s="180"/>
    </row>
    <row r="96" spans="1:15">
      <c r="A96" s="180"/>
      <c r="B96" s="180"/>
      <c r="C96" s="180"/>
      <c r="D96" s="180"/>
      <c r="E96" s="180"/>
      <c r="F96" s="180"/>
      <c r="G96" s="180"/>
      <c r="H96" s="180"/>
      <c r="I96" s="180"/>
      <c r="J96" s="180"/>
      <c r="K96" s="180"/>
      <c r="L96" s="180"/>
    </row>
    <row r="105" spans="16:16">
      <c r="P105" s="120" t="s">
        <v>172</v>
      </c>
    </row>
  </sheetData>
  <mergeCells count="22">
    <mergeCell ref="A9:A10"/>
    <mergeCell ref="A11:A12"/>
    <mergeCell ref="A1:L1"/>
    <mergeCell ref="A2:L2"/>
    <mergeCell ref="A3:L3"/>
    <mergeCell ref="A4:A5"/>
    <mergeCell ref="B4:B5"/>
    <mergeCell ref="C4:C5"/>
    <mergeCell ref="D4:E4"/>
    <mergeCell ref="F4:G4"/>
    <mergeCell ref="H4:I4"/>
    <mergeCell ref="J4:K4"/>
    <mergeCell ref="A27:A29"/>
    <mergeCell ref="A30:A34"/>
    <mergeCell ref="A35:A39"/>
    <mergeCell ref="A54:A55"/>
    <mergeCell ref="A14:A26"/>
    <mergeCell ref="A73:A77"/>
    <mergeCell ref="A95:L96"/>
    <mergeCell ref="A56:A60"/>
    <mergeCell ref="A61:A66"/>
    <mergeCell ref="A67:A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ნაკრ. ხარჯთ.</vt:lpstr>
      <vt:lpstr>ჭაბურღილი</vt:lpstr>
      <vt:lpstr>რეზ. და ჭაბ. სან. ღობე</vt:lpstr>
      <vt:lpstr>რეზერვუარი</vt:lpstr>
      <vt:lpstr>საქლ. და წყ. შიდა ქს.</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gia papashvili</cp:lastModifiedBy>
  <cp:lastPrinted>2016-05-24T10:39:53Z</cp:lastPrinted>
  <dcterms:created xsi:type="dcterms:W3CDTF">2016-02-21T20:26:57Z</dcterms:created>
  <dcterms:modified xsi:type="dcterms:W3CDTF">2016-11-26T12:40:51Z</dcterms:modified>
</cp:coreProperties>
</file>