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55" windowWidth="14805" windowHeight="8010" tabRatio="807"/>
  </bookViews>
  <sheets>
    <sheet name="ხარჯთაღრიცხვა" sheetId="17" r:id="rId1"/>
  </sheets>
  <definedNames>
    <definedName name="_xlnm.Print_Area" localSheetId="0">ხარჯთაღრიცხვა!$A$1:$P$89</definedName>
  </definedNames>
  <calcPr calcId="145621"/>
  <fileRecoveryPr autoRecover="0"/>
</workbook>
</file>

<file path=xl/calcChain.xml><?xml version="1.0" encoding="utf-8"?>
<calcChain xmlns="http://schemas.openxmlformats.org/spreadsheetml/2006/main">
  <c r="P16" i="17" l="1"/>
  <c r="P63" i="17" l="1"/>
  <c r="P62" i="17"/>
  <c r="P61" i="17"/>
  <c r="P15" i="17"/>
  <c r="P59" i="17"/>
  <c r="P22" i="17" l="1"/>
  <c r="P21" i="17"/>
  <c r="H86" i="17" l="1"/>
  <c r="P80" i="17"/>
  <c r="N80" i="17"/>
  <c r="K80" i="17"/>
  <c r="I80" i="17" s="1"/>
  <c r="F80" i="17"/>
  <c r="P79" i="17"/>
  <c r="N79" i="17"/>
  <c r="K79" i="17"/>
  <c r="I79" i="17" s="1"/>
  <c r="F79" i="17"/>
  <c r="P78" i="17"/>
  <c r="N78" i="17"/>
  <c r="K78" i="17"/>
  <c r="I78" i="17" s="1"/>
  <c r="F78" i="17"/>
  <c r="P77" i="17"/>
  <c r="N77" i="17"/>
  <c r="K77" i="17"/>
  <c r="I77" i="17" s="1"/>
  <c r="F77" i="17"/>
  <c r="P76" i="17"/>
  <c r="N76" i="17"/>
  <c r="K76" i="17"/>
  <c r="I76" i="17" s="1"/>
  <c r="F76" i="17"/>
  <c r="P75" i="17"/>
  <c r="N75" i="17"/>
  <c r="K75" i="17"/>
  <c r="I75" i="17" s="1"/>
  <c r="F75" i="17"/>
  <c r="P74" i="17"/>
  <c r="N74" i="17"/>
  <c r="K74" i="17"/>
  <c r="I74" i="17" s="1"/>
  <c r="F74" i="17"/>
  <c r="P73" i="17"/>
  <c r="N73" i="17"/>
  <c r="K73" i="17"/>
  <c r="I73" i="17" s="1"/>
  <c r="F73" i="17"/>
  <c r="P72" i="17"/>
  <c r="N72" i="17"/>
  <c r="K72" i="17"/>
  <c r="I72" i="17" s="1"/>
  <c r="F72" i="17"/>
  <c r="P71" i="17"/>
  <c r="N71" i="17"/>
  <c r="K71" i="17"/>
  <c r="I71" i="17" s="1"/>
  <c r="F71" i="17"/>
  <c r="P70" i="17"/>
  <c r="N70" i="17"/>
  <c r="K70" i="17"/>
  <c r="I70" i="17" s="1"/>
  <c r="F70" i="17"/>
  <c r="P69" i="17"/>
  <c r="N69" i="17"/>
  <c r="K69" i="17"/>
  <c r="I69" i="17" s="1"/>
  <c r="F69" i="17"/>
  <c r="P68" i="17"/>
  <c r="N68" i="17"/>
  <c r="K68" i="17"/>
  <c r="I68" i="17" s="1"/>
  <c r="F68" i="17"/>
  <c r="P67" i="17"/>
  <c r="N67" i="17"/>
  <c r="K67" i="17"/>
  <c r="I67" i="17" s="1"/>
  <c r="F67" i="17"/>
  <c r="P66" i="17"/>
  <c r="N66" i="17"/>
  <c r="K66" i="17"/>
  <c r="I66" i="17" s="1"/>
  <c r="F66" i="17"/>
  <c r="P65" i="17"/>
  <c r="N65" i="17"/>
  <c r="K65" i="17"/>
  <c r="I65" i="17" s="1"/>
  <c r="F65" i="17"/>
  <c r="P64" i="17"/>
  <c r="N64" i="17"/>
  <c r="K64" i="17"/>
  <c r="I64" i="17" s="1"/>
  <c r="F64" i="17"/>
  <c r="P60" i="17"/>
  <c r="N60" i="17"/>
  <c r="K60" i="17"/>
  <c r="I60" i="17" s="1"/>
  <c r="F60" i="17"/>
  <c r="P58" i="17"/>
  <c r="N58" i="17"/>
  <c r="K58" i="17"/>
  <c r="I58" i="17" s="1"/>
  <c r="F58" i="17"/>
  <c r="P57" i="17"/>
  <c r="N57" i="17"/>
  <c r="K57" i="17"/>
  <c r="I57" i="17" s="1"/>
  <c r="F57" i="17"/>
  <c r="P56" i="17"/>
  <c r="N56" i="17"/>
  <c r="K56" i="17"/>
  <c r="I56" i="17" s="1"/>
  <c r="F56" i="17"/>
  <c r="P55" i="17"/>
  <c r="N55" i="17"/>
  <c r="K55" i="17"/>
  <c r="I55" i="17" s="1"/>
  <c r="F55" i="17"/>
  <c r="P54" i="17"/>
  <c r="N54" i="17"/>
  <c r="K54" i="17"/>
  <c r="I54" i="17" s="1"/>
  <c r="F54" i="17"/>
  <c r="P53" i="17"/>
  <c r="N53" i="17"/>
  <c r="K53" i="17"/>
  <c r="I53" i="17" s="1"/>
  <c r="F53" i="17"/>
  <c r="P52" i="17"/>
  <c r="N52" i="17"/>
  <c r="K52" i="17"/>
  <c r="I52" i="17" s="1"/>
  <c r="F52" i="17"/>
  <c r="P51" i="17"/>
  <c r="N51" i="17"/>
  <c r="K51" i="17"/>
  <c r="I51" i="17" s="1"/>
  <c r="F51" i="17"/>
  <c r="P50" i="17"/>
  <c r="N50" i="17"/>
  <c r="K50" i="17"/>
  <c r="I50" i="17" s="1"/>
  <c r="F50" i="17"/>
  <c r="P49" i="17"/>
  <c r="N49" i="17"/>
  <c r="K49" i="17"/>
  <c r="I49" i="17" s="1"/>
  <c r="F49" i="17"/>
  <c r="P48" i="17"/>
  <c r="N48" i="17"/>
  <c r="K48" i="17"/>
  <c r="I48" i="17" s="1"/>
  <c r="F48" i="17"/>
  <c r="P47" i="17"/>
  <c r="N47" i="17"/>
  <c r="K47" i="17"/>
  <c r="I47" i="17" s="1"/>
  <c r="F47" i="17"/>
  <c r="P46" i="17"/>
  <c r="N46" i="17"/>
  <c r="K46" i="17"/>
  <c r="I46" i="17" s="1"/>
  <c r="F46" i="17"/>
  <c r="P45" i="17"/>
  <c r="N45" i="17"/>
  <c r="K45" i="17"/>
  <c r="I45" i="17" s="1"/>
  <c r="F45" i="17"/>
  <c r="P44" i="17"/>
  <c r="N44" i="17"/>
  <c r="K44" i="17"/>
  <c r="I44" i="17" s="1"/>
  <c r="F44" i="17"/>
  <c r="P43" i="17"/>
  <c r="N43" i="17"/>
  <c r="K43" i="17"/>
  <c r="I43" i="17" s="1"/>
  <c r="F43" i="17"/>
  <c r="P42" i="17"/>
  <c r="N42" i="17"/>
  <c r="K42" i="17"/>
  <c r="I42" i="17" s="1"/>
  <c r="F42" i="17"/>
  <c r="P41" i="17"/>
  <c r="N41" i="17"/>
  <c r="K41" i="17"/>
  <c r="I41" i="17" s="1"/>
  <c r="F41" i="17"/>
  <c r="P40" i="17"/>
  <c r="N40" i="17"/>
  <c r="M40" i="17"/>
  <c r="K40" i="17"/>
  <c r="I40" i="17" s="1"/>
  <c r="F40" i="17"/>
  <c r="P39" i="17"/>
  <c r="N39" i="17"/>
  <c r="K39" i="17"/>
  <c r="I39" i="17" s="1"/>
  <c r="F39" i="17"/>
  <c r="P38" i="17"/>
  <c r="N38" i="17"/>
  <c r="K38" i="17"/>
  <c r="I38" i="17" s="1"/>
  <c r="F38" i="17"/>
  <c r="P37" i="17"/>
  <c r="N37" i="17"/>
  <c r="K37" i="17"/>
  <c r="I37" i="17" s="1"/>
  <c r="F37" i="17"/>
  <c r="P36" i="17"/>
  <c r="N36" i="17"/>
  <c r="K36" i="17"/>
  <c r="I36" i="17" s="1"/>
  <c r="F36" i="17"/>
  <c r="P35" i="17"/>
  <c r="N35" i="17"/>
  <c r="K35" i="17"/>
  <c r="I35" i="17" s="1"/>
  <c r="F35" i="17"/>
  <c r="P34" i="17"/>
  <c r="N34" i="17"/>
  <c r="K34" i="17"/>
  <c r="I34" i="17" s="1"/>
  <c r="F34" i="17"/>
  <c r="P33" i="17"/>
  <c r="N33" i="17"/>
  <c r="K33" i="17"/>
  <c r="I33" i="17" s="1"/>
  <c r="F33" i="17"/>
  <c r="P32" i="17"/>
  <c r="N32" i="17"/>
  <c r="M32" i="17"/>
  <c r="K32" i="17"/>
  <c r="I32" i="17" s="1"/>
  <c r="F32" i="17"/>
  <c r="P31" i="17"/>
  <c r="N31" i="17"/>
  <c r="K31" i="17"/>
  <c r="I31" i="17" s="1"/>
  <c r="F31" i="17"/>
  <c r="P30" i="17"/>
  <c r="N30" i="17"/>
  <c r="K30" i="17"/>
  <c r="I30" i="17" s="1"/>
  <c r="F30" i="17"/>
  <c r="P29" i="17"/>
  <c r="N29" i="17"/>
  <c r="K29" i="17"/>
  <c r="I29" i="17" s="1"/>
  <c r="F29" i="17"/>
  <c r="P28" i="17"/>
  <c r="N28" i="17"/>
  <c r="K28" i="17"/>
  <c r="I28" i="17" s="1"/>
  <c r="F28" i="17"/>
  <c r="P27" i="17"/>
  <c r="N27" i="17"/>
  <c r="K27" i="17"/>
  <c r="I27" i="17" s="1"/>
  <c r="F27" i="17"/>
  <c r="P26" i="17"/>
  <c r="N26" i="17"/>
  <c r="K26" i="17"/>
  <c r="I26" i="17" s="1"/>
  <c r="F26" i="17"/>
  <c r="P25" i="17"/>
  <c r="P24" i="17"/>
  <c r="N24" i="17"/>
  <c r="K24" i="17"/>
  <c r="M24" i="17" s="1"/>
  <c r="F24" i="17"/>
  <c r="P23" i="17"/>
  <c r="N23" i="17"/>
  <c r="K23" i="17"/>
  <c r="M23" i="17" s="1"/>
  <c r="F23" i="17"/>
  <c r="P20" i="17"/>
  <c r="N20" i="17"/>
  <c r="K20" i="17"/>
  <c r="M20" i="17" s="1"/>
  <c r="F20" i="17"/>
  <c r="P19" i="17"/>
  <c r="N19" i="17"/>
  <c r="K19" i="17"/>
  <c r="M19" i="17" s="1"/>
  <c r="F19" i="17"/>
  <c r="P18" i="17"/>
  <c r="N18" i="17"/>
  <c r="K18" i="17"/>
  <c r="M18" i="17" s="1"/>
  <c r="F18" i="17"/>
  <c r="P17" i="17"/>
  <c r="N17" i="17"/>
  <c r="K17" i="17"/>
  <c r="M17" i="17" s="1"/>
  <c r="F17" i="17"/>
  <c r="P14" i="17"/>
  <c r="N14" i="17"/>
  <c r="K14" i="17"/>
  <c r="M14" i="17" s="1"/>
  <c r="F14" i="17"/>
  <c r="P13" i="17"/>
  <c r="N13" i="17"/>
  <c r="K13" i="17"/>
  <c r="M13" i="17" s="1"/>
  <c r="F13" i="17"/>
  <c r="P12" i="17"/>
  <c r="N12" i="17"/>
  <c r="K12" i="17"/>
  <c r="M12" i="17" s="1"/>
  <c r="F12" i="17"/>
  <c r="P11" i="17"/>
  <c r="N11" i="17"/>
  <c r="K11" i="17"/>
  <c r="M11" i="17" s="1"/>
  <c r="F11" i="17"/>
  <c r="P10" i="17"/>
  <c r="N10" i="17"/>
  <c r="K10" i="17"/>
  <c r="I10" i="17" s="1"/>
  <c r="F10" i="17"/>
  <c r="P9" i="17"/>
  <c r="N9" i="17"/>
  <c r="K9" i="17"/>
  <c r="I9" i="17" s="1"/>
  <c r="F9" i="17"/>
  <c r="P8" i="17"/>
  <c r="N8" i="17"/>
  <c r="K8" i="17"/>
  <c r="I8" i="17" s="1"/>
  <c r="F8" i="17"/>
  <c r="P7" i="17"/>
  <c r="N7" i="17"/>
  <c r="K7" i="17"/>
  <c r="I7" i="17" s="1"/>
  <c r="F7" i="17"/>
  <c r="P6" i="17"/>
  <c r="N6" i="17"/>
  <c r="K6" i="17"/>
  <c r="I6" i="17" s="1"/>
  <c r="F6" i="17"/>
  <c r="P5" i="17"/>
  <c r="N5" i="17"/>
  <c r="K5" i="17"/>
  <c r="M5" i="17" s="1"/>
  <c r="F5" i="17"/>
  <c r="M56" i="17" l="1"/>
  <c r="M48" i="17"/>
  <c r="M75" i="17"/>
  <c r="M67" i="17"/>
  <c r="M28" i="17"/>
  <c r="M36" i="17"/>
  <c r="M44" i="17"/>
  <c r="M52" i="17"/>
  <c r="M43" i="17"/>
  <c r="M47" i="17"/>
  <c r="M51" i="17"/>
  <c r="M55" i="17"/>
  <c r="M60" i="17"/>
  <c r="M71" i="17"/>
  <c r="M27" i="17"/>
  <c r="M31" i="17"/>
  <c r="M35" i="17"/>
  <c r="M39" i="17"/>
  <c r="M6" i="17"/>
  <c r="M7" i="17"/>
  <c r="M8" i="17"/>
  <c r="M9" i="17"/>
  <c r="M10" i="17"/>
  <c r="M30" i="17"/>
  <c r="M38" i="17"/>
  <c r="M50" i="17"/>
  <c r="M66" i="17"/>
  <c r="M70" i="17"/>
  <c r="M74" i="17"/>
  <c r="M78" i="17"/>
  <c r="M79" i="17"/>
  <c r="M80" i="17"/>
  <c r="I5" i="17"/>
  <c r="J5" i="17" s="1"/>
  <c r="P81" i="17"/>
  <c r="I11" i="17"/>
  <c r="J11" i="17" s="1"/>
  <c r="I12" i="17"/>
  <c r="G12" i="17" s="1"/>
  <c r="I13" i="17"/>
  <c r="J13" i="17" s="1"/>
  <c r="I14" i="17"/>
  <c r="G14" i="17" s="1"/>
  <c r="I17" i="17"/>
  <c r="J17" i="17" s="1"/>
  <c r="I18" i="17"/>
  <c r="G18" i="17" s="1"/>
  <c r="I19" i="17"/>
  <c r="J19" i="17" s="1"/>
  <c r="I20" i="17"/>
  <c r="G20" i="17" s="1"/>
  <c r="I23" i="17"/>
  <c r="J23" i="17" s="1"/>
  <c r="I24" i="17"/>
  <c r="G24" i="17" s="1"/>
  <c r="M64" i="17"/>
  <c r="M68" i="17"/>
  <c r="M72" i="17"/>
  <c r="M76" i="17"/>
  <c r="M26" i="17"/>
  <c r="M34" i="17"/>
  <c r="M42" i="17"/>
  <c r="M46" i="17"/>
  <c r="M54" i="17"/>
  <c r="M58" i="17"/>
  <c r="F81" i="17"/>
  <c r="F82" i="17" s="1"/>
  <c r="F83" i="17" s="1"/>
  <c r="F84" i="17" s="1"/>
  <c r="F85" i="17" s="1"/>
  <c r="F86" i="17" s="1"/>
  <c r="F87" i="17" s="1"/>
  <c r="F88" i="17" s="1"/>
  <c r="F89" i="17" s="1"/>
  <c r="M29" i="17"/>
  <c r="M33" i="17"/>
  <c r="M37" i="17"/>
  <c r="M41" i="17"/>
  <c r="M45" i="17"/>
  <c r="M49" i="17"/>
  <c r="M53" i="17"/>
  <c r="M57" i="17"/>
  <c r="M65" i="17"/>
  <c r="M69" i="17"/>
  <c r="M73" i="17"/>
  <c r="M77" i="17"/>
  <c r="G37" i="17"/>
  <c r="J37" i="17"/>
  <c r="J41" i="17"/>
  <c r="G41" i="17"/>
  <c r="J45" i="17"/>
  <c r="G45" i="17"/>
  <c r="G49" i="17"/>
  <c r="J49" i="17"/>
  <c r="J53" i="17"/>
  <c r="G53" i="17"/>
  <c r="J57" i="17"/>
  <c r="G57" i="17"/>
  <c r="J65" i="17"/>
  <c r="G65" i="17"/>
  <c r="J69" i="17"/>
  <c r="G69" i="17"/>
  <c r="J73" i="17"/>
  <c r="G73" i="17"/>
  <c r="G77" i="17"/>
  <c r="J77" i="17"/>
  <c r="J28" i="17"/>
  <c r="G28" i="17"/>
  <c r="J32" i="17"/>
  <c r="G32" i="17"/>
  <c r="G36" i="17"/>
  <c r="J36" i="17"/>
  <c r="J40" i="17"/>
  <c r="G40" i="17"/>
  <c r="G44" i="17"/>
  <c r="J44" i="17"/>
  <c r="G48" i="17"/>
  <c r="J48" i="17"/>
  <c r="J52" i="17"/>
  <c r="G52" i="17"/>
  <c r="J56" i="17"/>
  <c r="G56" i="17"/>
  <c r="J64" i="17"/>
  <c r="G64" i="17"/>
  <c r="J68" i="17"/>
  <c r="G68" i="17"/>
  <c r="G72" i="17"/>
  <c r="J72" i="17"/>
  <c r="J76" i="17"/>
  <c r="G76" i="17"/>
  <c r="J80" i="17"/>
  <c r="G80" i="17"/>
  <c r="J27" i="17"/>
  <c r="G27" i="17"/>
  <c r="G31" i="17"/>
  <c r="J31" i="17"/>
  <c r="G35" i="17"/>
  <c r="J35" i="17"/>
  <c r="J39" i="17"/>
  <c r="G39" i="17"/>
  <c r="G43" i="17"/>
  <c r="J43" i="17"/>
  <c r="J47" i="17"/>
  <c r="G47" i="17"/>
  <c r="G51" i="17"/>
  <c r="J51" i="17"/>
  <c r="J55" i="17"/>
  <c r="G55" i="17"/>
  <c r="G60" i="17"/>
  <c r="J60" i="17"/>
  <c r="G67" i="17"/>
  <c r="J67" i="17"/>
  <c r="G71" i="17"/>
  <c r="J71" i="17"/>
  <c r="G75" i="17"/>
  <c r="J75" i="17"/>
  <c r="J29" i="17"/>
  <c r="G29" i="17"/>
  <c r="J33" i="17"/>
  <c r="G33" i="17"/>
  <c r="J6" i="17"/>
  <c r="G6" i="17"/>
  <c r="J7" i="17"/>
  <c r="G7" i="17"/>
  <c r="J8" i="17"/>
  <c r="G8" i="17"/>
  <c r="J9" i="17"/>
  <c r="G9" i="17"/>
  <c r="J10" i="17"/>
  <c r="G10" i="17"/>
  <c r="J24" i="17"/>
  <c r="J26" i="17"/>
  <c r="G26" i="17"/>
  <c r="G30" i="17"/>
  <c r="J30" i="17"/>
  <c r="J34" i="17"/>
  <c r="G34" i="17"/>
  <c r="J38" i="17"/>
  <c r="G38" i="17"/>
  <c r="G42" i="17"/>
  <c r="J42" i="17"/>
  <c r="J46" i="17"/>
  <c r="G46" i="17"/>
  <c r="J50" i="17"/>
  <c r="G50" i="17"/>
  <c r="G54" i="17"/>
  <c r="J54" i="17"/>
  <c r="G58" i="17"/>
  <c r="J58" i="17"/>
  <c r="G66" i="17"/>
  <c r="J66" i="17"/>
  <c r="G70" i="17"/>
  <c r="J70" i="17"/>
  <c r="J74" i="17"/>
  <c r="G74" i="17"/>
  <c r="G78" i="17"/>
  <c r="J78" i="17"/>
  <c r="J79" i="17"/>
  <c r="G79" i="17"/>
  <c r="G11" i="17" l="1"/>
  <c r="J14" i="17"/>
  <c r="J20" i="17"/>
  <c r="G5" i="17"/>
  <c r="G13" i="17"/>
  <c r="G19" i="17"/>
  <c r="J18" i="17"/>
  <c r="J12" i="17"/>
  <c r="G23" i="17"/>
  <c r="H23" i="17" s="1"/>
  <c r="G17" i="17"/>
  <c r="H17" i="17" s="1"/>
  <c r="M81" i="17"/>
  <c r="M82" i="17" s="1"/>
  <c r="M83" i="17" s="1"/>
  <c r="M84" i="17" s="1"/>
  <c r="M85" i="17" s="1"/>
  <c r="M88" i="17" s="1"/>
  <c r="M89" i="17" s="1"/>
  <c r="H78" i="17"/>
  <c r="H70" i="17"/>
  <c r="H58" i="17"/>
  <c r="H42" i="17"/>
  <c r="H5" i="17"/>
  <c r="H81" i="17" s="1"/>
  <c r="H82" i="17" s="1"/>
  <c r="H83" i="17" s="1"/>
  <c r="H84" i="17" s="1"/>
  <c r="H85" i="17" s="1"/>
  <c r="H87" i="17" s="1"/>
  <c r="H88" i="17" s="1"/>
  <c r="H89" i="17" s="1"/>
  <c r="H71" i="17"/>
  <c r="H60" i="17"/>
  <c r="H51" i="17"/>
  <c r="H43" i="17"/>
  <c r="H35" i="17"/>
  <c r="H48" i="17"/>
  <c r="H37" i="17"/>
  <c r="H50" i="17"/>
  <c r="H34" i="17"/>
  <c r="H26" i="17"/>
  <c r="H20" i="17"/>
  <c r="H14" i="17"/>
  <c r="H12" i="17"/>
  <c r="H10" i="17"/>
  <c r="H8" i="17"/>
  <c r="H6" i="17"/>
  <c r="H33" i="17"/>
  <c r="H27" i="17"/>
  <c r="H76" i="17"/>
  <c r="H68" i="17"/>
  <c r="H56" i="17"/>
  <c r="H40" i="17"/>
  <c r="H32" i="17"/>
  <c r="H73" i="17"/>
  <c r="H65" i="17"/>
  <c r="H53" i="17"/>
  <c r="H45" i="17"/>
  <c r="H66" i="17"/>
  <c r="H54" i="17"/>
  <c r="H30" i="17"/>
  <c r="H75" i="17"/>
  <c r="H67" i="17"/>
  <c r="H31" i="17"/>
  <c r="H72" i="17"/>
  <c r="H44" i="17"/>
  <c r="H36" i="17"/>
  <c r="H77" i="17"/>
  <c r="H49" i="17"/>
  <c r="H74" i="17"/>
  <c r="H46" i="17"/>
  <c r="H38" i="17"/>
  <c r="H24" i="17"/>
  <c r="H18" i="17"/>
  <c r="H11" i="17"/>
  <c r="H9" i="17"/>
  <c r="H7" i="17"/>
  <c r="H29" i="17"/>
  <c r="H55" i="17"/>
  <c r="H47" i="17"/>
  <c r="H39" i="17"/>
  <c r="H80" i="17"/>
  <c r="H64" i="17"/>
  <c r="H52" i="17"/>
  <c r="H28" i="17"/>
  <c r="H69" i="17"/>
  <c r="H57" i="17"/>
  <c r="H41" i="17"/>
  <c r="M87" i="17" l="1"/>
  <c r="H13" i="17"/>
  <c r="H19" i="17"/>
  <c r="J81" i="17"/>
  <c r="J82" i="17" s="1"/>
  <c r="J83" i="17" s="1"/>
  <c r="J84" i="17" s="1"/>
  <c r="J85" i="17" s="1"/>
  <c r="J88" i="17" s="1"/>
  <c r="J89" i="17" s="1"/>
  <c r="J87" i="17" l="1"/>
</calcChain>
</file>

<file path=xl/sharedStrings.xml><?xml version="1.0" encoding="utf-8"?>
<sst xmlns="http://schemas.openxmlformats.org/spreadsheetml/2006/main" count="182" uniqueCount="101">
  <si>
    <t>N</t>
  </si>
  <si>
    <t>სამუშაოს დასახელება</t>
  </si>
  <si>
    <t>განზ. ერთ</t>
  </si>
  <si>
    <t>რაოდენობა</t>
  </si>
  <si>
    <t>ერთ.ფასი</t>
  </si>
  <si>
    <t>მთლიანი ღირებულება</t>
  </si>
  <si>
    <t>დაზიანებული ა/ბეტონის საფარის მოხსნა მექანიზმებით და დატვირთვა ავტოთვითმცლელზე</t>
  </si>
  <si>
    <t>თხევადი ბიტუმის ან ბიტუმის ემულსიის მოსხმა საფუძვლის ზედა ფენაზე (0,7ლ/მ2-ზე)</t>
  </si>
  <si>
    <t>საფუძვლის ზედა ფენის მოწყობა ფრ. ღორღისა (70%) და სასაწყობო ადგილიდან შემოტანილი გრანულატის (30%) ნარევით</t>
  </si>
  <si>
    <t>საფარის ქვედა ფენის მოწყობა მსხვილმარცვლოვანი ფოროვანი ცხელი ა/ბეტონით სისქით 6 სმ</t>
  </si>
  <si>
    <t>ლ</t>
  </si>
  <si>
    <t>ჯამი</t>
  </si>
  <si>
    <t>ზედნადები ხარჯები</t>
  </si>
  <si>
    <t>მოგება</t>
  </si>
  <si>
    <t>დღგ</t>
  </si>
  <si>
    <t>დაზიანებული ა/ბეტონის საფარის ფრეზირება (საშუალო სისქით 5 სმ-მდე) და ადგილზე დასაწყობება შემდგომი გამოყენებისათვის</t>
  </si>
  <si>
    <t>დაზიანებული ა/ბეტონის საფარის ფრეზირება (საშუალო სისქით 5-10 სმ-მდე) და ადგილზე დასაწყობება შემდგომი გამოყენებისათვის</t>
  </si>
  <si>
    <t>დაზიანებული ა/ბეტონის საფარის მოხსნა პნევმატური ჩაქუჩებით და დატვირთვა ავტოთვითმცლელზე</t>
  </si>
  <si>
    <t>III კატ. გრუნტის (ან ნაშალი მასალის) დამუშავება მექანიზმებით და დატვირტვა ავტოთვითმცლელზე</t>
  </si>
  <si>
    <t>III კატ. გრუნტის დამუშავება ხელით და დატვირთვა ავტოთვითმცლელზე</t>
  </si>
  <si>
    <t>დაზიანებული ბორდიულების დემონტაჟი და დატვირთვა ავტოთვითმცლელზე</t>
  </si>
  <si>
    <t>ბეტონის ან კლდოვანი გრუნტის დამუშავება მექანიზმებით და დატვირვა ავტოთვითმცლელზე</t>
  </si>
  <si>
    <t>გრუნტის შემოტანა საშუალოდ 15 კმ მანძილიდან</t>
  </si>
  <si>
    <t xml:space="preserve">ბაზალტის ახალი ბორდიურების (15X30) მოწყობა ბეტონის  (არანაკლებ B-10) საფუძველზე </t>
  </si>
  <si>
    <t xml:space="preserve">ბაზალტის ახალი ბორდიურების (10X20) მოწყობა ბეტონის  საფუძველზე </t>
  </si>
  <si>
    <t>ბეტონის თვალამრიდის მოწყობა</t>
  </si>
  <si>
    <t>საფუძვლის ქვედა ფენის მოწყობა ქვიშა-ხრეშოვანი ნარევით, დატკეპნით ფრ. მაქს. ზომა 120 მმ.</t>
  </si>
  <si>
    <t>საფუძვლის ზედა ფენის მოწყობა ფრ. ღორღით 0-40, დატკეპნით</t>
  </si>
  <si>
    <t xml:space="preserve">საფარის ქვედა ფენის დამუშავება 60%-იანი ბიტუმის ემულსიის მთელ ფართზე მოსხმით (0.35 ლ/მ2-ზე) </t>
  </si>
  <si>
    <t>თხევადი ბიტუმის მოსხმა ნაწიბურებზე 0.35-0.40 ლ გრძივ მეტრზე</t>
  </si>
  <si>
    <t>საფუძვლის ზედა ფენის მოწყობა ადგილზე ფრეზირებული ასფალტის გრანულატით</t>
  </si>
  <si>
    <t>საფუძვლის ზედა ფენის მოწყობა სასაწყობო ადგილიდან შემოტანილი გრანულატით</t>
  </si>
  <si>
    <t>საფუძვლის ზედა ფენის მოწყობა ფრ. ღორღისა (70%) და ადგილზე ფრეზირებული  გრანულატის (30%) ნარევით</t>
  </si>
  <si>
    <t>შემასწორებელი ფენის მოწყობა წვრილმარცვლოვანი ცხელი ა/ბეტონით</t>
  </si>
  <si>
    <t>საფარის ქვედა ფენის მოწყობა მსხვილმარცვლოვანი ფოროვანი ცხელი ა/ბეტონით სისქით 5 სმ</t>
  </si>
  <si>
    <t>საფარის ქვედა ფენის მოწყობა მსხვილმარცვლოვანი ფოროვანი ცხელი ა/ბეტონით სისქით 7 სმ</t>
  </si>
  <si>
    <t>საფარის ზედა ფენის მოწყობა წვრილმარცვლოვანი ცხელი ა/ბეტონით სისქით 4 სმ</t>
  </si>
  <si>
    <t>საფარის ზედა ფენის მოწყობა წვრილმარცვლოვანი ცხელი ა/ბეტონით სისქით 3 სმ</t>
  </si>
  <si>
    <t>საფარის ზედა ფენის მოწყობა წვრილმარცვლოვანი ცხელი ა/ბეტონით სისქით 5 სმ</t>
  </si>
  <si>
    <t>ტროტუარის საფუძვლის ზედა ფენის მოწყობა ღორღით (0-40მმ ფრაქციის ) საშ. სისქით 10 სმ</t>
  </si>
  <si>
    <t>ტროტუარის საფარის მოწყობა ქვიშოვანი ა/ბეტონით სისქით 3 სმ</t>
  </si>
  <si>
    <t>დაზიანებული ბაზალტის, გრანიტის ან ბეტონის ფილების დემონტაჟი და დატვირტვა ავტოთვითმცლელებზე</t>
  </si>
  <si>
    <t>დაზიანებული ქვაფენილის მოხსნა და დასაწყობება სპეციალურად გამოყოფილ ადგილზე</t>
  </si>
  <si>
    <t>საფუძვლის მოწყობა ქვიშა ცემენტის ნარევით (ცემენტი - 10%)</t>
  </si>
  <si>
    <t>ქვაფენილის მოწყობა რიყის ახალი ქვით</t>
  </si>
  <si>
    <t>ქვაფენილის მოწყობა ბაზალტის ახალი ძელაკით</t>
  </si>
  <si>
    <t xml:space="preserve">ფრაქციული ღორღის (0-10) ჩასოლვა ქვაფენილის ზედაპირზე </t>
  </si>
  <si>
    <t>ბეტონის სარტყლის მოწყობა/აღდგენა მ-300 ბეტონით</t>
  </si>
  <si>
    <t>თხრილის ძირის მოშანდაკება ხელით</t>
  </si>
  <si>
    <t>დ-800 მმ პლასტმასის გოფრირებული მილის მოწყობა თხრილში საპროექტო მდგომარეობაში</t>
  </si>
  <si>
    <t>დ-600 მმ პლასტმასის გოფრირებული მილის მოწყობა თხრილში საპროექტო მდგომარეობაში</t>
  </si>
  <si>
    <t>დ-500 მმ პლასტმასის გოფრირებული მილის მოწყობა თხრილში საპროექტო მდგომარეობაში</t>
  </si>
  <si>
    <t>დ-400 მმ პლასტმასის გოფრირებული მილის მოწყობა თხრილში საპროექტო მდგომარეობაში</t>
  </si>
  <si>
    <t>დ-300მმ პლასტმასის გოფრირებული მილის მოწყობა თხრილში საპროექტო მდგომარეობაში</t>
  </si>
  <si>
    <t>დ-200 მმ პლასტმასის გოფრირებული მილის მოწყობა თხრილში საპროექტო მდგომარეობაში</t>
  </si>
  <si>
    <t>სათვალთვალო და სანიაღვრე ჭების ქვეშ ქვიშა-ხრეშოვანი ნარევის მოწყობა და დატკეპნა</t>
  </si>
  <si>
    <t>სანიაღვრეჭების მოწყობა მონოლითური B-20 მარკის ბეტონით</t>
  </si>
  <si>
    <t>ქვიშის ჩაყრა თხრილში ხელით და დატკეპნა</t>
  </si>
  <si>
    <t>ქვიშა ხრეშოვანი ნარევის ჩაყრა თხრილში და დატკეპნა</t>
  </si>
  <si>
    <t>თუჯის გვერდმიმღების მოწყობა</t>
  </si>
  <si>
    <t>N-14 ორტოსებრი კოჭის მოწყობა</t>
  </si>
  <si>
    <t>გვერდმიმღების და ცხაურების დამაგრება 6 მმ-იანი ფოლადის ტროსით (ანტივანდალური)</t>
  </si>
  <si>
    <t>ხის ძირების ამოძირკვა</t>
  </si>
  <si>
    <t>ხეების გადარგვა</t>
  </si>
  <si>
    <t>ბეტონის კიუვეტების მოწყობა</t>
  </si>
  <si>
    <t>გრუნტის კიუვეტების მოწყობა</t>
  </si>
  <si>
    <t>გვერდულების მოწყობა ქვიშა-ხრეშოვანი ნარევით 0-70 მმ და დატკეპნა</t>
  </si>
  <si>
    <t>ბეტონის მოსამზადებელი შრის მოწყობა</t>
  </si>
  <si>
    <t>რკ/ბეტონის ნაკეთობების (მ.შ. ს/კედელი, კიბე, პარაპეტი, არხი) მოწყობა აღდგენა B-22.5 ბეტონით</t>
  </si>
  <si>
    <t xml:space="preserve">არმატურის მოწყობა, A-I, A-III </t>
  </si>
  <si>
    <t>გაუთვალისწინებელი ხარჯი</t>
  </si>
  <si>
    <t>გ/მ</t>
  </si>
  <si>
    <t>ტ</t>
  </si>
  <si>
    <t>ც</t>
  </si>
  <si>
    <t>რგოლი</t>
  </si>
  <si>
    <t>ი. ქარუმიძე</t>
  </si>
  <si>
    <t xml:space="preserve">ქ. თბილისის მასშტაბით არსებულ ქუჩებზე გზების კაპიტალური შეკეთების სამუშაოების </t>
  </si>
  <si>
    <t>საფუძვლის ქვედა ფენის მოწყობა ქვიშა-ხრეშოვანი ნარევით, დატკეპნით ფრ. მაქს. ზომა 0-70 მმ.</t>
  </si>
  <si>
    <r>
      <t>მ</t>
    </r>
    <r>
      <rPr>
        <vertAlign val="superscript"/>
        <sz val="12"/>
        <color theme="1"/>
        <rFont val="Sylfaen"/>
        <family val="2"/>
        <scheme val="minor"/>
      </rPr>
      <t>2</t>
    </r>
  </si>
  <si>
    <r>
      <t>მ</t>
    </r>
    <r>
      <rPr>
        <vertAlign val="superscript"/>
        <sz val="12"/>
        <color theme="1"/>
        <rFont val="Sylfaen"/>
        <family val="2"/>
        <scheme val="minor"/>
      </rPr>
      <t>3</t>
    </r>
  </si>
  <si>
    <t xml:space="preserve">არსებული ბორდიურების (ბაზალტი) მონტაჟი ბეტონის (არანაკლებ B-10) საფუძველზე </t>
  </si>
  <si>
    <r>
      <t xml:space="preserve">რკ/ბეტონის დ-1000 მმ (არმირებული) რგოლების მოწყობა სათვალთვალო ჭისთვის. რგოლებს შორის ქვიშა-ცემენტის ნარევის  მოწყობა სისქით 1 სმ </t>
    </r>
    <r>
      <rPr>
        <i/>
        <sz val="12"/>
        <color theme="1"/>
        <rFont val="Sylfaen"/>
        <family val="2"/>
        <scheme val="minor"/>
      </rPr>
      <t>(ბეტონის შრობის დამაჩქრებელი ქიმიური დანამატის გამოყენებით)</t>
    </r>
  </si>
  <si>
    <r>
      <t xml:space="preserve">არსებული საკომუნიკაციო ჭების მოყვანა გზის ნიშნულზე ბეტონის </t>
    </r>
    <r>
      <rPr>
        <i/>
        <sz val="12"/>
        <color theme="1"/>
        <rFont val="Sylfaen"/>
        <family val="2"/>
        <scheme val="minor"/>
      </rPr>
      <t>(ბეტონის შრობის დამაჩქრებელი ქიმიური დანამატის გამოყენებით)</t>
    </r>
    <r>
      <rPr>
        <sz val="12"/>
        <color theme="1"/>
        <rFont val="Sylfaen"/>
        <family val="2"/>
        <scheme val="minor"/>
      </rPr>
      <t xml:space="preserve"> საფუძველზე</t>
    </r>
  </si>
  <si>
    <r>
      <t xml:space="preserve">სათვალთვალო ჭის ფუნდამენტის მოწყობა B-15  კლასის მონოლითური ბეტონით </t>
    </r>
    <r>
      <rPr>
        <i/>
        <sz val="12"/>
        <color theme="1"/>
        <rFont val="Sylfaen"/>
        <family val="2"/>
        <scheme val="minor"/>
      </rPr>
      <t>(ბეტონის შრობის დამაჩქრებელი ქიმიური დანამატის გამოყენებით)</t>
    </r>
  </si>
  <si>
    <t xml:space="preserve">ბეტონის (არანაკლებ B-22,5) ახალი ბორდიურის   (15X30) მოწყობა ბეტონის (არანაკლებ B-10) საფუძველზე. </t>
  </si>
  <si>
    <t xml:space="preserve">ბეტონის (არანაკლებ B-22,5)  ახალი ბორდიურის (10X20) მოწყობა ბეტონის საფუძველზე (არანაკლებ B-10) . </t>
  </si>
  <si>
    <r>
      <t xml:space="preserve">რკ/ბეტონის დ-1500 მმ (არმირებული) რგოლების მოწყობა სათვალთვალო ჭისთვის. რგოლებს შორის ქვიშა-ცემენტის ნარევის  მოწყობა სისქით 1 სმ </t>
    </r>
    <r>
      <rPr>
        <i/>
        <sz val="12"/>
        <color theme="1"/>
        <rFont val="Sylfaen"/>
        <family val="2"/>
        <scheme val="minor"/>
      </rPr>
      <t>(ბეტონის შრობის დამაჩქრებელი ქიმიური დანამატის გამოყენებით)</t>
    </r>
  </si>
  <si>
    <t xml:space="preserve">ფრეზირებული ა/ბეტონის ტრანპორტირება და დასაწყობება სპეციალურად გამოყოფილ ადგილზე </t>
  </si>
  <si>
    <t>ნაწიბურების დამუშავება ხერხით</t>
  </si>
  <si>
    <t>გ.მ</t>
  </si>
  <si>
    <t xml:space="preserve">გეოტექსტილის მოწყობა </t>
  </si>
  <si>
    <t xml:space="preserve"> საკომუნიკაციო ჭებზე ახალი გადახურვის ფილების მოწყობა კომპოზიტური მასალისაგან დამზადებული ფიბროარმირებული პლასტმასის ჩარჩო ხუფებით და მოყვანა გზის ნიშნულზე (ბეტონის შრობის დამაჩქრებელი ქიმიური დანამატის გამოყენებით)</t>
  </si>
  <si>
    <t>სათვალთვალო ჭის ჩარჩო-ხუფი თუჯის მაღალი ხარისხის შეძენა მონტაჟი (რკინა-ბეტონის ფილით)</t>
  </si>
  <si>
    <t>სათვალთვალო ჭის ჩარჩო-ხუფი თუჯის მაღალი ხარისხის მონტაჟი (რკინა-ბეტონის ფილით) არსებული ჩარჩო-ხუფის გამოყენებით</t>
  </si>
  <si>
    <t>სათვალთვალო ჭის დაზიანებული ხუფის მონტაჟი (შეცვლა ახლით)</t>
  </si>
  <si>
    <t xml:space="preserve">III კატ. გრუნტის ან სამშენებლო ნარჩენების გატანა </t>
  </si>
  <si>
    <t>ერთ. ფასი</t>
  </si>
  <si>
    <t>ხარჯთაღრიცხვა</t>
  </si>
  <si>
    <t>%</t>
  </si>
  <si>
    <t xml:space="preserve">თუჯის ოთხკუთხა ცხაურების ჩარჩოებით მოწყობა  </t>
  </si>
  <si>
    <t>ერთეულის ზღვრ. ფასი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</si>
</sst>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Sylfaen"/>
      <family val="2"/>
      <scheme val="minor"/>
    </font>
    <font>
      <b/>
      <i/>
      <sz val="10"/>
      <color theme="1"/>
      <name val="Sylfaen"/>
      <family val="2"/>
      <scheme val="minor"/>
    </font>
    <font>
      <sz val="10"/>
      <color theme="1"/>
      <name val="Sylfaen"/>
      <family val="2"/>
      <scheme val="minor"/>
    </font>
    <font>
      <b/>
      <i/>
      <sz val="12"/>
      <color theme="1"/>
      <name val="Sylfaen"/>
      <family val="2"/>
      <scheme val="minor"/>
    </font>
    <font>
      <b/>
      <i/>
      <u/>
      <sz val="12"/>
      <color theme="1"/>
      <name val="Sylfaen"/>
      <family val="2"/>
      <scheme val="minor"/>
    </font>
    <font>
      <sz val="12"/>
      <color theme="1"/>
      <name val="Sylfaen"/>
      <family val="2"/>
      <scheme val="minor"/>
    </font>
    <font>
      <vertAlign val="superscript"/>
      <sz val="12"/>
      <color theme="1"/>
      <name val="Sylfaen"/>
      <family val="2"/>
      <scheme val="minor"/>
    </font>
    <font>
      <b/>
      <sz val="12"/>
      <color theme="1"/>
      <name val="Sylfaen"/>
      <family val="2"/>
      <scheme val="minor"/>
    </font>
    <font>
      <i/>
      <sz val="12"/>
      <color theme="1"/>
      <name val="Sylfaen"/>
      <family val="2"/>
      <scheme val="minor"/>
    </font>
    <font>
      <sz val="12"/>
      <name val="Sylfae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2" fontId="0" fillId="0" borderId="0" xfId="0" applyNumberFormat="1"/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/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5"/>
  <sheetViews>
    <sheetView tabSelected="1" zoomScaleNormal="100" workbookViewId="0">
      <selection activeCell="B5" sqref="B5"/>
    </sheetView>
  </sheetViews>
  <sheetFormatPr defaultRowHeight="15" x14ac:dyDescent="0.25"/>
  <cols>
    <col min="1" max="1" width="4.75" customWidth="1"/>
    <col min="2" max="2" width="61.125" customWidth="1"/>
    <col min="3" max="3" width="12.375" customWidth="1"/>
    <col min="4" max="4" width="12" style="1" hidden="1" customWidth="1"/>
    <col min="5" max="5" width="15.125" style="32" customWidth="1"/>
    <col min="6" max="6" width="14.625" style="32" hidden="1" customWidth="1"/>
    <col min="7" max="7" width="10.875" style="32" hidden="1" customWidth="1"/>
    <col min="8" max="8" width="15.875" style="32" hidden="1" customWidth="1"/>
    <col min="9" max="9" width="10.625" style="32" hidden="1" customWidth="1"/>
    <col min="10" max="10" width="13.25" style="32" hidden="1" customWidth="1"/>
    <col min="11" max="11" width="10.75" style="32" hidden="1" customWidth="1"/>
    <col min="12" max="12" width="9.625" style="32" hidden="1" customWidth="1"/>
    <col min="13" max="13" width="12.375" style="32" hidden="1" customWidth="1"/>
    <col min="14" max="14" width="6.25" style="32" hidden="1" customWidth="1"/>
    <col min="15" max="15" width="12.625" style="32" customWidth="1"/>
    <col min="16" max="16" width="17.25" customWidth="1"/>
    <col min="17" max="17" width="17" customWidth="1"/>
  </cols>
  <sheetData>
    <row r="1" spans="1:17" ht="26.1" customHeight="1" x14ac:dyDescent="0.25">
      <c r="A1" s="41" t="s">
        <v>76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18" x14ac:dyDescent="0.25">
      <c r="A2" s="41" t="s">
        <v>97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7" ht="54" x14ac:dyDescent="0.25">
      <c r="A3" s="5" t="s">
        <v>0</v>
      </c>
      <c r="B3" s="5" t="s">
        <v>1</v>
      </c>
      <c r="C3" s="5" t="s">
        <v>2</v>
      </c>
      <c r="D3" s="5" t="s">
        <v>3</v>
      </c>
      <c r="E3" s="24" t="s">
        <v>3</v>
      </c>
      <c r="F3" s="24" t="s">
        <v>5</v>
      </c>
      <c r="G3" s="24" t="s">
        <v>3</v>
      </c>
      <c r="H3" s="24" t="s">
        <v>11</v>
      </c>
      <c r="I3" s="24" t="s">
        <v>3</v>
      </c>
      <c r="J3" s="24" t="s">
        <v>11</v>
      </c>
      <c r="K3" s="24" t="s">
        <v>3</v>
      </c>
      <c r="L3" s="24" t="s">
        <v>4</v>
      </c>
      <c r="M3" s="24" t="s">
        <v>11</v>
      </c>
      <c r="N3" s="25"/>
      <c r="O3" s="24" t="s">
        <v>96</v>
      </c>
      <c r="P3" s="5" t="s">
        <v>11</v>
      </c>
      <c r="Q3" s="24" t="s">
        <v>100</v>
      </c>
    </row>
    <row r="4" spans="1:17" ht="18" x14ac:dyDescent="0.25">
      <c r="A4" s="6">
        <v>1</v>
      </c>
      <c r="B4" s="6">
        <v>2</v>
      </c>
      <c r="C4" s="6">
        <v>3</v>
      </c>
      <c r="D4" s="6">
        <v>4</v>
      </c>
      <c r="E4" s="37">
        <v>4</v>
      </c>
      <c r="F4" s="26">
        <v>5</v>
      </c>
      <c r="G4" s="26">
        <v>5.7</v>
      </c>
      <c r="H4" s="26">
        <v>6.4</v>
      </c>
      <c r="I4" s="26">
        <v>7.1</v>
      </c>
      <c r="J4" s="26">
        <v>7.8</v>
      </c>
      <c r="K4" s="26">
        <v>8.5</v>
      </c>
      <c r="L4" s="26">
        <v>9.1999999999999993</v>
      </c>
      <c r="M4" s="26">
        <v>9.9</v>
      </c>
      <c r="N4" s="26">
        <v>10.6</v>
      </c>
      <c r="O4" s="37">
        <v>5</v>
      </c>
      <c r="P4" s="6">
        <v>6</v>
      </c>
      <c r="Q4" s="6">
        <v>7</v>
      </c>
    </row>
    <row r="5" spans="1:17" ht="54" customHeight="1" x14ac:dyDescent="0.25">
      <c r="A5" s="7">
        <v>1</v>
      </c>
      <c r="B5" s="15" t="s">
        <v>15</v>
      </c>
      <c r="C5" s="14" t="s">
        <v>78</v>
      </c>
      <c r="D5" s="9">
        <v>1814.8</v>
      </c>
      <c r="E5" s="33">
        <v>6000</v>
      </c>
      <c r="F5" s="22">
        <f t="shared" ref="F5:F76" si="0">D5*O5</f>
        <v>0</v>
      </c>
      <c r="G5" s="22" t="e">
        <f>#REF!+I5</f>
        <v>#REF!</v>
      </c>
      <c r="H5" s="22" t="e">
        <f t="shared" ref="H5:H76" si="1">G5*O5</f>
        <v>#REF!</v>
      </c>
      <c r="I5" s="22" t="e">
        <f>K5</f>
        <v>#REF!</v>
      </c>
      <c r="J5" s="22" t="e">
        <f t="shared" ref="J5:J76" si="2">I5*O5</f>
        <v>#REF!</v>
      </c>
      <c r="K5" s="22" t="e">
        <f>#REF!</f>
        <v>#REF!</v>
      </c>
      <c r="L5" s="22">
        <v>2</v>
      </c>
      <c r="M5" s="22" t="e">
        <f>K5*L5</f>
        <v>#REF!</v>
      </c>
      <c r="N5" s="22">
        <f>A5</f>
        <v>1</v>
      </c>
      <c r="O5" s="22"/>
      <c r="P5" s="9">
        <f>O5*E5</f>
        <v>0</v>
      </c>
      <c r="Q5" s="22">
        <v>2</v>
      </c>
    </row>
    <row r="6" spans="1:17" ht="56.25" customHeight="1" x14ac:dyDescent="0.25">
      <c r="A6" s="7">
        <v>2</v>
      </c>
      <c r="B6" s="15" t="s">
        <v>16</v>
      </c>
      <c r="C6" s="14" t="s">
        <v>78</v>
      </c>
      <c r="D6" s="9">
        <v>18767.099999999999</v>
      </c>
      <c r="E6" s="33">
        <v>42000</v>
      </c>
      <c r="F6" s="22">
        <f t="shared" si="0"/>
        <v>0</v>
      </c>
      <c r="G6" s="22" t="e">
        <f>#REF!+I6</f>
        <v>#REF!</v>
      </c>
      <c r="H6" s="22" t="e">
        <f t="shared" si="1"/>
        <v>#REF!</v>
      </c>
      <c r="I6" s="22" t="e">
        <f t="shared" ref="I6:I77" si="3">K6</f>
        <v>#REF!</v>
      </c>
      <c r="J6" s="22" t="e">
        <f t="shared" si="2"/>
        <v>#REF!</v>
      </c>
      <c r="K6" s="22" t="e">
        <f>#REF!</f>
        <v>#REF!</v>
      </c>
      <c r="L6" s="22">
        <v>2.15</v>
      </c>
      <c r="M6" s="22" t="e">
        <f t="shared" ref="M6:M77" si="4">K6*L6</f>
        <v>#REF!</v>
      </c>
      <c r="N6" s="22">
        <f t="shared" ref="N6:N77" si="5">A6</f>
        <v>2</v>
      </c>
      <c r="O6" s="22"/>
      <c r="P6" s="9">
        <f t="shared" ref="P6:P77" si="6">O6*E6</f>
        <v>0</v>
      </c>
      <c r="Q6" s="22">
        <v>2.2999999999999998</v>
      </c>
    </row>
    <row r="7" spans="1:17" ht="53.25" customHeight="1" x14ac:dyDescent="0.25">
      <c r="A7" s="7">
        <v>3</v>
      </c>
      <c r="B7" s="15" t="s">
        <v>87</v>
      </c>
      <c r="C7" s="14" t="s">
        <v>79</v>
      </c>
      <c r="D7" s="9">
        <v>1482.36</v>
      </c>
      <c r="E7" s="22">
        <v>2000</v>
      </c>
      <c r="F7" s="22">
        <f t="shared" si="0"/>
        <v>0</v>
      </c>
      <c r="G7" s="22" t="e">
        <f>#REF!+I7</f>
        <v>#REF!</v>
      </c>
      <c r="H7" s="22" t="e">
        <f t="shared" si="1"/>
        <v>#REF!</v>
      </c>
      <c r="I7" s="22" t="e">
        <f t="shared" si="3"/>
        <v>#REF!</v>
      </c>
      <c r="J7" s="22" t="e">
        <f t="shared" si="2"/>
        <v>#REF!</v>
      </c>
      <c r="K7" s="22" t="e">
        <f>#REF!</f>
        <v>#REF!</v>
      </c>
      <c r="L7" s="22">
        <v>10</v>
      </c>
      <c r="M7" s="22" t="e">
        <f t="shared" si="4"/>
        <v>#REF!</v>
      </c>
      <c r="N7" s="22">
        <f t="shared" si="5"/>
        <v>3</v>
      </c>
      <c r="O7" s="22"/>
      <c r="P7" s="9">
        <f t="shared" si="6"/>
        <v>0</v>
      </c>
      <c r="Q7" s="22">
        <v>10</v>
      </c>
    </row>
    <row r="8" spans="1:17" ht="49.5" customHeight="1" x14ac:dyDescent="0.25">
      <c r="A8" s="7">
        <v>4</v>
      </c>
      <c r="B8" s="15" t="s">
        <v>17</v>
      </c>
      <c r="C8" s="14" t="s">
        <v>79</v>
      </c>
      <c r="D8" s="9">
        <v>83.01</v>
      </c>
      <c r="E8" s="22">
        <v>250</v>
      </c>
      <c r="F8" s="22">
        <f t="shared" si="0"/>
        <v>0</v>
      </c>
      <c r="G8" s="22" t="e">
        <f>#REF!+I8</f>
        <v>#REF!</v>
      </c>
      <c r="H8" s="22" t="e">
        <f t="shared" si="1"/>
        <v>#REF!</v>
      </c>
      <c r="I8" s="22" t="e">
        <f t="shared" si="3"/>
        <v>#REF!</v>
      </c>
      <c r="J8" s="22" t="e">
        <f t="shared" si="2"/>
        <v>#REF!</v>
      </c>
      <c r="K8" s="22" t="e">
        <f>#REF!</f>
        <v>#REF!</v>
      </c>
      <c r="L8" s="22">
        <v>9</v>
      </c>
      <c r="M8" s="22" t="e">
        <f t="shared" si="4"/>
        <v>#REF!</v>
      </c>
      <c r="N8" s="22">
        <f t="shared" si="5"/>
        <v>4</v>
      </c>
      <c r="O8" s="22"/>
      <c r="P8" s="9">
        <f t="shared" si="6"/>
        <v>0</v>
      </c>
      <c r="Q8" s="22">
        <v>10</v>
      </c>
    </row>
    <row r="9" spans="1:17" ht="48.75" customHeight="1" x14ac:dyDescent="0.25">
      <c r="A9" s="7">
        <v>5</v>
      </c>
      <c r="B9" s="15" t="s">
        <v>6</v>
      </c>
      <c r="C9" s="14" t="s">
        <v>79</v>
      </c>
      <c r="D9" s="9">
        <v>135.4</v>
      </c>
      <c r="E9" s="22">
        <v>1500</v>
      </c>
      <c r="F9" s="22">
        <f t="shared" si="0"/>
        <v>0</v>
      </c>
      <c r="G9" s="22" t="e">
        <f>#REF!+I9</f>
        <v>#REF!</v>
      </c>
      <c r="H9" s="22" t="e">
        <f t="shared" si="1"/>
        <v>#REF!</v>
      </c>
      <c r="I9" s="22" t="e">
        <f t="shared" si="3"/>
        <v>#REF!</v>
      </c>
      <c r="J9" s="22" t="e">
        <f t="shared" si="2"/>
        <v>#REF!</v>
      </c>
      <c r="K9" s="22" t="e">
        <f>#REF!</f>
        <v>#REF!</v>
      </c>
      <c r="L9" s="22">
        <v>2.5</v>
      </c>
      <c r="M9" s="22" t="e">
        <f t="shared" si="4"/>
        <v>#REF!</v>
      </c>
      <c r="N9" s="22">
        <f t="shared" si="5"/>
        <v>5</v>
      </c>
      <c r="O9" s="22"/>
      <c r="P9" s="9">
        <f t="shared" si="6"/>
        <v>0</v>
      </c>
      <c r="Q9" s="22">
        <v>2.5</v>
      </c>
    </row>
    <row r="10" spans="1:17" ht="36" customHeight="1" x14ac:dyDescent="0.25">
      <c r="A10" s="7">
        <v>6</v>
      </c>
      <c r="B10" s="15" t="s">
        <v>18</v>
      </c>
      <c r="C10" s="14" t="s">
        <v>79</v>
      </c>
      <c r="D10" s="9">
        <v>3599.83</v>
      </c>
      <c r="E10" s="22">
        <v>5000</v>
      </c>
      <c r="F10" s="22">
        <f t="shared" si="0"/>
        <v>0</v>
      </c>
      <c r="G10" s="22" t="e">
        <f>#REF!+I10</f>
        <v>#REF!</v>
      </c>
      <c r="H10" s="22" t="e">
        <f t="shared" si="1"/>
        <v>#REF!</v>
      </c>
      <c r="I10" s="22" t="e">
        <f t="shared" si="3"/>
        <v>#REF!</v>
      </c>
      <c r="J10" s="22" t="e">
        <f t="shared" si="2"/>
        <v>#REF!</v>
      </c>
      <c r="K10" s="22" t="e">
        <f>#REF!</f>
        <v>#REF!</v>
      </c>
      <c r="L10" s="22">
        <v>3.5</v>
      </c>
      <c r="M10" s="22" t="e">
        <f t="shared" si="4"/>
        <v>#REF!</v>
      </c>
      <c r="N10" s="22">
        <f t="shared" si="5"/>
        <v>6</v>
      </c>
      <c r="O10" s="22"/>
      <c r="P10" s="9">
        <f t="shared" si="6"/>
        <v>0</v>
      </c>
      <c r="Q10" s="22">
        <v>2.6</v>
      </c>
    </row>
    <row r="11" spans="1:17" ht="36" customHeight="1" x14ac:dyDescent="0.25">
      <c r="A11" s="7">
        <v>7</v>
      </c>
      <c r="B11" s="15" t="s">
        <v>19</v>
      </c>
      <c r="C11" s="14" t="s">
        <v>79</v>
      </c>
      <c r="D11" s="9">
        <v>232.92</v>
      </c>
      <c r="E11" s="22">
        <v>800</v>
      </c>
      <c r="F11" s="22">
        <f t="shared" si="0"/>
        <v>0</v>
      </c>
      <c r="G11" s="22" t="e">
        <f>#REF!+I11</f>
        <v>#REF!</v>
      </c>
      <c r="H11" s="22" t="e">
        <f t="shared" si="1"/>
        <v>#REF!</v>
      </c>
      <c r="I11" s="22" t="e">
        <f t="shared" si="3"/>
        <v>#REF!</v>
      </c>
      <c r="J11" s="22" t="e">
        <f t="shared" si="2"/>
        <v>#REF!</v>
      </c>
      <c r="K11" s="22" t="e">
        <f>#REF!</f>
        <v>#REF!</v>
      </c>
      <c r="L11" s="22">
        <v>6</v>
      </c>
      <c r="M11" s="22" t="e">
        <f t="shared" si="4"/>
        <v>#REF!</v>
      </c>
      <c r="N11" s="22">
        <f t="shared" si="5"/>
        <v>7</v>
      </c>
      <c r="O11" s="22"/>
      <c r="P11" s="9">
        <f t="shared" si="6"/>
        <v>0</v>
      </c>
      <c r="Q11" s="22">
        <v>10</v>
      </c>
    </row>
    <row r="12" spans="1:17" ht="52.5" customHeight="1" x14ac:dyDescent="0.25">
      <c r="A12" s="7">
        <v>8</v>
      </c>
      <c r="B12" s="15" t="s">
        <v>20</v>
      </c>
      <c r="C12" s="14" t="s">
        <v>79</v>
      </c>
      <c r="D12" s="9">
        <v>82.1</v>
      </c>
      <c r="E12" s="22">
        <v>250</v>
      </c>
      <c r="F12" s="22">
        <f t="shared" si="0"/>
        <v>0</v>
      </c>
      <c r="G12" s="22" t="e">
        <f>#REF!+I12</f>
        <v>#REF!</v>
      </c>
      <c r="H12" s="22" t="e">
        <f t="shared" si="1"/>
        <v>#REF!</v>
      </c>
      <c r="I12" s="22" t="e">
        <f t="shared" si="3"/>
        <v>#REF!</v>
      </c>
      <c r="J12" s="22" t="e">
        <f t="shared" si="2"/>
        <v>#REF!</v>
      </c>
      <c r="K12" s="22" t="e">
        <f>#REF!</f>
        <v>#REF!</v>
      </c>
      <c r="L12" s="22">
        <v>7</v>
      </c>
      <c r="M12" s="22" t="e">
        <f t="shared" si="4"/>
        <v>#REF!</v>
      </c>
      <c r="N12" s="22">
        <f t="shared" si="5"/>
        <v>8</v>
      </c>
      <c r="O12" s="22"/>
      <c r="P12" s="9">
        <f t="shared" si="6"/>
        <v>0</v>
      </c>
      <c r="Q12" s="22">
        <v>11</v>
      </c>
    </row>
    <row r="13" spans="1:17" ht="46.5" customHeight="1" x14ac:dyDescent="0.25">
      <c r="A13" s="7">
        <v>9</v>
      </c>
      <c r="B13" s="35" t="s">
        <v>21</v>
      </c>
      <c r="C13" s="14" t="s">
        <v>79</v>
      </c>
      <c r="D13" s="9">
        <v>330</v>
      </c>
      <c r="E13" s="22">
        <v>50</v>
      </c>
      <c r="F13" s="22">
        <f t="shared" si="0"/>
        <v>0</v>
      </c>
      <c r="G13" s="22" t="e">
        <f>#REF!+I13</f>
        <v>#REF!</v>
      </c>
      <c r="H13" s="22" t="e">
        <f t="shared" si="1"/>
        <v>#REF!</v>
      </c>
      <c r="I13" s="22" t="e">
        <f t="shared" si="3"/>
        <v>#REF!</v>
      </c>
      <c r="J13" s="22" t="e">
        <f t="shared" si="2"/>
        <v>#REF!</v>
      </c>
      <c r="K13" s="22" t="e">
        <f>#REF!</f>
        <v>#REF!</v>
      </c>
      <c r="L13" s="22">
        <v>10</v>
      </c>
      <c r="M13" s="22" t="e">
        <f t="shared" si="4"/>
        <v>#REF!</v>
      </c>
      <c r="N13" s="22">
        <f t="shared" si="5"/>
        <v>9</v>
      </c>
      <c r="O13" s="22"/>
      <c r="P13" s="9">
        <f t="shared" si="6"/>
        <v>0</v>
      </c>
      <c r="Q13" s="22">
        <v>11.5</v>
      </c>
    </row>
    <row r="14" spans="1:17" ht="28.5" customHeight="1" x14ac:dyDescent="0.25">
      <c r="A14" s="7">
        <v>10</v>
      </c>
      <c r="B14" s="35" t="s">
        <v>95</v>
      </c>
      <c r="C14" s="14" t="s">
        <v>79</v>
      </c>
      <c r="D14" s="9">
        <v>5359.65</v>
      </c>
      <c r="E14" s="22">
        <v>14000</v>
      </c>
      <c r="F14" s="22">
        <f t="shared" si="0"/>
        <v>0</v>
      </c>
      <c r="G14" s="22" t="e">
        <f>#REF!+I14</f>
        <v>#REF!</v>
      </c>
      <c r="H14" s="22" t="e">
        <f t="shared" si="1"/>
        <v>#REF!</v>
      </c>
      <c r="I14" s="22" t="e">
        <f t="shared" si="3"/>
        <v>#REF!</v>
      </c>
      <c r="J14" s="22" t="e">
        <f t="shared" si="2"/>
        <v>#REF!</v>
      </c>
      <c r="K14" s="22" t="e">
        <f>#REF!</f>
        <v>#REF!</v>
      </c>
      <c r="L14" s="22">
        <v>10</v>
      </c>
      <c r="M14" s="22" t="e">
        <f t="shared" si="4"/>
        <v>#REF!</v>
      </c>
      <c r="N14" s="22">
        <f t="shared" si="5"/>
        <v>10</v>
      </c>
      <c r="O14" s="22"/>
      <c r="P14" s="9">
        <f t="shared" si="6"/>
        <v>0</v>
      </c>
      <c r="Q14" s="22">
        <v>11.21</v>
      </c>
    </row>
    <row r="15" spans="1:17" ht="23.25" customHeight="1" x14ac:dyDescent="0.25">
      <c r="A15" s="7">
        <v>11</v>
      </c>
      <c r="B15" s="35" t="s">
        <v>88</v>
      </c>
      <c r="C15" s="14" t="s">
        <v>89</v>
      </c>
      <c r="D15" s="9"/>
      <c r="E15" s="22">
        <v>500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9">
        <f t="shared" si="6"/>
        <v>0</v>
      </c>
      <c r="Q15" s="22">
        <v>0.8</v>
      </c>
    </row>
    <row r="16" spans="1:17" ht="29.25" customHeight="1" x14ac:dyDescent="0.25">
      <c r="A16" s="7">
        <v>12</v>
      </c>
      <c r="B16" s="35" t="s">
        <v>90</v>
      </c>
      <c r="C16" s="14" t="s">
        <v>78</v>
      </c>
      <c r="D16" s="9"/>
      <c r="E16" s="22">
        <v>10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9">
        <f t="shared" si="6"/>
        <v>0</v>
      </c>
      <c r="Q16" s="22">
        <v>4.2</v>
      </c>
    </row>
    <row r="17" spans="1:18" ht="33.75" customHeight="1" x14ac:dyDescent="0.25">
      <c r="A17" s="7">
        <v>13</v>
      </c>
      <c r="B17" s="35" t="s">
        <v>22</v>
      </c>
      <c r="C17" s="14" t="s">
        <v>79</v>
      </c>
      <c r="D17" s="9">
        <v>0</v>
      </c>
      <c r="E17" s="22">
        <v>20</v>
      </c>
      <c r="F17" s="22">
        <f t="shared" si="0"/>
        <v>0</v>
      </c>
      <c r="G17" s="22" t="e">
        <f>#REF!+I17</f>
        <v>#REF!</v>
      </c>
      <c r="H17" s="22" t="e">
        <f t="shared" si="1"/>
        <v>#REF!</v>
      </c>
      <c r="I17" s="22" t="e">
        <f>K17</f>
        <v>#REF!</v>
      </c>
      <c r="J17" s="22" t="e">
        <f t="shared" si="2"/>
        <v>#REF!</v>
      </c>
      <c r="K17" s="22" t="e">
        <f>#REF!</f>
        <v>#REF!</v>
      </c>
      <c r="L17" s="22">
        <v>10</v>
      </c>
      <c r="M17" s="22" t="e">
        <f t="shared" si="4"/>
        <v>#REF!</v>
      </c>
      <c r="N17" s="22">
        <f t="shared" si="5"/>
        <v>13</v>
      </c>
      <c r="O17" s="22"/>
      <c r="P17" s="9">
        <f t="shared" si="6"/>
        <v>0</v>
      </c>
      <c r="Q17" s="22">
        <v>10</v>
      </c>
      <c r="R17" s="3"/>
    </row>
    <row r="18" spans="1:18" ht="39.75" customHeight="1" x14ac:dyDescent="0.25">
      <c r="A18" s="7">
        <v>14</v>
      </c>
      <c r="B18" s="15" t="s">
        <v>80</v>
      </c>
      <c r="C18" s="14" t="s">
        <v>71</v>
      </c>
      <c r="D18" s="9">
        <v>0</v>
      </c>
      <c r="E18" s="22">
        <v>200</v>
      </c>
      <c r="F18" s="22">
        <f t="shared" si="0"/>
        <v>0</v>
      </c>
      <c r="G18" s="22" t="e">
        <f>#REF!+I18</f>
        <v>#REF!</v>
      </c>
      <c r="H18" s="22" t="e">
        <f t="shared" si="1"/>
        <v>#REF!</v>
      </c>
      <c r="I18" s="22" t="e">
        <f t="shared" si="3"/>
        <v>#REF!</v>
      </c>
      <c r="J18" s="22" t="e">
        <f t="shared" si="2"/>
        <v>#REF!</v>
      </c>
      <c r="K18" s="22" t="e">
        <f>#REF!</f>
        <v>#REF!</v>
      </c>
      <c r="L18" s="22">
        <v>9</v>
      </c>
      <c r="M18" s="22" t="e">
        <f t="shared" si="4"/>
        <v>#REF!</v>
      </c>
      <c r="N18" s="22">
        <f t="shared" si="5"/>
        <v>14</v>
      </c>
      <c r="O18" s="22"/>
      <c r="P18" s="9">
        <f t="shared" si="6"/>
        <v>0</v>
      </c>
      <c r="Q18" s="22">
        <v>10</v>
      </c>
    </row>
    <row r="19" spans="1:18" ht="43.5" customHeight="1" x14ac:dyDescent="0.25">
      <c r="A19" s="7">
        <v>15</v>
      </c>
      <c r="B19" s="15" t="s">
        <v>23</v>
      </c>
      <c r="C19" s="14" t="s">
        <v>71</v>
      </c>
      <c r="D19" s="9">
        <v>30.4</v>
      </c>
      <c r="E19" s="22">
        <v>3500</v>
      </c>
      <c r="F19" s="22">
        <f t="shared" si="0"/>
        <v>0</v>
      </c>
      <c r="G19" s="22" t="e">
        <f>#REF!+I19</f>
        <v>#REF!</v>
      </c>
      <c r="H19" s="22" t="e">
        <f t="shared" si="1"/>
        <v>#REF!</v>
      </c>
      <c r="I19" s="22" t="e">
        <f t="shared" si="3"/>
        <v>#REF!</v>
      </c>
      <c r="J19" s="22" t="e">
        <f t="shared" si="2"/>
        <v>#REF!</v>
      </c>
      <c r="K19" s="22" t="e">
        <f>#REF!</f>
        <v>#REF!</v>
      </c>
      <c r="L19" s="22">
        <v>40</v>
      </c>
      <c r="M19" s="22" t="e">
        <f t="shared" si="4"/>
        <v>#REF!</v>
      </c>
      <c r="N19" s="22">
        <f t="shared" si="5"/>
        <v>15</v>
      </c>
      <c r="O19" s="22"/>
      <c r="P19" s="9">
        <f t="shared" si="6"/>
        <v>0</v>
      </c>
      <c r="Q19" s="22">
        <v>40</v>
      </c>
    </row>
    <row r="20" spans="1:18" ht="40.5" customHeight="1" x14ac:dyDescent="0.25">
      <c r="A20" s="7">
        <v>16</v>
      </c>
      <c r="B20" s="15" t="s">
        <v>24</v>
      </c>
      <c r="C20" s="14" t="s">
        <v>71</v>
      </c>
      <c r="D20" s="9">
        <v>45.4</v>
      </c>
      <c r="E20" s="22">
        <v>1500</v>
      </c>
      <c r="F20" s="22">
        <f t="shared" si="0"/>
        <v>0</v>
      </c>
      <c r="G20" s="22" t="e">
        <f>#REF!+I20</f>
        <v>#REF!</v>
      </c>
      <c r="H20" s="22" t="e">
        <f t="shared" si="1"/>
        <v>#REF!</v>
      </c>
      <c r="I20" s="22" t="e">
        <f t="shared" si="3"/>
        <v>#REF!</v>
      </c>
      <c r="J20" s="22" t="e">
        <f t="shared" si="2"/>
        <v>#REF!</v>
      </c>
      <c r="K20" s="22" t="e">
        <f>#REF!</f>
        <v>#REF!</v>
      </c>
      <c r="L20" s="22">
        <v>17</v>
      </c>
      <c r="M20" s="22" t="e">
        <f t="shared" si="4"/>
        <v>#REF!</v>
      </c>
      <c r="N20" s="22">
        <f t="shared" si="5"/>
        <v>16</v>
      </c>
      <c r="O20" s="22"/>
      <c r="P20" s="9">
        <f t="shared" si="6"/>
        <v>0</v>
      </c>
      <c r="Q20" s="22">
        <v>20</v>
      </c>
    </row>
    <row r="21" spans="1:18" ht="41.25" customHeight="1" x14ac:dyDescent="0.25">
      <c r="A21" s="7">
        <v>17</v>
      </c>
      <c r="B21" s="35" t="s">
        <v>84</v>
      </c>
      <c r="C21" s="8" t="s">
        <v>71</v>
      </c>
      <c r="D21" s="36"/>
      <c r="E21" s="33">
        <v>700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6">
        <f t="shared" si="6"/>
        <v>0</v>
      </c>
      <c r="Q21" s="33">
        <v>20</v>
      </c>
    </row>
    <row r="22" spans="1:18" ht="36" x14ac:dyDescent="0.25">
      <c r="A22" s="7">
        <v>18</v>
      </c>
      <c r="B22" s="35" t="s">
        <v>85</v>
      </c>
      <c r="C22" s="8" t="s">
        <v>71</v>
      </c>
      <c r="D22" s="36"/>
      <c r="E22" s="33">
        <v>250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6">
        <f t="shared" si="6"/>
        <v>0</v>
      </c>
      <c r="Q22" s="33">
        <v>15</v>
      </c>
    </row>
    <row r="23" spans="1:18" ht="24" customHeight="1" x14ac:dyDescent="0.25">
      <c r="A23" s="7">
        <v>19</v>
      </c>
      <c r="B23" s="35" t="s">
        <v>25</v>
      </c>
      <c r="C23" s="8" t="s">
        <v>71</v>
      </c>
      <c r="D23" s="36">
        <v>0</v>
      </c>
      <c r="E23" s="33">
        <v>50</v>
      </c>
      <c r="F23" s="33">
        <f t="shared" si="0"/>
        <v>0</v>
      </c>
      <c r="G23" s="33" t="e">
        <f>#REF!+I23</f>
        <v>#REF!</v>
      </c>
      <c r="H23" s="33" t="e">
        <f t="shared" si="1"/>
        <v>#REF!</v>
      </c>
      <c r="I23" s="33" t="e">
        <f t="shared" si="3"/>
        <v>#REF!</v>
      </c>
      <c r="J23" s="33" t="e">
        <f t="shared" si="2"/>
        <v>#REF!</v>
      </c>
      <c r="K23" s="33" t="e">
        <f>#REF!</f>
        <v>#REF!</v>
      </c>
      <c r="L23" s="33">
        <v>50</v>
      </c>
      <c r="M23" s="33" t="e">
        <f t="shared" si="4"/>
        <v>#REF!</v>
      </c>
      <c r="N23" s="33">
        <f t="shared" si="5"/>
        <v>19</v>
      </c>
      <c r="O23" s="33"/>
      <c r="P23" s="36">
        <f t="shared" si="6"/>
        <v>0</v>
      </c>
      <c r="Q23" s="33">
        <v>50</v>
      </c>
    </row>
    <row r="24" spans="1:18" ht="36" x14ac:dyDescent="0.25">
      <c r="A24" s="7">
        <v>20</v>
      </c>
      <c r="B24" s="15" t="s">
        <v>26</v>
      </c>
      <c r="C24" s="14" t="s">
        <v>79</v>
      </c>
      <c r="D24" s="9">
        <v>1776.27</v>
      </c>
      <c r="E24" s="33">
        <v>3000</v>
      </c>
      <c r="F24" s="22">
        <f t="shared" si="0"/>
        <v>0</v>
      </c>
      <c r="G24" s="22" t="e">
        <f>#REF!+I24</f>
        <v>#REF!</v>
      </c>
      <c r="H24" s="22" t="e">
        <f t="shared" si="1"/>
        <v>#REF!</v>
      </c>
      <c r="I24" s="22" t="e">
        <f t="shared" si="3"/>
        <v>#REF!</v>
      </c>
      <c r="J24" s="22" t="e">
        <f t="shared" si="2"/>
        <v>#REF!</v>
      </c>
      <c r="K24" s="22" t="e">
        <f>#REF!</f>
        <v>#REF!</v>
      </c>
      <c r="L24" s="22">
        <v>17</v>
      </c>
      <c r="M24" s="22" t="e">
        <f t="shared" si="4"/>
        <v>#REF!</v>
      </c>
      <c r="N24" s="22">
        <f t="shared" si="5"/>
        <v>20</v>
      </c>
      <c r="O24" s="27"/>
      <c r="P24" s="9">
        <f t="shared" si="6"/>
        <v>0</v>
      </c>
      <c r="Q24" s="38">
        <v>18</v>
      </c>
    </row>
    <row r="25" spans="1:18" ht="44.25" customHeight="1" x14ac:dyDescent="0.25">
      <c r="A25" s="7">
        <v>21</v>
      </c>
      <c r="B25" s="15" t="s">
        <v>77</v>
      </c>
      <c r="C25" s="14" t="s">
        <v>79</v>
      </c>
      <c r="D25" s="9"/>
      <c r="E25" s="33">
        <v>2000</v>
      </c>
      <c r="F25" s="22"/>
      <c r="G25" s="22"/>
      <c r="H25" s="22"/>
      <c r="I25" s="22"/>
      <c r="J25" s="22"/>
      <c r="K25" s="22"/>
      <c r="L25" s="22"/>
      <c r="M25" s="22"/>
      <c r="N25" s="22"/>
      <c r="O25" s="27"/>
      <c r="P25" s="9">
        <f t="shared" si="6"/>
        <v>0</v>
      </c>
      <c r="Q25" s="38">
        <v>18</v>
      </c>
    </row>
    <row r="26" spans="1:18" ht="33.75" customHeight="1" x14ac:dyDescent="0.25">
      <c r="A26" s="7">
        <v>22</v>
      </c>
      <c r="B26" s="15" t="s">
        <v>27</v>
      </c>
      <c r="C26" s="14" t="s">
        <v>79</v>
      </c>
      <c r="D26" s="9">
        <v>555.44000000000005</v>
      </c>
      <c r="E26" s="33">
        <v>5000</v>
      </c>
      <c r="F26" s="22">
        <f t="shared" si="0"/>
        <v>0</v>
      </c>
      <c r="G26" s="22" t="e">
        <f>#REF!+I26</f>
        <v>#REF!</v>
      </c>
      <c r="H26" s="22" t="e">
        <f t="shared" si="1"/>
        <v>#REF!</v>
      </c>
      <c r="I26" s="22" t="e">
        <f t="shared" si="3"/>
        <v>#REF!</v>
      </c>
      <c r="J26" s="22" t="e">
        <f t="shared" si="2"/>
        <v>#REF!</v>
      </c>
      <c r="K26" s="22" t="e">
        <f>#REF!</f>
        <v>#REF!</v>
      </c>
      <c r="L26" s="22">
        <v>22</v>
      </c>
      <c r="M26" s="22" t="e">
        <f t="shared" si="4"/>
        <v>#REF!</v>
      </c>
      <c r="N26" s="22">
        <f t="shared" si="5"/>
        <v>22</v>
      </c>
      <c r="O26" s="27"/>
      <c r="P26" s="9">
        <f t="shared" si="6"/>
        <v>0</v>
      </c>
      <c r="Q26" s="38">
        <v>25</v>
      </c>
    </row>
    <row r="27" spans="1:18" ht="36.75" customHeight="1" x14ac:dyDescent="0.25">
      <c r="A27" s="7">
        <v>23</v>
      </c>
      <c r="B27" s="15" t="s">
        <v>7</v>
      </c>
      <c r="C27" s="14" t="s">
        <v>10</v>
      </c>
      <c r="D27" s="9">
        <v>6767.88</v>
      </c>
      <c r="E27" s="33">
        <v>30100</v>
      </c>
      <c r="F27" s="22">
        <f t="shared" si="0"/>
        <v>0</v>
      </c>
      <c r="G27" s="22" t="e">
        <f>#REF!+I27</f>
        <v>#REF!</v>
      </c>
      <c r="H27" s="22" t="e">
        <f t="shared" si="1"/>
        <v>#REF!</v>
      </c>
      <c r="I27" s="22" t="e">
        <f t="shared" si="3"/>
        <v>#REF!</v>
      </c>
      <c r="J27" s="22" t="e">
        <f t="shared" si="2"/>
        <v>#REF!</v>
      </c>
      <c r="K27" s="22" t="e">
        <f>#REF!</f>
        <v>#REF!</v>
      </c>
      <c r="L27" s="22">
        <v>1.25</v>
      </c>
      <c r="M27" s="22" t="e">
        <f t="shared" si="4"/>
        <v>#REF!</v>
      </c>
      <c r="N27" s="22">
        <f t="shared" si="5"/>
        <v>23</v>
      </c>
      <c r="O27" s="34"/>
      <c r="P27" s="9">
        <f t="shared" si="6"/>
        <v>0</v>
      </c>
      <c r="Q27" s="39">
        <v>1.2</v>
      </c>
    </row>
    <row r="28" spans="1:18" ht="45" customHeight="1" x14ac:dyDescent="0.25">
      <c r="A28" s="7">
        <v>24</v>
      </c>
      <c r="B28" s="15" t="s">
        <v>28</v>
      </c>
      <c r="C28" s="14" t="s">
        <v>10</v>
      </c>
      <c r="D28" s="16">
        <v>20237.478999999999</v>
      </c>
      <c r="E28" s="33">
        <v>16800</v>
      </c>
      <c r="F28" s="22">
        <f t="shared" si="0"/>
        <v>0</v>
      </c>
      <c r="G28" s="22" t="e">
        <f>#REF!+I28</f>
        <v>#REF!</v>
      </c>
      <c r="H28" s="22" t="e">
        <f t="shared" si="1"/>
        <v>#REF!</v>
      </c>
      <c r="I28" s="22" t="e">
        <f t="shared" si="3"/>
        <v>#REF!</v>
      </c>
      <c r="J28" s="22" t="e">
        <f t="shared" si="2"/>
        <v>#REF!</v>
      </c>
      <c r="K28" s="22" t="e">
        <f>#REF!</f>
        <v>#REF!</v>
      </c>
      <c r="L28" s="22">
        <v>1.25</v>
      </c>
      <c r="M28" s="22" t="e">
        <f t="shared" si="4"/>
        <v>#REF!</v>
      </c>
      <c r="N28" s="22">
        <f t="shared" si="5"/>
        <v>24</v>
      </c>
      <c r="O28" s="34"/>
      <c r="P28" s="9">
        <f t="shared" si="6"/>
        <v>0</v>
      </c>
      <c r="Q28" s="39">
        <v>1.2</v>
      </c>
    </row>
    <row r="29" spans="1:18" ht="39" customHeight="1" x14ac:dyDescent="0.25">
      <c r="A29" s="7">
        <v>25</v>
      </c>
      <c r="B29" s="15" t="s">
        <v>29</v>
      </c>
      <c r="C29" s="14" t="s">
        <v>10</v>
      </c>
      <c r="D29" s="9">
        <v>136.5</v>
      </c>
      <c r="E29" s="33">
        <v>200</v>
      </c>
      <c r="F29" s="22">
        <f t="shared" si="0"/>
        <v>0</v>
      </c>
      <c r="G29" s="22" t="e">
        <f>#REF!+I29</f>
        <v>#REF!</v>
      </c>
      <c r="H29" s="22" t="e">
        <f t="shared" si="1"/>
        <v>#REF!</v>
      </c>
      <c r="I29" s="22" t="e">
        <f t="shared" si="3"/>
        <v>#REF!</v>
      </c>
      <c r="J29" s="22" t="e">
        <f t="shared" si="2"/>
        <v>#REF!</v>
      </c>
      <c r="K29" s="22" t="e">
        <f>#REF!</f>
        <v>#REF!</v>
      </c>
      <c r="L29" s="22">
        <v>1.25</v>
      </c>
      <c r="M29" s="22" t="e">
        <f t="shared" si="4"/>
        <v>#REF!</v>
      </c>
      <c r="N29" s="22">
        <f t="shared" si="5"/>
        <v>25</v>
      </c>
      <c r="O29" s="27"/>
      <c r="P29" s="9">
        <f t="shared" si="6"/>
        <v>0</v>
      </c>
      <c r="Q29" s="38">
        <v>1.2</v>
      </c>
    </row>
    <row r="30" spans="1:18" ht="42" customHeight="1" x14ac:dyDescent="0.25">
      <c r="A30" s="7">
        <v>26</v>
      </c>
      <c r="B30" s="15" t="s">
        <v>30</v>
      </c>
      <c r="C30" s="14" t="s">
        <v>79</v>
      </c>
      <c r="D30" s="9">
        <v>237.1</v>
      </c>
      <c r="E30" s="33">
        <v>200</v>
      </c>
      <c r="F30" s="22">
        <f t="shared" si="0"/>
        <v>0</v>
      </c>
      <c r="G30" s="22" t="e">
        <f>#REF!+I30</f>
        <v>#REF!</v>
      </c>
      <c r="H30" s="22" t="e">
        <f t="shared" si="1"/>
        <v>#REF!</v>
      </c>
      <c r="I30" s="22" t="e">
        <f t="shared" si="3"/>
        <v>#REF!</v>
      </c>
      <c r="J30" s="22" t="e">
        <f t="shared" si="2"/>
        <v>#REF!</v>
      </c>
      <c r="K30" s="22" t="e">
        <f>#REF!</f>
        <v>#REF!</v>
      </c>
      <c r="L30" s="22">
        <v>2</v>
      </c>
      <c r="M30" s="22" t="e">
        <f t="shared" si="4"/>
        <v>#REF!</v>
      </c>
      <c r="N30" s="22">
        <f t="shared" si="5"/>
        <v>26</v>
      </c>
      <c r="O30" s="27"/>
      <c r="P30" s="9">
        <f t="shared" si="6"/>
        <v>0</v>
      </c>
      <c r="Q30" s="38">
        <v>2</v>
      </c>
    </row>
    <row r="31" spans="1:18" ht="39.75" customHeight="1" x14ac:dyDescent="0.25">
      <c r="A31" s="7">
        <v>27</v>
      </c>
      <c r="B31" s="15" t="s">
        <v>31</v>
      </c>
      <c r="C31" s="14" t="s">
        <v>79</v>
      </c>
      <c r="D31" s="9">
        <v>0</v>
      </c>
      <c r="E31" s="33">
        <v>200</v>
      </c>
      <c r="F31" s="22">
        <f t="shared" si="0"/>
        <v>0</v>
      </c>
      <c r="G31" s="22" t="e">
        <f>#REF!+I31</f>
        <v>#REF!</v>
      </c>
      <c r="H31" s="22" t="e">
        <f t="shared" si="1"/>
        <v>#REF!</v>
      </c>
      <c r="I31" s="22" t="e">
        <f t="shared" si="3"/>
        <v>#REF!</v>
      </c>
      <c r="J31" s="22" t="e">
        <f t="shared" si="2"/>
        <v>#REF!</v>
      </c>
      <c r="K31" s="22" t="e">
        <f>#REF!</f>
        <v>#REF!</v>
      </c>
      <c r="L31" s="22">
        <v>14</v>
      </c>
      <c r="M31" s="22" t="e">
        <f t="shared" si="4"/>
        <v>#REF!</v>
      </c>
      <c r="N31" s="22">
        <f t="shared" si="5"/>
        <v>27</v>
      </c>
      <c r="O31" s="27"/>
      <c r="P31" s="9">
        <f t="shared" si="6"/>
        <v>0</v>
      </c>
      <c r="Q31" s="38">
        <v>14</v>
      </c>
    </row>
    <row r="32" spans="1:18" ht="44.25" customHeight="1" x14ac:dyDescent="0.25">
      <c r="A32" s="7">
        <v>28</v>
      </c>
      <c r="B32" s="15" t="s">
        <v>32</v>
      </c>
      <c r="C32" s="14" t="s">
        <v>79</v>
      </c>
      <c r="D32" s="9">
        <v>101.34</v>
      </c>
      <c r="E32" s="33">
        <v>300</v>
      </c>
      <c r="F32" s="22">
        <f t="shared" si="0"/>
        <v>0</v>
      </c>
      <c r="G32" s="22" t="e">
        <f>#REF!+I32</f>
        <v>#REF!</v>
      </c>
      <c r="H32" s="22" t="e">
        <f t="shared" si="1"/>
        <v>#REF!</v>
      </c>
      <c r="I32" s="22" t="e">
        <f t="shared" si="3"/>
        <v>#REF!</v>
      </c>
      <c r="J32" s="22" t="e">
        <f t="shared" si="2"/>
        <v>#REF!</v>
      </c>
      <c r="K32" s="22" t="e">
        <f>#REF!</f>
        <v>#REF!</v>
      </c>
      <c r="L32" s="22">
        <v>16</v>
      </c>
      <c r="M32" s="22" t="e">
        <f t="shared" si="4"/>
        <v>#REF!</v>
      </c>
      <c r="N32" s="22">
        <f t="shared" si="5"/>
        <v>28</v>
      </c>
      <c r="O32" s="27"/>
      <c r="P32" s="9">
        <f t="shared" si="6"/>
        <v>0</v>
      </c>
      <c r="Q32" s="38">
        <v>15</v>
      </c>
    </row>
    <row r="33" spans="1:17" ht="52.5" customHeight="1" x14ac:dyDescent="0.25">
      <c r="A33" s="7">
        <v>29</v>
      </c>
      <c r="B33" s="15" t="s">
        <v>8</v>
      </c>
      <c r="C33" s="14" t="s">
        <v>79</v>
      </c>
      <c r="D33" s="9">
        <v>504.3</v>
      </c>
      <c r="E33" s="33">
        <v>300</v>
      </c>
      <c r="F33" s="22">
        <f t="shared" si="0"/>
        <v>0</v>
      </c>
      <c r="G33" s="22" t="e">
        <f>#REF!+I33</f>
        <v>#REF!</v>
      </c>
      <c r="H33" s="22" t="e">
        <f t="shared" si="1"/>
        <v>#REF!</v>
      </c>
      <c r="I33" s="22" t="e">
        <f t="shared" si="3"/>
        <v>#REF!</v>
      </c>
      <c r="J33" s="22" t="e">
        <f t="shared" si="2"/>
        <v>#REF!</v>
      </c>
      <c r="K33" s="22" t="e">
        <f>#REF!</f>
        <v>#REF!</v>
      </c>
      <c r="L33" s="22">
        <v>18</v>
      </c>
      <c r="M33" s="22" t="e">
        <f t="shared" si="4"/>
        <v>#REF!</v>
      </c>
      <c r="N33" s="22">
        <f t="shared" si="5"/>
        <v>29</v>
      </c>
      <c r="O33" s="27"/>
      <c r="P33" s="9">
        <f t="shared" si="6"/>
        <v>0</v>
      </c>
      <c r="Q33" s="38">
        <v>18</v>
      </c>
    </row>
    <row r="34" spans="1:17" ht="43.5" customHeight="1" x14ac:dyDescent="0.25">
      <c r="A34" s="7">
        <v>30</v>
      </c>
      <c r="B34" s="17" t="s">
        <v>33</v>
      </c>
      <c r="C34" s="14" t="s">
        <v>72</v>
      </c>
      <c r="D34" s="9">
        <v>975.2</v>
      </c>
      <c r="E34" s="33">
        <v>2000</v>
      </c>
      <c r="F34" s="22">
        <f t="shared" si="0"/>
        <v>0</v>
      </c>
      <c r="G34" s="22" t="e">
        <f>#REF!+I34</f>
        <v>#REF!</v>
      </c>
      <c r="H34" s="22" t="e">
        <f t="shared" si="1"/>
        <v>#REF!</v>
      </c>
      <c r="I34" s="22" t="e">
        <f t="shared" si="3"/>
        <v>#REF!</v>
      </c>
      <c r="J34" s="22" t="e">
        <f t="shared" si="2"/>
        <v>#REF!</v>
      </c>
      <c r="K34" s="22" t="e">
        <f>#REF!</f>
        <v>#REF!</v>
      </c>
      <c r="L34" s="22">
        <v>150</v>
      </c>
      <c r="M34" s="22" t="e">
        <f t="shared" si="4"/>
        <v>#REF!</v>
      </c>
      <c r="N34" s="22">
        <f t="shared" si="5"/>
        <v>30</v>
      </c>
      <c r="O34" s="27"/>
      <c r="P34" s="9">
        <f t="shared" si="6"/>
        <v>0</v>
      </c>
      <c r="Q34" s="38">
        <v>140</v>
      </c>
    </row>
    <row r="35" spans="1:17" ht="49.5" customHeight="1" x14ac:dyDescent="0.25">
      <c r="A35" s="7">
        <v>31</v>
      </c>
      <c r="B35" s="15" t="s">
        <v>34</v>
      </c>
      <c r="C35" s="14" t="s">
        <v>78</v>
      </c>
      <c r="D35" s="9">
        <v>0</v>
      </c>
      <c r="E35" s="33">
        <v>1000</v>
      </c>
      <c r="F35" s="22">
        <f t="shared" si="0"/>
        <v>0</v>
      </c>
      <c r="G35" s="22" t="e">
        <f>#REF!+I35</f>
        <v>#REF!</v>
      </c>
      <c r="H35" s="22" t="e">
        <f t="shared" si="1"/>
        <v>#REF!</v>
      </c>
      <c r="I35" s="22" t="e">
        <f t="shared" si="3"/>
        <v>#REF!</v>
      </c>
      <c r="J35" s="22" t="e">
        <f t="shared" si="2"/>
        <v>#REF!</v>
      </c>
      <c r="K35" s="22" t="e">
        <f>#REF!</f>
        <v>#REF!</v>
      </c>
      <c r="L35" s="22">
        <v>14</v>
      </c>
      <c r="M35" s="22" t="e">
        <f t="shared" si="4"/>
        <v>#REF!</v>
      </c>
      <c r="N35" s="22">
        <f t="shared" si="5"/>
        <v>31</v>
      </c>
      <c r="O35" s="27"/>
      <c r="P35" s="9">
        <f t="shared" si="6"/>
        <v>0</v>
      </c>
      <c r="Q35" s="38">
        <v>14</v>
      </c>
    </row>
    <row r="36" spans="1:17" ht="44.25" customHeight="1" x14ac:dyDescent="0.25">
      <c r="A36" s="7">
        <v>32</v>
      </c>
      <c r="B36" s="15" t="s">
        <v>9</v>
      </c>
      <c r="C36" s="14" t="s">
        <v>78</v>
      </c>
      <c r="D36" s="9">
        <v>11859</v>
      </c>
      <c r="E36" s="33">
        <v>38000</v>
      </c>
      <c r="F36" s="22">
        <f t="shared" si="0"/>
        <v>0</v>
      </c>
      <c r="G36" s="22" t="e">
        <f>#REF!+I36</f>
        <v>#REF!</v>
      </c>
      <c r="H36" s="22" t="e">
        <f t="shared" si="1"/>
        <v>#REF!</v>
      </c>
      <c r="I36" s="22" t="e">
        <f t="shared" si="3"/>
        <v>#REF!</v>
      </c>
      <c r="J36" s="22" t="e">
        <f t="shared" si="2"/>
        <v>#REF!</v>
      </c>
      <c r="K36" s="22" t="e">
        <f>#REF!</f>
        <v>#REF!</v>
      </c>
      <c r="L36" s="22">
        <v>17.5</v>
      </c>
      <c r="M36" s="22" t="e">
        <f t="shared" si="4"/>
        <v>#REF!</v>
      </c>
      <c r="N36" s="22">
        <f t="shared" si="5"/>
        <v>32</v>
      </c>
      <c r="O36" s="27"/>
      <c r="P36" s="9">
        <f t="shared" si="6"/>
        <v>0</v>
      </c>
      <c r="Q36" s="38">
        <v>18.5</v>
      </c>
    </row>
    <row r="37" spans="1:17" ht="43.5" customHeight="1" x14ac:dyDescent="0.25">
      <c r="A37" s="7">
        <v>33</v>
      </c>
      <c r="B37" s="15" t="s">
        <v>35</v>
      </c>
      <c r="C37" s="14" t="s">
        <v>78</v>
      </c>
      <c r="D37" s="9">
        <v>8862.1</v>
      </c>
      <c r="E37" s="33">
        <v>4000</v>
      </c>
      <c r="F37" s="22">
        <f t="shared" si="0"/>
        <v>0</v>
      </c>
      <c r="G37" s="22" t="e">
        <f>#REF!+I37</f>
        <v>#REF!</v>
      </c>
      <c r="H37" s="22" t="e">
        <f t="shared" si="1"/>
        <v>#REF!</v>
      </c>
      <c r="I37" s="22" t="e">
        <f t="shared" si="3"/>
        <v>#REF!</v>
      </c>
      <c r="J37" s="22" t="e">
        <f t="shared" si="2"/>
        <v>#REF!</v>
      </c>
      <c r="K37" s="22" t="e">
        <f>#REF!</f>
        <v>#REF!</v>
      </c>
      <c r="L37" s="22">
        <v>20.3</v>
      </c>
      <c r="M37" s="22" t="e">
        <f t="shared" si="4"/>
        <v>#REF!</v>
      </c>
      <c r="N37" s="22">
        <f t="shared" si="5"/>
        <v>33</v>
      </c>
      <c r="O37" s="27"/>
      <c r="P37" s="9">
        <f t="shared" si="6"/>
        <v>0</v>
      </c>
      <c r="Q37" s="38">
        <v>21.5</v>
      </c>
    </row>
    <row r="38" spans="1:17" ht="59.25" customHeight="1" x14ac:dyDescent="0.25">
      <c r="A38" s="7">
        <v>34</v>
      </c>
      <c r="B38" s="15" t="s">
        <v>82</v>
      </c>
      <c r="C38" s="14" t="s">
        <v>73</v>
      </c>
      <c r="D38" s="9">
        <v>58</v>
      </c>
      <c r="E38" s="33">
        <v>50</v>
      </c>
      <c r="F38" s="22">
        <f t="shared" si="0"/>
        <v>0</v>
      </c>
      <c r="G38" s="22" t="e">
        <f>#REF!+I38</f>
        <v>#REF!</v>
      </c>
      <c r="H38" s="22" t="e">
        <f t="shared" si="1"/>
        <v>#REF!</v>
      </c>
      <c r="I38" s="22" t="e">
        <f t="shared" si="3"/>
        <v>#REF!</v>
      </c>
      <c r="J38" s="22" t="e">
        <f t="shared" si="2"/>
        <v>#REF!</v>
      </c>
      <c r="K38" s="22" t="e">
        <f>#REF!</f>
        <v>#REF!</v>
      </c>
      <c r="L38" s="22">
        <v>40</v>
      </c>
      <c r="M38" s="22" t="e">
        <f t="shared" si="4"/>
        <v>#REF!</v>
      </c>
      <c r="N38" s="22">
        <f t="shared" si="5"/>
        <v>34</v>
      </c>
      <c r="O38" s="27"/>
      <c r="P38" s="9">
        <f t="shared" si="6"/>
        <v>0</v>
      </c>
      <c r="Q38" s="38">
        <v>50</v>
      </c>
    </row>
    <row r="39" spans="1:17" ht="41.25" customHeight="1" x14ac:dyDescent="0.25">
      <c r="A39" s="7">
        <v>35</v>
      </c>
      <c r="B39" s="15" t="s">
        <v>37</v>
      </c>
      <c r="C39" s="14" t="s">
        <v>78</v>
      </c>
      <c r="D39" s="9">
        <v>0</v>
      </c>
      <c r="E39" s="33">
        <v>1000</v>
      </c>
      <c r="F39" s="22">
        <f t="shared" si="0"/>
        <v>0</v>
      </c>
      <c r="G39" s="22" t="e">
        <f>#REF!+I39</f>
        <v>#REF!</v>
      </c>
      <c r="H39" s="22" t="e">
        <f t="shared" si="1"/>
        <v>#REF!</v>
      </c>
      <c r="I39" s="22" t="e">
        <f t="shared" si="3"/>
        <v>#REF!</v>
      </c>
      <c r="J39" s="22" t="e">
        <f t="shared" si="2"/>
        <v>#REF!</v>
      </c>
      <c r="K39" s="22" t="e">
        <f>#REF!</f>
        <v>#REF!</v>
      </c>
      <c r="L39" s="22">
        <v>10.5</v>
      </c>
      <c r="M39" s="22" t="e">
        <f t="shared" si="4"/>
        <v>#REF!</v>
      </c>
      <c r="N39" s="22">
        <f t="shared" si="5"/>
        <v>35</v>
      </c>
      <c r="O39" s="27"/>
      <c r="P39" s="9">
        <f t="shared" si="6"/>
        <v>0</v>
      </c>
      <c r="Q39" s="38">
        <v>10.5</v>
      </c>
    </row>
    <row r="40" spans="1:17" ht="42.75" customHeight="1" x14ac:dyDescent="0.25">
      <c r="A40" s="7">
        <v>36</v>
      </c>
      <c r="B40" s="15" t="s">
        <v>36</v>
      </c>
      <c r="C40" s="14" t="s">
        <v>78</v>
      </c>
      <c r="D40" s="9">
        <v>27080</v>
      </c>
      <c r="E40" s="33">
        <v>38000</v>
      </c>
      <c r="F40" s="22">
        <f t="shared" si="0"/>
        <v>0</v>
      </c>
      <c r="G40" s="22" t="e">
        <f>#REF!+I40</f>
        <v>#REF!</v>
      </c>
      <c r="H40" s="22" t="e">
        <f t="shared" si="1"/>
        <v>#REF!</v>
      </c>
      <c r="I40" s="22" t="e">
        <f t="shared" si="3"/>
        <v>#REF!</v>
      </c>
      <c r="J40" s="22" t="e">
        <f t="shared" si="2"/>
        <v>#REF!</v>
      </c>
      <c r="K40" s="22" t="e">
        <f>#REF!</f>
        <v>#REF!</v>
      </c>
      <c r="L40" s="22">
        <v>14.5</v>
      </c>
      <c r="M40" s="22" t="e">
        <f t="shared" si="4"/>
        <v>#REF!</v>
      </c>
      <c r="N40" s="22">
        <f t="shared" si="5"/>
        <v>36</v>
      </c>
      <c r="O40" s="27"/>
      <c r="P40" s="9">
        <f t="shared" si="6"/>
        <v>0</v>
      </c>
      <c r="Q40" s="38">
        <v>14.5</v>
      </c>
    </row>
    <row r="41" spans="1:17" ht="42" customHeight="1" x14ac:dyDescent="0.25">
      <c r="A41" s="7">
        <v>37</v>
      </c>
      <c r="B41" s="15" t="s">
        <v>38</v>
      </c>
      <c r="C41" s="14" t="s">
        <v>78</v>
      </c>
      <c r="D41" s="9">
        <v>4286.3999999999996</v>
      </c>
      <c r="E41" s="33">
        <v>9000</v>
      </c>
      <c r="F41" s="22">
        <f t="shared" si="0"/>
        <v>0</v>
      </c>
      <c r="G41" s="22" t="e">
        <f>#REF!+I41</f>
        <v>#REF!</v>
      </c>
      <c r="H41" s="22" t="e">
        <f t="shared" si="1"/>
        <v>#REF!</v>
      </c>
      <c r="I41" s="22" t="e">
        <f t="shared" si="3"/>
        <v>#REF!</v>
      </c>
      <c r="J41" s="22" t="e">
        <f t="shared" si="2"/>
        <v>#REF!</v>
      </c>
      <c r="K41" s="22" t="e">
        <f>#REF!</f>
        <v>#REF!</v>
      </c>
      <c r="L41" s="22">
        <v>17.5</v>
      </c>
      <c r="M41" s="22" t="e">
        <f t="shared" si="4"/>
        <v>#REF!</v>
      </c>
      <c r="N41" s="22">
        <f t="shared" si="5"/>
        <v>37</v>
      </c>
      <c r="O41" s="27"/>
      <c r="P41" s="9">
        <f t="shared" si="6"/>
        <v>0</v>
      </c>
      <c r="Q41" s="38">
        <v>17.5</v>
      </c>
    </row>
    <row r="42" spans="1:17" ht="47.25" customHeight="1" x14ac:dyDescent="0.25">
      <c r="A42" s="7">
        <v>38</v>
      </c>
      <c r="B42" s="15" t="s">
        <v>39</v>
      </c>
      <c r="C42" s="14" t="s">
        <v>79</v>
      </c>
      <c r="D42" s="9">
        <v>368.36</v>
      </c>
      <c r="E42" s="22">
        <v>400</v>
      </c>
      <c r="F42" s="22">
        <f t="shared" si="0"/>
        <v>0</v>
      </c>
      <c r="G42" s="22" t="e">
        <f>#REF!+I42</f>
        <v>#REF!</v>
      </c>
      <c r="H42" s="22" t="e">
        <f t="shared" si="1"/>
        <v>#REF!</v>
      </c>
      <c r="I42" s="22" t="e">
        <f t="shared" si="3"/>
        <v>#REF!</v>
      </c>
      <c r="J42" s="22" t="e">
        <f t="shared" si="2"/>
        <v>#REF!</v>
      </c>
      <c r="K42" s="22" t="e">
        <f>#REF!</f>
        <v>#REF!</v>
      </c>
      <c r="L42" s="22">
        <v>22</v>
      </c>
      <c r="M42" s="22" t="e">
        <f t="shared" si="4"/>
        <v>#REF!</v>
      </c>
      <c r="N42" s="22">
        <f t="shared" si="5"/>
        <v>38</v>
      </c>
      <c r="O42" s="27"/>
      <c r="P42" s="9">
        <f t="shared" si="6"/>
        <v>0</v>
      </c>
      <c r="Q42" s="38">
        <v>22</v>
      </c>
    </row>
    <row r="43" spans="1:17" ht="38.25" customHeight="1" x14ac:dyDescent="0.25">
      <c r="A43" s="7">
        <v>39</v>
      </c>
      <c r="B43" s="15" t="s">
        <v>40</v>
      </c>
      <c r="C43" s="14" t="s">
        <v>78</v>
      </c>
      <c r="D43" s="9">
        <v>5165.2</v>
      </c>
      <c r="E43" s="22">
        <v>2000</v>
      </c>
      <c r="F43" s="22">
        <f t="shared" si="0"/>
        <v>0</v>
      </c>
      <c r="G43" s="22" t="e">
        <f>#REF!+I43</f>
        <v>#REF!</v>
      </c>
      <c r="H43" s="22" t="e">
        <f t="shared" si="1"/>
        <v>#REF!</v>
      </c>
      <c r="I43" s="22" t="e">
        <f t="shared" si="3"/>
        <v>#REF!</v>
      </c>
      <c r="J43" s="22" t="e">
        <f t="shared" si="2"/>
        <v>#REF!</v>
      </c>
      <c r="K43" s="22" t="e">
        <f>#REF!</f>
        <v>#REF!</v>
      </c>
      <c r="L43" s="22">
        <v>11.5</v>
      </c>
      <c r="M43" s="22" t="e">
        <f t="shared" si="4"/>
        <v>#REF!</v>
      </c>
      <c r="N43" s="22">
        <f t="shared" si="5"/>
        <v>39</v>
      </c>
      <c r="O43" s="27"/>
      <c r="P43" s="9">
        <f t="shared" si="6"/>
        <v>0</v>
      </c>
      <c r="Q43" s="38">
        <v>11.5</v>
      </c>
    </row>
    <row r="44" spans="1:17" ht="48.75" customHeight="1" x14ac:dyDescent="0.25">
      <c r="A44" s="7">
        <v>40</v>
      </c>
      <c r="B44" s="15" t="s">
        <v>41</v>
      </c>
      <c r="C44" s="14" t="s">
        <v>78</v>
      </c>
      <c r="D44" s="9">
        <v>0</v>
      </c>
      <c r="E44" s="22">
        <v>20</v>
      </c>
      <c r="F44" s="22">
        <f t="shared" si="0"/>
        <v>0</v>
      </c>
      <c r="G44" s="22" t="e">
        <f>#REF!+I44</f>
        <v>#REF!</v>
      </c>
      <c r="H44" s="22" t="e">
        <f t="shared" si="1"/>
        <v>#REF!</v>
      </c>
      <c r="I44" s="22" t="e">
        <f t="shared" si="3"/>
        <v>#REF!</v>
      </c>
      <c r="J44" s="22" t="e">
        <f t="shared" si="2"/>
        <v>#REF!</v>
      </c>
      <c r="K44" s="22" t="e">
        <f>#REF!</f>
        <v>#REF!</v>
      </c>
      <c r="L44" s="22">
        <v>2</v>
      </c>
      <c r="M44" s="22" t="e">
        <f t="shared" si="4"/>
        <v>#REF!</v>
      </c>
      <c r="N44" s="22">
        <f t="shared" si="5"/>
        <v>40</v>
      </c>
      <c r="O44" s="27"/>
      <c r="P44" s="9">
        <f t="shared" si="6"/>
        <v>0</v>
      </c>
      <c r="Q44" s="38">
        <v>2</v>
      </c>
    </row>
    <row r="45" spans="1:17" ht="42" customHeight="1" x14ac:dyDescent="0.25">
      <c r="A45" s="7">
        <v>41</v>
      </c>
      <c r="B45" s="15" t="s">
        <v>42</v>
      </c>
      <c r="C45" s="14" t="s">
        <v>78</v>
      </c>
      <c r="D45" s="9">
        <v>0</v>
      </c>
      <c r="E45" s="22">
        <v>20</v>
      </c>
      <c r="F45" s="22">
        <f t="shared" si="0"/>
        <v>0</v>
      </c>
      <c r="G45" s="22" t="e">
        <f>#REF!+I45</f>
        <v>#REF!</v>
      </c>
      <c r="H45" s="22" t="e">
        <f t="shared" si="1"/>
        <v>#REF!</v>
      </c>
      <c r="I45" s="22" t="e">
        <f t="shared" si="3"/>
        <v>#REF!</v>
      </c>
      <c r="J45" s="22" t="e">
        <f t="shared" si="2"/>
        <v>#REF!</v>
      </c>
      <c r="K45" s="22" t="e">
        <f>#REF!</f>
        <v>#REF!</v>
      </c>
      <c r="L45" s="22">
        <v>1</v>
      </c>
      <c r="M45" s="22" t="e">
        <f t="shared" si="4"/>
        <v>#REF!</v>
      </c>
      <c r="N45" s="22">
        <f t="shared" si="5"/>
        <v>41</v>
      </c>
      <c r="O45" s="27"/>
      <c r="P45" s="9">
        <f t="shared" si="6"/>
        <v>0</v>
      </c>
      <c r="Q45" s="38">
        <v>1</v>
      </c>
    </row>
    <row r="46" spans="1:17" ht="30" customHeight="1" x14ac:dyDescent="0.25">
      <c r="A46" s="7">
        <v>42</v>
      </c>
      <c r="B46" s="15" t="s">
        <v>43</v>
      </c>
      <c r="C46" s="14" t="s">
        <v>79</v>
      </c>
      <c r="D46" s="9">
        <v>0</v>
      </c>
      <c r="E46" s="22">
        <v>20</v>
      </c>
      <c r="F46" s="22">
        <f t="shared" si="0"/>
        <v>0</v>
      </c>
      <c r="G46" s="22" t="e">
        <f>#REF!+I46</f>
        <v>#REF!</v>
      </c>
      <c r="H46" s="22" t="e">
        <f t="shared" si="1"/>
        <v>#REF!</v>
      </c>
      <c r="I46" s="22" t="e">
        <f t="shared" si="3"/>
        <v>#REF!</v>
      </c>
      <c r="J46" s="22" t="e">
        <f t="shared" si="2"/>
        <v>#REF!</v>
      </c>
      <c r="K46" s="22" t="e">
        <f>#REF!</f>
        <v>#REF!</v>
      </c>
      <c r="L46" s="22">
        <v>50</v>
      </c>
      <c r="M46" s="22" t="e">
        <f t="shared" si="4"/>
        <v>#REF!</v>
      </c>
      <c r="N46" s="22">
        <f t="shared" si="5"/>
        <v>42</v>
      </c>
      <c r="O46" s="27"/>
      <c r="P46" s="9">
        <f t="shared" si="6"/>
        <v>0</v>
      </c>
      <c r="Q46" s="38">
        <v>50</v>
      </c>
    </row>
    <row r="47" spans="1:17" ht="36.75" customHeight="1" x14ac:dyDescent="0.25">
      <c r="A47" s="7">
        <v>43</v>
      </c>
      <c r="B47" s="15" t="s">
        <v>44</v>
      </c>
      <c r="C47" s="14" t="s">
        <v>78</v>
      </c>
      <c r="D47" s="9">
        <v>0</v>
      </c>
      <c r="E47" s="22">
        <v>20</v>
      </c>
      <c r="F47" s="22">
        <f t="shared" si="0"/>
        <v>0</v>
      </c>
      <c r="G47" s="22" t="e">
        <f>#REF!+I47</f>
        <v>#REF!</v>
      </c>
      <c r="H47" s="22" t="e">
        <f t="shared" si="1"/>
        <v>#REF!</v>
      </c>
      <c r="I47" s="22" t="e">
        <f t="shared" si="3"/>
        <v>#REF!</v>
      </c>
      <c r="J47" s="22" t="e">
        <f t="shared" si="2"/>
        <v>#REF!</v>
      </c>
      <c r="K47" s="22" t="e">
        <f>#REF!</f>
        <v>#REF!</v>
      </c>
      <c r="L47" s="22">
        <v>20</v>
      </c>
      <c r="M47" s="22" t="e">
        <f t="shared" si="4"/>
        <v>#REF!</v>
      </c>
      <c r="N47" s="22">
        <f t="shared" si="5"/>
        <v>43</v>
      </c>
      <c r="O47" s="27"/>
      <c r="P47" s="9">
        <f t="shared" si="6"/>
        <v>0</v>
      </c>
      <c r="Q47" s="38">
        <v>20</v>
      </c>
    </row>
    <row r="48" spans="1:17" ht="33" customHeight="1" x14ac:dyDescent="0.25">
      <c r="A48" s="7">
        <v>44</v>
      </c>
      <c r="B48" s="15" t="s">
        <v>45</v>
      </c>
      <c r="C48" s="14" t="s">
        <v>78</v>
      </c>
      <c r="D48" s="9">
        <v>0</v>
      </c>
      <c r="E48" s="22">
        <v>20</v>
      </c>
      <c r="F48" s="22">
        <f t="shared" si="0"/>
        <v>0</v>
      </c>
      <c r="G48" s="22" t="e">
        <f>#REF!+I48</f>
        <v>#REF!</v>
      </c>
      <c r="H48" s="22" t="e">
        <f t="shared" si="1"/>
        <v>#REF!</v>
      </c>
      <c r="I48" s="22" t="e">
        <f t="shared" si="3"/>
        <v>#REF!</v>
      </c>
      <c r="J48" s="22" t="e">
        <f t="shared" si="2"/>
        <v>#REF!</v>
      </c>
      <c r="K48" s="22" t="e">
        <f>#REF!</f>
        <v>#REF!</v>
      </c>
      <c r="L48" s="22">
        <v>70</v>
      </c>
      <c r="M48" s="22" t="e">
        <f t="shared" si="4"/>
        <v>#REF!</v>
      </c>
      <c r="N48" s="22">
        <f t="shared" si="5"/>
        <v>44</v>
      </c>
      <c r="O48" s="27"/>
      <c r="P48" s="9">
        <f t="shared" si="6"/>
        <v>0</v>
      </c>
      <c r="Q48" s="38">
        <v>70</v>
      </c>
    </row>
    <row r="49" spans="1:17" ht="37.5" customHeight="1" x14ac:dyDescent="0.25">
      <c r="A49" s="7">
        <v>45</v>
      </c>
      <c r="B49" s="15" t="s">
        <v>46</v>
      </c>
      <c r="C49" s="14" t="s">
        <v>79</v>
      </c>
      <c r="D49" s="9">
        <v>0</v>
      </c>
      <c r="E49" s="22">
        <v>20</v>
      </c>
      <c r="F49" s="22">
        <f t="shared" si="0"/>
        <v>0</v>
      </c>
      <c r="G49" s="22" t="e">
        <f>#REF!+I49</f>
        <v>#REF!</v>
      </c>
      <c r="H49" s="22" t="e">
        <f t="shared" si="1"/>
        <v>#REF!</v>
      </c>
      <c r="I49" s="22" t="e">
        <f t="shared" si="3"/>
        <v>#REF!</v>
      </c>
      <c r="J49" s="22" t="e">
        <f t="shared" si="2"/>
        <v>#REF!</v>
      </c>
      <c r="K49" s="22" t="e">
        <f>#REF!</f>
        <v>#REF!</v>
      </c>
      <c r="L49" s="22">
        <v>20</v>
      </c>
      <c r="M49" s="22" t="e">
        <f t="shared" si="4"/>
        <v>#REF!</v>
      </c>
      <c r="N49" s="22">
        <f t="shared" si="5"/>
        <v>45</v>
      </c>
      <c r="O49" s="27"/>
      <c r="P49" s="9">
        <f t="shared" si="6"/>
        <v>0</v>
      </c>
      <c r="Q49" s="38">
        <v>20</v>
      </c>
    </row>
    <row r="50" spans="1:17" ht="38.25" customHeight="1" x14ac:dyDescent="0.25">
      <c r="A50" s="7">
        <v>46</v>
      </c>
      <c r="B50" s="15" t="s">
        <v>47</v>
      </c>
      <c r="C50" s="14" t="s">
        <v>79</v>
      </c>
      <c r="D50" s="9">
        <v>0</v>
      </c>
      <c r="E50" s="22">
        <v>100</v>
      </c>
      <c r="F50" s="22">
        <f t="shared" si="0"/>
        <v>0</v>
      </c>
      <c r="G50" s="22" t="e">
        <f>#REF!+I50</f>
        <v>#REF!</v>
      </c>
      <c r="H50" s="22" t="e">
        <f t="shared" si="1"/>
        <v>#REF!</v>
      </c>
      <c r="I50" s="22" t="e">
        <f t="shared" si="3"/>
        <v>#REF!</v>
      </c>
      <c r="J50" s="22" t="e">
        <f t="shared" si="2"/>
        <v>#REF!</v>
      </c>
      <c r="K50" s="22" t="e">
        <f>#REF!</f>
        <v>#REF!</v>
      </c>
      <c r="L50" s="22">
        <v>145</v>
      </c>
      <c r="M50" s="22" t="e">
        <f t="shared" si="4"/>
        <v>#REF!</v>
      </c>
      <c r="N50" s="22">
        <f t="shared" si="5"/>
        <v>46</v>
      </c>
      <c r="O50" s="27"/>
      <c r="P50" s="9">
        <f t="shared" si="6"/>
        <v>0</v>
      </c>
      <c r="Q50" s="38">
        <v>145</v>
      </c>
    </row>
    <row r="51" spans="1:17" ht="25.5" customHeight="1" x14ac:dyDescent="0.25">
      <c r="A51" s="7">
        <v>47</v>
      </c>
      <c r="B51" s="15" t="s">
        <v>48</v>
      </c>
      <c r="C51" s="14" t="s">
        <v>78</v>
      </c>
      <c r="D51" s="9">
        <v>0</v>
      </c>
      <c r="E51" s="22">
        <v>200</v>
      </c>
      <c r="F51" s="22">
        <f t="shared" si="0"/>
        <v>0</v>
      </c>
      <c r="G51" s="22" t="e">
        <f>#REF!+I51</f>
        <v>#REF!</v>
      </c>
      <c r="H51" s="22" t="e">
        <f t="shared" si="1"/>
        <v>#REF!</v>
      </c>
      <c r="I51" s="22" t="e">
        <f t="shared" si="3"/>
        <v>#REF!</v>
      </c>
      <c r="J51" s="22" t="e">
        <f t="shared" si="2"/>
        <v>#REF!</v>
      </c>
      <c r="K51" s="22" t="e">
        <f>#REF!</f>
        <v>#REF!</v>
      </c>
      <c r="L51" s="22">
        <v>0.5</v>
      </c>
      <c r="M51" s="22" t="e">
        <f t="shared" si="4"/>
        <v>#REF!</v>
      </c>
      <c r="N51" s="22">
        <f t="shared" si="5"/>
        <v>47</v>
      </c>
      <c r="O51" s="27"/>
      <c r="P51" s="9">
        <f t="shared" si="6"/>
        <v>0</v>
      </c>
      <c r="Q51" s="38">
        <v>0.5</v>
      </c>
    </row>
    <row r="52" spans="1:17" ht="44.25" customHeight="1" x14ac:dyDescent="0.25">
      <c r="A52" s="7">
        <v>48</v>
      </c>
      <c r="B52" s="15" t="s">
        <v>49</v>
      </c>
      <c r="C52" s="14" t="s">
        <v>71</v>
      </c>
      <c r="D52" s="9">
        <v>0</v>
      </c>
      <c r="E52" s="22">
        <v>50</v>
      </c>
      <c r="F52" s="22">
        <f t="shared" si="0"/>
        <v>0</v>
      </c>
      <c r="G52" s="22" t="e">
        <f>#REF!+I52</f>
        <v>#REF!</v>
      </c>
      <c r="H52" s="22" t="e">
        <f t="shared" si="1"/>
        <v>#REF!</v>
      </c>
      <c r="I52" s="22" t="e">
        <f t="shared" si="3"/>
        <v>#REF!</v>
      </c>
      <c r="J52" s="22" t="e">
        <f t="shared" si="2"/>
        <v>#REF!</v>
      </c>
      <c r="K52" s="22" t="e">
        <f>#REF!</f>
        <v>#REF!</v>
      </c>
      <c r="L52" s="22">
        <v>200</v>
      </c>
      <c r="M52" s="22" t="e">
        <f t="shared" si="4"/>
        <v>#REF!</v>
      </c>
      <c r="N52" s="22">
        <f t="shared" si="5"/>
        <v>48</v>
      </c>
      <c r="O52" s="27"/>
      <c r="P52" s="9">
        <f t="shared" si="6"/>
        <v>0</v>
      </c>
      <c r="Q52" s="38">
        <v>200</v>
      </c>
    </row>
    <row r="53" spans="1:17" ht="42.75" customHeight="1" x14ac:dyDescent="0.25">
      <c r="A53" s="7">
        <v>49</v>
      </c>
      <c r="B53" s="15" t="s">
        <v>50</v>
      </c>
      <c r="C53" s="14" t="s">
        <v>71</v>
      </c>
      <c r="D53" s="9">
        <v>0</v>
      </c>
      <c r="E53" s="22">
        <v>50</v>
      </c>
      <c r="F53" s="22">
        <f t="shared" si="0"/>
        <v>0</v>
      </c>
      <c r="G53" s="22" t="e">
        <f>#REF!+I53</f>
        <v>#REF!</v>
      </c>
      <c r="H53" s="22" t="e">
        <f t="shared" si="1"/>
        <v>#REF!</v>
      </c>
      <c r="I53" s="22" t="e">
        <f t="shared" si="3"/>
        <v>#REF!</v>
      </c>
      <c r="J53" s="22" t="e">
        <f t="shared" si="2"/>
        <v>#REF!</v>
      </c>
      <c r="K53" s="22" t="e">
        <f>#REF!</f>
        <v>#REF!</v>
      </c>
      <c r="L53" s="22">
        <v>140</v>
      </c>
      <c r="M53" s="22" t="e">
        <f t="shared" si="4"/>
        <v>#REF!</v>
      </c>
      <c r="N53" s="22">
        <f t="shared" si="5"/>
        <v>49</v>
      </c>
      <c r="O53" s="27"/>
      <c r="P53" s="9">
        <f t="shared" si="6"/>
        <v>0</v>
      </c>
      <c r="Q53" s="38">
        <v>140</v>
      </c>
    </row>
    <row r="54" spans="1:17" ht="42.75" customHeight="1" x14ac:dyDescent="0.25">
      <c r="A54" s="7">
        <v>50</v>
      </c>
      <c r="B54" s="15" t="s">
        <v>51</v>
      </c>
      <c r="C54" s="14" t="s">
        <v>71</v>
      </c>
      <c r="D54" s="9">
        <v>0</v>
      </c>
      <c r="E54" s="22">
        <v>50</v>
      </c>
      <c r="F54" s="22">
        <f t="shared" si="0"/>
        <v>0</v>
      </c>
      <c r="G54" s="22" t="e">
        <f>#REF!+I54</f>
        <v>#REF!</v>
      </c>
      <c r="H54" s="22" t="e">
        <f t="shared" si="1"/>
        <v>#REF!</v>
      </c>
      <c r="I54" s="22" t="e">
        <f t="shared" si="3"/>
        <v>#REF!</v>
      </c>
      <c r="J54" s="22" t="e">
        <f t="shared" si="2"/>
        <v>#REF!</v>
      </c>
      <c r="K54" s="22" t="e">
        <f>#REF!</f>
        <v>#REF!</v>
      </c>
      <c r="L54" s="22">
        <v>85</v>
      </c>
      <c r="M54" s="22" t="e">
        <f t="shared" si="4"/>
        <v>#REF!</v>
      </c>
      <c r="N54" s="22">
        <f t="shared" si="5"/>
        <v>50</v>
      </c>
      <c r="O54" s="27"/>
      <c r="P54" s="9">
        <f t="shared" si="6"/>
        <v>0</v>
      </c>
      <c r="Q54" s="38">
        <v>85</v>
      </c>
    </row>
    <row r="55" spans="1:17" ht="38.25" customHeight="1" x14ac:dyDescent="0.25">
      <c r="A55" s="7">
        <v>51</v>
      </c>
      <c r="B55" s="15" t="s">
        <v>52</v>
      </c>
      <c r="C55" s="14" t="s">
        <v>71</v>
      </c>
      <c r="D55" s="9">
        <v>1.4</v>
      </c>
      <c r="E55" s="22">
        <v>50</v>
      </c>
      <c r="F55" s="22">
        <f t="shared" si="0"/>
        <v>0</v>
      </c>
      <c r="G55" s="22" t="e">
        <f>#REF!+I55</f>
        <v>#REF!</v>
      </c>
      <c r="H55" s="22" t="e">
        <f t="shared" si="1"/>
        <v>#REF!</v>
      </c>
      <c r="I55" s="22" t="e">
        <f t="shared" si="3"/>
        <v>#REF!</v>
      </c>
      <c r="J55" s="22" t="e">
        <f t="shared" si="2"/>
        <v>#REF!</v>
      </c>
      <c r="K55" s="22" t="e">
        <f>#REF!</f>
        <v>#REF!</v>
      </c>
      <c r="L55" s="22">
        <v>60</v>
      </c>
      <c r="M55" s="22" t="e">
        <f t="shared" si="4"/>
        <v>#REF!</v>
      </c>
      <c r="N55" s="22">
        <f t="shared" si="5"/>
        <v>51</v>
      </c>
      <c r="O55" s="27"/>
      <c r="P55" s="9">
        <f t="shared" si="6"/>
        <v>0</v>
      </c>
      <c r="Q55" s="38">
        <v>60</v>
      </c>
    </row>
    <row r="56" spans="1:17" ht="39.75" customHeight="1" x14ac:dyDescent="0.25">
      <c r="A56" s="7">
        <v>52</v>
      </c>
      <c r="B56" s="15" t="s">
        <v>53</v>
      </c>
      <c r="C56" s="14" t="s">
        <v>71</v>
      </c>
      <c r="D56" s="9">
        <v>91</v>
      </c>
      <c r="E56" s="22">
        <v>50</v>
      </c>
      <c r="F56" s="22">
        <f t="shared" si="0"/>
        <v>0</v>
      </c>
      <c r="G56" s="22" t="e">
        <f>#REF!+I56</f>
        <v>#REF!</v>
      </c>
      <c r="H56" s="22" t="e">
        <f t="shared" si="1"/>
        <v>#REF!</v>
      </c>
      <c r="I56" s="22" t="e">
        <f t="shared" si="3"/>
        <v>#REF!</v>
      </c>
      <c r="J56" s="22" t="e">
        <f t="shared" si="2"/>
        <v>#REF!</v>
      </c>
      <c r="K56" s="22" t="e">
        <f>#REF!</f>
        <v>#REF!</v>
      </c>
      <c r="L56" s="22">
        <v>40</v>
      </c>
      <c r="M56" s="22" t="e">
        <f t="shared" si="4"/>
        <v>#REF!</v>
      </c>
      <c r="N56" s="22">
        <f t="shared" si="5"/>
        <v>52</v>
      </c>
      <c r="O56" s="27"/>
      <c r="P56" s="9">
        <f t="shared" si="6"/>
        <v>0</v>
      </c>
      <c r="Q56" s="38">
        <v>40</v>
      </c>
    </row>
    <row r="57" spans="1:17" ht="36" x14ac:dyDescent="0.25">
      <c r="A57" s="7">
        <v>53</v>
      </c>
      <c r="B57" s="15" t="s">
        <v>54</v>
      </c>
      <c r="C57" s="14" t="s">
        <v>71</v>
      </c>
      <c r="D57" s="9">
        <v>10</v>
      </c>
      <c r="E57" s="22">
        <v>50</v>
      </c>
      <c r="F57" s="22">
        <f t="shared" si="0"/>
        <v>0</v>
      </c>
      <c r="G57" s="22" t="e">
        <f>#REF!+I57</f>
        <v>#REF!</v>
      </c>
      <c r="H57" s="22" t="e">
        <f t="shared" si="1"/>
        <v>#REF!</v>
      </c>
      <c r="I57" s="22" t="e">
        <f t="shared" si="3"/>
        <v>#REF!</v>
      </c>
      <c r="J57" s="22" t="e">
        <f t="shared" si="2"/>
        <v>#REF!</v>
      </c>
      <c r="K57" s="22" t="e">
        <f>#REF!</f>
        <v>#REF!</v>
      </c>
      <c r="L57" s="22">
        <v>30</v>
      </c>
      <c r="M57" s="22" t="e">
        <f t="shared" si="4"/>
        <v>#REF!</v>
      </c>
      <c r="N57" s="22">
        <f t="shared" si="5"/>
        <v>53</v>
      </c>
      <c r="O57" s="27"/>
      <c r="P57" s="9">
        <f t="shared" si="6"/>
        <v>0</v>
      </c>
      <c r="Q57" s="38">
        <v>30</v>
      </c>
    </row>
    <row r="58" spans="1:17" ht="87" customHeight="1" x14ac:dyDescent="0.25">
      <c r="A58" s="7">
        <v>54</v>
      </c>
      <c r="B58" s="35" t="s">
        <v>81</v>
      </c>
      <c r="C58" s="8" t="s">
        <v>74</v>
      </c>
      <c r="D58" s="36">
        <v>0</v>
      </c>
      <c r="E58" s="33">
        <v>20</v>
      </c>
      <c r="F58" s="33">
        <f t="shared" si="0"/>
        <v>0</v>
      </c>
      <c r="G58" s="33" t="e">
        <f>#REF!+I58</f>
        <v>#REF!</v>
      </c>
      <c r="H58" s="33" t="e">
        <f t="shared" si="1"/>
        <v>#REF!</v>
      </c>
      <c r="I58" s="33" t="e">
        <f t="shared" si="3"/>
        <v>#REF!</v>
      </c>
      <c r="J58" s="33" t="e">
        <f t="shared" si="2"/>
        <v>#REF!</v>
      </c>
      <c r="K58" s="33" t="e">
        <f>#REF!</f>
        <v>#REF!</v>
      </c>
      <c r="L58" s="33">
        <v>140</v>
      </c>
      <c r="M58" s="33" t="e">
        <f t="shared" si="4"/>
        <v>#REF!</v>
      </c>
      <c r="N58" s="33">
        <f t="shared" si="5"/>
        <v>54</v>
      </c>
      <c r="O58" s="34"/>
      <c r="P58" s="36">
        <f t="shared" si="6"/>
        <v>0</v>
      </c>
      <c r="Q58" s="39">
        <v>140</v>
      </c>
    </row>
    <row r="59" spans="1:17" ht="86.25" customHeight="1" x14ac:dyDescent="0.25">
      <c r="A59" s="7">
        <v>55</v>
      </c>
      <c r="B59" s="35" t="s">
        <v>86</v>
      </c>
      <c r="C59" s="8" t="s">
        <v>74</v>
      </c>
      <c r="D59" s="36"/>
      <c r="E59" s="33">
        <v>20</v>
      </c>
      <c r="F59" s="33"/>
      <c r="G59" s="33"/>
      <c r="H59" s="33"/>
      <c r="I59" s="33"/>
      <c r="J59" s="33"/>
      <c r="K59" s="33"/>
      <c r="L59" s="33"/>
      <c r="M59" s="33"/>
      <c r="N59" s="33"/>
      <c r="O59" s="34"/>
      <c r="P59" s="36">
        <f t="shared" si="6"/>
        <v>0</v>
      </c>
      <c r="Q59" s="39">
        <v>200</v>
      </c>
    </row>
    <row r="60" spans="1:17" ht="92.25" customHeight="1" x14ac:dyDescent="0.25">
      <c r="A60" s="7">
        <v>56</v>
      </c>
      <c r="B60" s="35" t="s">
        <v>91</v>
      </c>
      <c r="C60" s="8" t="s">
        <v>73</v>
      </c>
      <c r="D60" s="36">
        <v>0</v>
      </c>
      <c r="E60" s="33">
        <v>40</v>
      </c>
      <c r="F60" s="33">
        <f t="shared" si="0"/>
        <v>0</v>
      </c>
      <c r="G60" s="33" t="e">
        <f>#REF!+I60</f>
        <v>#REF!</v>
      </c>
      <c r="H60" s="33" t="e">
        <f t="shared" si="1"/>
        <v>#REF!</v>
      </c>
      <c r="I60" s="33" t="e">
        <f t="shared" si="3"/>
        <v>#REF!</v>
      </c>
      <c r="J60" s="33" t="e">
        <f t="shared" si="2"/>
        <v>#REF!</v>
      </c>
      <c r="K60" s="33" t="e">
        <f>#REF!</f>
        <v>#REF!</v>
      </c>
      <c r="L60" s="33">
        <v>450</v>
      </c>
      <c r="M60" s="33" t="e">
        <f t="shared" si="4"/>
        <v>#REF!</v>
      </c>
      <c r="N60" s="33">
        <f t="shared" si="5"/>
        <v>56</v>
      </c>
      <c r="O60" s="34"/>
      <c r="P60" s="36">
        <f t="shared" si="6"/>
        <v>0</v>
      </c>
      <c r="Q60" s="39">
        <v>300</v>
      </c>
    </row>
    <row r="61" spans="1:17" ht="59.25" customHeight="1" x14ac:dyDescent="0.25">
      <c r="A61" s="7">
        <v>57</v>
      </c>
      <c r="B61" s="35" t="s">
        <v>92</v>
      </c>
      <c r="C61" s="8" t="s">
        <v>73</v>
      </c>
      <c r="D61" s="36"/>
      <c r="E61" s="33">
        <v>40</v>
      </c>
      <c r="F61" s="33"/>
      <c r="G61" s="33"/>
      <c r="H61" s="33"/>
      <c r="I61" s="33"/>
      <c r="J61" s="33"/>
      <c r="K61" s="33"/>
      <c r="L61" s="33"/>
      <c r="M61" s="33"/>
      <c r="N61" s="33"/>
      <c r="O61" s="34"/>
      <c r="P61" s="36">
        <f t="shared" si="6"/>
        <v>0</v>
      </c>
      <c r="Q61" s="39">
        <v>500</v>
      </c>
    </row>
    <row r="62" spans="1:17" ht="54" customHeight="1" x14ac:dyDescent="0.25">
      <c r="A62" s="7">
        <v>58</v>
      </c>
      <c r="B62" s="35" t="s">
        <v>93</v>
      </c>
      <c r="C62" s="8" t="s">
        <v>73</v>
      </c>
      <c r="D62" s="36"/>
      <c r="E62" s="33">
        <v>20</v>
      </c>
      <c r="F62" s="33"/>
      <c r="G62" s="33"/>
      <c r="H62" s="33"/>
      <c r="I62" s="33"/>
      <c r="J62" s="33"/>
      <c r="K62" s="33"/>
      <c r="L62" s="33"/>
      <c r="M62" s="33"/>
      <c r="N62" s="33"/>
      <c r="O62" s="34"/>
      <c r="P62" s="36">
        <f t="shared" si="6"/>
        <v>0</v>
      </c>
      <c r="Q62" s="39">
        <v>250</v>
      </c>
    </row>
    <row r="63" spans="1:17" ht="52.5" customHeight="1" x14ac:dyDescent="0.25">
      <c r="A63" s="7">
        <v>59</v>
      </c>
      <c r="B63" s="35" t="s">
        <v>94</v>
      </c>
      <c r="C63" s="8" t="s">
        <v>73</v>
      </c>
      <c r="D63" s="36"/>
      <c r="E63" s="33">
        <v>20</v>
      </c>
      <c r="F63" s="33"/>
      <c r="G63" s="33"/>
      <c r="H63" s="33"/>
      <c r="I63" s="33"/>
      <c r="J63" s="33"/>
      <c r="K63" s="33"/>
      <c r="L63" s="33"/>
      <c r="M63" s="33"/>
      <c r="N63" s="33"/>
      <c r="O63" s="34"/>
      <c r="P63" s="36">
        <f t="shared" si="6"/>
        <v>0</v>
      </c>
      <c r="Q63" s="39">
        <v>250</v>
      </c>
    </row>
    <row r="64" spans="1:17" ht="54" customHeight="1" x14ac:dyDescent="0.25">
      <c r="A64" s="7">
        <v>60</v>
      </c>
      <c r="B64" s="15" t="s">
        <v>83</v>
      </c>
      <c r="C64" s="14" t="s">
        <v>79</v>
      </c>
      <c r="D64" s="9">
        <v>2.8</v>
      </c>
      <c r="E64" s="22">
        <v>20</v>
      </c>
      <c r="F64" s="22">
        <f t="shared" si="0"/>
        <v>0</v>
      </c>
      <c r="G64" s="22" t="e">
        <f>#REF!+I64</f>
        <v>#REF!</v>
      </c>
      <c r="H64" s="22" t="e">
        <f t="shared" si="1"/>
        <v>#REF!</v>
      </c>
      <c r="I64" s="22" t="e">
        <f t="shared" si="3"/>
        <v>#REF!</v>
      </c>
      <c r="J64" s="22" t="e">
        <f t="shared" si="2"/>
        <v>#REF!</v>
      </c>
      <c r="K64" s="22" t="e">
        <f>#REF!</f>
        <v>#REF!</v>
      </c>
      <c r="L64" s="22">
        <v>125</v>
      </c>
      <c r="M64" s="22" t="e">
        <f t="shared" si="4"/>
        <v>#REF!</v>
      </c>
      <c r="N64" s="22">
        <f t="shared" si="5"/>
        <v>60</v>
      </c>
      <c r="O64" s="27"/>
      <c r="P64" s="9">
        <f t="shared" si="6"/>
        <v>0</v>
      </c>
      <c r="Q64" s="38">
        <v>125</v>
      </c>
    </row>
    <row r="65" spans="1:17" ht="43.5" customHeight="1" x14ac:dyDescent="0.25">
      <c r="A65" s="7">
        <v>61</v>
      </c>
      <c r="B65" s="15" t="s">
        <v>55</v>
      </c>
      <c r="C65" s="14" t="s">
        <v>79</v>
      </c>
      <c r="D65" s="9">
        <v>0</v>
      </c>
      <c r="E65" s="22">
        <v>50</v>
      </c>
      <c r="F65" s="22">
        <f t="shared" si="0"/>
        <v>0</v>
      </c>
      <c r="G65" s="22" t="e">
        <f>#REF!+I65</f>
        <v>#REF!</v>
      </c>
      <c r="H65" s="22" t="e">
        <f t="shared" si="1"/>
        <v>#REF!</v>
      </c>
      <c r="I65" s="22" t="e">
        <f t="shared" si="3"/>
        <v>#REF!</v>
      </c>
      <c r="J65" s="22" t="e">
        <f t="shared" si="2"/>
        <v>#REF!</v>
      </c>
      <c r="K65" s="22" t="e">
        <f>#REF!</f>
        <v>#REF!</v>
      </c>
      <c r="L65" s="22">
        <v>16</v>
      </c>
      <c r="M65" s="22" t="e">
        <f t="shared" si="4"/>
        <v>#REF!</v>
      </c>
      <c r="N65" s="22">
        <f t="shared" si="5"/>
        <v>61</v>
      </c>
      <c r="O65" s="27"/>
      <c r="P65" s="9">
        <f t="shared" si="6"/>
        <v>0</v>
      </c>
      <c r="Q65" s="38">
        <v>16</v>
      </c>
    </row>
    <row r="66" spans="1:17" ht="34.5" customHeight="1" x14ac:dyDescent="0.25">
      <c r="A66" s="7">
        <v>62</v>
      </c>
      <c r="B66" s="15" t="s">
        <v>56</v>
      </c>
      <c r="C66" s="14" t="s">
        <v>79</v>
      </c>
      <c r="D66" s="9">
        <v>10.9</v>
      </c>
      <c r="E66" s="22">
        <v>50</v>
      </c>
      <c r="F66" s="22">
        <f t="shared" si="0"/>
        <v>0</v>
      </c>
      <c r="G66" s="22" t="e">
        <f>#REF!+I66</f>
        <v>#REF!</v>
      </c>
      <c r="H66" s="22" t="e">
        <f t="shared" si="1"/>
        <v>#REF!</v>
      </c>
      <c r="I66" s="22" t="e">
        <f t="shared" si="3"/>
        <v>#REF!</v>
      </c>
      <c r="J66" s="22" t="e">
        <f t="shared" si="2"/>
        <v>#REF!</v>
      </c>
      <c r="K66" s="22" t="e">
        <f>#REF!</f>
        <v>#REF!</v>
      </c>
      <c r="L66" s="22">
        <v>130</v>
      </c>
      <c r="M66" s="22" t="e">
        <f t="shared" si="4"/>
        <v>#REF!</v>
      </c>
      <c r="N66" s="22">
        <f t="shared" si="5"/>
        <v>62</v>
      </c>
      <c r="O66" s="27"/>
      <c r="P66" s="9">
        <f t="shared" si="6"/>
        <v>0</v>
      </c>
      <c r="Q66" s="38">
        <v>130</v>
      </c>
    </row>
    <row r="67" spans="1:17" ht="35.25" customHeight="1" x14ac:dyDescent="0.25">
      <c r="A67" s="7">
        <v>63</v>
      </c>
      <c r="B67" s="15" t="s">
        <v>57</v>
      </c>
      <c r="C67" s="14" t="s">
        <v>79</v>
      </c>
      <c r="D67" s="9">
        <v>33.090000000000003</v>
      </c>
      <c r="E67" s="22">
        <v>50</v>
      </c>
      <c r="F67" s="22">
        <f t="shared" si="0"/>
        <v>0</v>
      </c>
      <c r="G67" s="22" t="e">
        <f>#REF!+I67</f>
        <v>#REF!</v>
      </c>
      <c r="H67" s="22" t="e">
        <f t="shared" si="1"/>
        <v>#REF!</v>
      </c>
      <c r="I67" s="22" t="e">
        <f t="shared" si="3"/>
        <v>#REF!</v>
      </c>
      <c r="J67" s="22" t="e">
        <f t="shared" si="2"/>
        <v>#REF!</v>
      </c>
      <c r="K67" s="22" t="e">
        <f>#REF!</f>
        <v>#REF!</v>
      </c>
      <c r="L67" s="22">
        <v>25</v>
      </c>
      <c r="M67" s="22" t="e">
        <f t="shared" si="4"/>
        <v>#REF!</v>
      </c>
      <c r="N67" s="22">
        <f t="shared" si="5"/>
        <v>63</v>
      </c>
      <c r="O67" s="27"/>
      <c r="P67" s="9">
        <f t="shared" si="6"/>
        <v>0</v>
      </c>
      <c r="Q67" s="38">
        <v>25</v>
      </c>
    </row>
    <row r="68" spans="1:17" ht="28.5" customHeight="1" x14ac:dyDescent="0.25">
      <c r="A68" s="7">
        <v>64</v>
      </c>
      <c r="B68" s="15" t="s">
        <v>58</v>
      </c>
      <c r="C68" s="14" t="s">
        <v>79</v>
      </c>
      <c r="D68" s="9">
        <v>307.24</v>
      </c>
      <c r="E68" s="22">
        <v>100</v>
      </c>
      <c r="F68" s="22">
        <f t="shared" si="0"/>
        <v>0</v>
      </c>
      <c r="G68" s="22" t="e">
        <f>#REF!+I68</f>
        <v>#REF!</v>
      </c>
      <c r="H68" s="22" t="e">
        <f t="shared" si="1"/>
        <v>#REF!</v>
      </c>
      <c r="I68" s="22" t="e">
        <f t="shared" si="3"/>
        <v>#REF!</v>
      </c>
      <c r="J68" s="22" t="e">
        <f t="shared" si="2"/>
        <v>#REF!</v>
      </c>
      <c r="K68" s="22" t="e">
        <f>#REF!</f>
        <v>#REF!</v>
      </c>
      <c r="L68" s="22">
        <v>14</v>
      </c>
      <c r="M68" s="22" t="e">
        <f t="shared" si="4"/>
        <v>#REF!</v>
      </c>
      <c r="N68" s="22">
        <f t="shared" si="5"/>
        <v>64</v>
      </c>
      <c r="O68" s="27"/>
      <c r="P68" s="9">
        <f t="shared" si="6"/>
        <v>0</v>
      </c>
      <c r="Q68" s="38">
        <v>14</v>
      </c>
    </row>
    <row r="69" spans="1:17" ht="33.75" customHeight="1" x14ac:dyDescent="0.25">
      <c r="A69" s="7">
        <v>65</v>
      </c>
      <c r="B69" s="40" t="s">
        <v>99</v>
      </c>
      <c r="C69" s="14" t="s">
        <v>73</v>
      </c>
      <c r="D69" s="9">
        <v>8</v>
      </c>
      <c r="E69" s="22">
        <v>20</v>
      </c>
      <c r="F69" s="22">
        <f t="shared" si="0"/>
        <v>0</v>
      </c>
      <c r="G69" s="22" t="e">
        <f>#REF!+I69</f>
        <v>#REF!</v>
      </c>
      <c r="H69" s="22" t="e">
        <f t="shared" si="1"/>
        <v>#REF!</v>
      </c>
      <c r="I69" s="22" t="e">
        <f t="shared" si="3"/>
        <v>#REF!</v>
      </c>
      <c r="J69" s="22" t="e">
        <f t="shared" si="2"/>
        <v>#REF!</v>
      </c>
      <c r="K69" s="22" t="e">
        <f>#REF!</f>
        <v>#REF!</v>
      </c>
      <c r="L69" s="22">
        <v>300</v>
      </c>
      <c r="M69" s="22" t="e">
        <f t="shared" si="4"/>
        <v>#REF!</v>
      </c>
      <c r="N69" s="22">
        <f t="shared" si="5"/>
        <v>65</v>
      </c>
      <c r="O69" s="27"/>
      <c r="P69" s="9">
        <f t="shared" si="6"/>
        <v>0</v>
      </c>
      <c r="Q69" s="38">
        <v>300</v>
      </c>
    </row>
    <row r="70" spans="1:17" ht="24" customHeight="1" x14ac:dyDescent="0.25">
      <c r="A70" s="7">
        <v>66</v>
      </c>
      <c r="B70" s="15" t="s">
        <v>59</v>
      </c>
      <c r="C70" s="14" t="s">
        <v>73</v>
      </c>
      <c r="D70" s="9">
        <v>4</v>
      </c>
      <c r="E70" s="22">
        <v>20</v>
      </c>
      <c r="F70" s="22">
        <f t="shared" si="0"/>
        <v>0</v>
      </c>
      <c r="G70" s="22" t="e">
        <f>#REF!+I70</f>
        <v>#REF!</v>
      </c>
      <c r="H70" s="22" t="e">
        <f t="shared" si="1"/>
        <v>#REF!</v>
      </c>
      <c r="I70" s="22" t="e">
        <f t="shared" si="3"/>
        <v>#REF!</v>
      </c>
      <c r="J70" s="22" t="e">
        <f t="shared" si="2"/>
        <v>#REF!</v>
      </c>
      <c r="K70" s="22" t="e">
        <f>#REF!</f>
        <v>#REF!</v>
      </c>
      <c r="L70" s="22">
        <v>345</v>
      </c>
      <c r="M70" s="22" t="e">
        <f t="shared" si="4"/>
        <v>#REF!</v>
      </c>
      <c r="N70" s="22">
        <f t="shared" si="5"/>
        <v>66</v>
      </c>
      <c r="O70" s="27"/>
      <c r="P70" s="9">
        <f t="shared" si="6"/>
        <v>0</v>
      </c>
      <c r="Q70" s="38">
        <v>345</v>
      </c>
    </row>
    <row r="71" spans="1:17" ht="24.75" customHeight="1" x14ac:dyDescent="0.25">
      <c r="A71" s="7">
        <v>67</v>
      </c>
      <c r="B71" s="15" t="s">
        <v>60</v>
      </c>
      <c r="C71" s="14" t="s">
        <v>71</v>
      </c>
      <c r="D71" s="9">
        <v>0</v>
      </c>
      <c r="E71" s="22">
        <v>20</v>
      </c>
      <c r="F71" s="22">
        <f t="shared" si="0"/>
        <v>0</v>
      </c>
      <c r="G71" s="22" t="e">
        <f>#REF!+I71</f>
        <v>#REF!</v>
      </c>
      <c r="H71" s="22" t="e">
        <f t="shared" si="1"/>
        <v>#REF!</v>
      </c>
      <c r="I71" s="22" t="e">
        <f t="shared" si="3"/>
        <v>#REF!</v>
      </c>
      <c r="J71" s="22" t="e">
        <f t="shared" si="2"/>
        <v>#REF!</v>
      </c>
      <c r="K71" s="22" t="e">
        <f>#REF!</f>
        <v>#REF!</v>
      </c>
      <c r="L71" s="22">
        <v>20</v>
      </c>
      <c r="M71" s="22" t="e">
        <f t="shared" si="4"/>
        <v>#REF!</v>
      </c>
      <c r="N71" s="22">
        <f t="shared" si="5"/>
        <v>67</v>
      </c>
      <c r="O71" s="27"/>
      <c r="P71" s="9">
        <f t="shared" si="6"/>
        <v>0</v>
      </c>
      <c r="Q71" s="38">
        <v>20</v>
      </c>
    </row>
    <row r="72" spans="1:17" ht="39.75" customHeight="1" x14ac:dyDescent="0.25">
      <c r="A72" s="7">
        <v>68</v>
      </c>
      <c r="B72" s="15" t="s">
        <v>61</v>
      </c>
      <c r="C72" s="14" t="s">
        <v>71</v>
      </c>
      <c r="D72" s="9">
        <v>0</v>
      </c>
      <c r="E72" s="22">
        <v>50</v>
      </c>
      <c r="F72" s="22">
        <f t="shared" si="0"/>
        <v>0</v>
      </c>
      <c r="G72" s="22" t="e">
        <f>#REF!+I72</f>
        <v>#REF!</v>
      </c>
      <c r="H72" s="22" t="e">
        <f t="shared" si="1"/>
        <v>#REF!</v>
      </c>
      <c r="I72" s="22" t="e">
        <f t="shared" si="3"/>
        <v>#REF!</v>
      </c>
      <c r="J72" s="22" t="e">
        <f t="shared" si="2"/>
        <v>#REF!</v>
      </c>
      <c r="K72" s="22" t="e">
        <f>#REF!</f>
        <v>#REF!</v>
      </c>
      <c r="L72" s="22">
        <v>6</v>
      </c>
      <c r="M72" s="22" t="e">
        <f t="shared" si="4"/>
        <v>#REF!</v>
      </c>
      <c r="N72" s="22">
        <f t="shared" si="5"/>
        <v>68</v>
      </c>
      <c r="O72" s="27"/>
      <c r="P72" s="9">
        <f t="shared" si="6"/>
        <v>0</v>
      </c>
      <c r="Q72" s="38">
        <v>6</v>
      </c>
    </row>
    <row r="73" spans="1:17" ht="22.5" customHeight="1" x14ac:dyDescent="0.25">
      <c r="A73" s="7">
        <v>69</v>
      </c>
      <c r="B73" s="15" t="s">
        <v>62</v>
      </c>
      <c r="C73" s="14" t="s">
        <v>73</v>
      </c>
      <c r="D73" s="9">
        <v>0</v>
      </c>
      <c r="E73" s="22">
        <v>20</v>
      </c>
      <c r="F73" s="22">
        <f t="shared" si="0"/>
        <v>0</v>
      </c>
      <c r="G73" s="22" t="e">
        <f>#REF!+I73</f>
        <v>#REF!</v>
      </c>
      <c r="H73" s="22" t="e">
        <f t="shared" si="1"/>
        <v>#REF!</v>
      </c>
      <c r="I73" s="22" t="e">
        <f t="shared" si="3"/>
        <v>#REF!</v>
      </c>
      <c r="J73" s="22" t="e">
        <f t="shared" si="2"/>
        <v>#REF!</v>
      </c>
      <c r="K73" s="22" t="e">
        <f>#REF!</f>
        <v>#REF!</v>
      </c>
      <c r="L73" s="22">
        <v>40</v>
      </c>
      <c r="M73" s="22" t="e">
        <f t="shared" si="4"/>
        <v>#REF!</v>
      </c>
      <c r="N73" s="22">
        <f t="shared" si="5"/>
        <v>69</v>
      </c>
      <c r="O73" s="27"/>
      <c r="P73" s="9">
        <f t="shared" si="6"/>
        <v>0</v>
      </c>
      <c r="Q73" s="38">
        <v>40</v>
      </c>
    </row>
    <row r="74" spans="1:17" ht="22.5" customHeight="1" x14ac:dyDescent="0.25">
      <c r="A74" s="7">
        <v>70</v>
      </c>
      <c r="B74" s="15" t="s">
        <v>63</v>
      </c>
      <c r="C74" s="14" t="s">
        <v>73</v>
      </c>
      <c r="D74" s="9">
        <v>0</v>
      </c>
      <c r="E74" s="22">
        <v>5</v>
      </c>
      <c r="F74" s="22">
        <f t="shared" si="0"/>
        <v>0</v>
      </c>
      <c r="G74" s="22" t="e">
        <f>#REF!+I74</f>
        <v>#REF!</v>
      </c>
      <c r="H74" s="22" t="e">
        <f t="shared" si="1"/>
        <v>#REF!</v>
      </c>
      <c r="I74" s="22" t="e">
        <f t="shared" si="3"/>
        <v>#REF!</v>
      </c>
      <c r="J74" s="22" t="e">
        <f t="shared" si="2"/>
        <v>#REF!</v>
      </c>
      <c r="K74" s="22" t="e">
        <f>#REF!</f>
        <v>#REF!</v>
      </c>
      <c r="L74" s="22">
        <v>60</v>
      </c>
      <c r="M74" s="22" t="e">
        <f t="shared" si="4"/>
        <v>#REF!</v>
      </c>
      <c r="N74" s="22">
        <f t="shared" si="5"/>
        <v>70</v>
      </c>
      <c r="O74" s="27"/>
      <c r="P74" s="9">
        <f t="shared" si="6"/>
        <v>0</v>
      </c>
      <c r="Q74" s="38">
        <v>60</v>
      </c>
    </row>
    <row r="75" spans="1:17" ht="24" customHeight="1" x14ac:dyDescent="0.25">
      <c r="A75" s="7">
        <v>71</v>
      </c>
      <c r="B75" s="15" t="s">
        <v>64</v>
      </c>
      <c r="C75" s="14" t="s">
        <v>79</v>
      </c>
      <c r="D75" s="9">
        <v>0</v>
      </c>
      <c r="E75" s="22">
        <v>50</v>
      </c>
      <c r="F75" s="22">
        <f t="shared" si="0"/>
        <v>0</v>
      </c>
      <c r="G75" s="22" t="e">
        <f>#REF!+I75</f>
        <v>#REF!</v>
      </c>
      <c r="H75" s="22" t="e">
        <f t="shared" si="1"/>
        <v>#REF!</v>
      </c>
      <c r="I75" s="22" t="e">
        <f t="shared" si="3"/>
        <v>#REF!</v>
      </c>
      <c r="J75" s="22" t="e">
        <f t="shared" si="2"/>
        <v>#REF!</v>
      </c>
      <c r="K75" s="22" t="e">
        <f>#REF!</f>
        <v>#REF!</v>
      </c>
      <c r="L75" s="22">
        <v>145</v>
      </c>
      <c r="M75" s="22" t="e">
        <f t="shared" si="4"/>
        <v>#REF!</v>
      </c>
      <c r="N75" s="22">
        <f t="shared" si="5"/>
        <v>71</v>
      </c>
      <c r="O75" s="27"/>
      <c r="P75" s="9">
        <f t="shared" si="6"/>
        <v>0</v>
      </c>
      <c r="Q75" s="38">
        <v>145</v>
      </c>
    </row>
    <row r="76" spans="1:17" ht="28.5" customHeight="1" x14ac:dyDescent="0.25">
      <c r="A76" s="7">
        <v>72</v>
      </c>
      <c r="B76" s="15" t="s">
        <v>65</v>
      </c>
      <c r="C76" s="14" t="s">
        <v>79</v>
      </c>
      <c r="D76" s="9">
        <v>0</v>
      </c>
      <c r="E76" s="22">
        <v>50</v>
      </c>
      <c r="F76" s="22">
        <f t="shared" si="0"/>
        <v>0</v>
      </c>
      <c r="G76" s="22" t="e">
        <f>#REF!+I76</f>
        <v>#REF!</v>
      </c>
      <c r="H76" s="22" t="e">
        <f t="shared" si="1"/>
        <v>#REF!</v>
      </c>
      <c r="I76" s="22" t="e">
        <f t="shared" si="3"/>
        <v>#REF!</v>
      </c>
      <c r="J76" s="22" t="e">
        <f t="shared" si="2"/>
        <v>#REF!</v>
      </c>
      <c r="K76" s="22" t="e">
        <f>#REF!</f>
        <v>#REF!</v>
      </c>
      <c r="L76" s="22">
        <v>8</v>
      </c>
      <c r="M76" s="22" t="e">
        <f t="shared" si="4"/>
        <v>#REF!</v>
      </c>
      <c r="N76" s="22">
        <f t="shared" si="5"/>
        <v>72</v>
      </c>
      <c r="O76" s="27"/>
      <c r="P76" s="9">
        <f t="shared" si="6"/>
        <v>0</v>
      </c>
      <c r="Q76" s="38">
        <v>8</v>
      </c>
    </row>
    <row r="77" spans="1:17" ht="36" x14ac:dyDescent="0.25">
      <c r="A77" s="7">
        <v>73</v>
      </c>
      <c r="B77" s="15" t="s">
        <v>66</v>
      </c>
      <c r="C77" s="14" t="s">
        <v>79</v>
      </c>
      <c r="D77" s="9">
        <v>73</v>
      </c>
      <c r="E77" s="22">
        <v>200</v>
      </c>
      <c r="F77" s="22">
        <f t="shared" ref="F77:F80" si="7">D77*O77</f>
        <v>0</v>
      </c>
      <c r="G77" s="22" t="e">
        <f>#REF!+I77</f>
        <v>#REF!</v>
      </c>
      <c r="H77" s="22" t="e">
        <f t="shared" ref="H77:H78" si="8">G77*O77</f>
        <v>#REF!</v>
      </c>
      <c r="I77" s="22" t="e">
        <f t="shared" si="3"/>
        <v>#REF!</v>
      </c>
      <c r="J77" s="22" t="e">
        <f t="shared" ref="J77:J80" si="9">I77*O77</f>
        <v>#REF!</v>
      </c>
      <c r="K77" s="22" t="e">
        <f>#REF!</f>
        <v>#REF!</v>
      </c>
      <c r="L77" s="22">
        <v>14</v>
      </c>
      <c r="M77" s="22" t="e">
        <f t="shared" si="4"/>
        <v>#REF!</v>
      </c>
      <c r="N77" s="22">
        <f t="shared" si="5"/>
        <v>73</v>
      </c>
      <c r="O77" s="27"/>
      <c r="P77" s="9">
        <f t="shared" si="6"/>
        <v>0</v>
      </c>
      <c r="Q77" s="38">
        <v>14</v>
      </c>
    </row>
    <row r="78" spans="1:17" ht="28.5" customHeight="1" x14ac:dyDescent="0.25">
      <c r="A78" s="7">
        <v>74</v>
      </c>
      <c r="B78" s="15" t="s">
        <v>67</v>
      </c>
      <c r="C78" s="14" t="s">
        <v>79</v>
      </c>
      <c r="D78" s="9">
        <v>0</v>
      </c>
      <c r="E78" s="22">
        <v>22</v>
      </c>
      <c r="F78" s="22">
        <f t="shared" si="7"/>
        <v>0</v>
      </c>
      <c r="G78" s="22" t="e">
        <f>#REF!+I78</f>
        <v>#REF!</v>
      </c>
      <c r="H78" s="22" t="e">
        <f t="shared" si="8"/>
        <v>#REF!</v>
      </c>
      <c r="I78" s="22" t="e">
        <f t="shared" ref="I78:I80" si="10">K78</f>
        <v>#REF!</v>
      </c>
      <c r="J78" s="22" t="e">
        <f t="shared" si="9"/>
        <v>#REF!</v>
      </c>
      <c r="K78" s="22" t="e">
        <f>#REF!</f>
        <v>#REF!</v>
      </c>
      <c r="L78" s="22">
        <v>125</v>
      </c>
      <c r="M78" s="22" t="e">
        <f t="shared" ref="M78:M80" si="11">K78*L78</f>
        <v>#REF!</v>
      </c>
      <c r="N78" s="22">
        <f t="shared" ref="N78:N80" si="12">A78</f>
        <v>74</v>
      </c>
      <c r="O78" s="27"/>
      <c r="P78" s="9">
        <f t="shared" ref="P78:P80" si="13">O78*E78</f>
        <v>0</v>
      </c>
      <c r="Q78" s="38">
        <v>125</v>
      </c>
    </row>
    <row r="79" spans="1:17" ht="41.25" customHeight="1" x14ac:dyDescent="0.25">
      <c r="A79" s="7">
        <v>75</v>
      </c>
      <c r="B79" s="15" t="s">
        <v>68</v>
      </c>
      <c r="C79" s="14" t="s">
        <v>79</v>
      </c>
      <c r="D79" s="9">
        <v>0</v>
      </c>
      <c r="E79" s="22">
        <v>20</v>
      </c>
      <c r="F79" s="22">
        <f t="shared" si="7"/>
        <v>0</v>
      </c>
      <c r="G79" s="22" t="e">
        <f>#REF!+I79</f>
        <v>#REF!</v>
      </c>
      <c r="H79" s="22">
        <v>0</v>
      </c>
      <c r="I79" s="22" t="e">
        <f t="shared" si="10"/>
        <v>#REF!</v>
      </c>
      <c r="J79" s="22" t="e">
        <f t="shared" si="9"/>
        <v>#REF!</v>
      </c>
      <c r="K79" s="22" t="e">
        <f>#REF!</f>
        <v>#REF!</v>
      </c>
      <c r="L79" s="22">
        <v>145</v>
      </c>
      <c r="M79" s="22" t="e">
        <f t="shared" si="11"/>
        <v>#REF!</v>
      </c>
      <c r="N79" s="22">
        <f t="shared" si="12"/>
        <v>75</v>
      </c>
      <c r="O79" s="27"/>
      <c r="P79" s="9">
        <f t="shared" si="13"/>
        <v>0</v>
      </c>
      <c r="Q79" s="38">
        <v>150</v>
      </c>
    </row>
    <row r="80" spans="1:17" ht="24" customHeight="1" x14ac:dyDescent="0.25">
      <c r="A80" s="7">
        <v>76</v>
      </c>
      <c r="B80" s="15" t="s">
        <v>69</v>
      </c>
      <c r="C80" s="14" t="s">
        <v>72</v>
      </c>
      <c r="D80" s="9">
        <v>0</v>
      </c>
      <c r="E80" s="22">
        <v>2</v>
      </c>
      <c r="F80" s="22">
        <f t="shared" si="7"/>
        <v>0</v>
      </c>
      <c r="G80" s="22" t="e">
        <f>#REF!+I80</f>
        <v>#REF!</v>
      </c>
      <c r="H80" s="22" t="e">
        <f>G80*O80</f>
        <v>#REF!</v>
      </c>
      <c r="I80" s="22" t="e">
        <f t="shared" si="10"/>
        <v>#REF!</v>
      </c>
      <c r="J80" s="22" t="e">
        <f t="shared" si="9"/>
        <v>#REF!</v>
      </c>
      <c r="K80" s="22" t="e">
        <f>#REF!</f>
        <v>#REF!</v>
      </c>
      <c r="L80" s="22">
        <v>1299.57</v>
      </c>
      <c r="M80" s="22" t="e">
        <f t="shared" si="11"/>
        <v>#REF!</v>
      </c>
      <c r="N80" s="22">
        <f t="shared" si="12"/>
        <v>76</v>
      </c>
      <c r="O80" s="27"/>
      <c r="P80" s="9">
        <f t="shared" si="13"/>
        <v>0</v>
      </c>
      <c r="Q80" s="38">
        <v>1299.57</v>
      </c>
    </row>
    <row r="81" spans="1:17" ht="18" x14ac:dyDescent="0.35">
      <c r="A81" s="8"/>
      <c r="B81" s="18" t="s">
        <v>11</v>
      </c>
      <c r="C81" s="14"/>
      <c r="D81" s="14"/>
      <c r="E81" s="28"/>
      <c r="F81" s="19">
        <f>SUM(F5:F80)</f>
        <v>0</v>
      </c>
      <c r="G81" s="19"/>
      <c r="H81" s="19" t="e">
        <f>SUM(H5:H80)</f>
        <v>#REF!</v>
      </c>
      <c r="I81" s="22"/>
      <c r="J81" s="22" t="e">
        <f>SUM(J5:J80)</f>
        <v>#REF!</v>
      </c>
      <c r="K81" s="22"/>
      <c r="L81" s="22"/>
      <c r="M81" s="22" t="e">
        <f>SUM(M5:M80)</f>
        <v>#REF!</v>
      </c>
      <c r="N81" s="22"/>
      <c r="O81" s="22"/>
      <c r="P81" s="19">
        <f>SUM(P5:P80)</f>
        <v>0</v>
      </c>
      <c r="Q81" s="4"/>
    </row>
    <row r="82" spans="1:17" ht="18" x14ac:dyDescent="0.35">
      <c r="A82" s="8"/>
      <c r="B82" s="20" t="s">
        <v>12</v>
      </c>
      <c r="C82" s="21" t="s">
        <v>98</v>
      </c>
      <c r="D82" s="14"/>
      <c r="E82" s="28"/>
      <c r="F82" s="22">
        <f>F81*7%</f>
        <v>0</v>
      </c>
      <c r="G82" s="22"/>
      <c r="H82" s="22" t="e">
        <f>H81*7%</f>
        <v>#REF!</v>
      </c>
      <c r="I82" s="22"/>
      <c r="J82" s="22" t="e">
        <f>J81*7%</f>
        <v>#REF!</v>
      </c>
      <c r="K82" s="22"/>
      <c r="L82" s="22"/>
      <c r="M82" s="22" t="e">
        <f>M81*7%</f>
        <v>#REF!</v>
      </c>
      <c r="N82" s="22"/>
      <c r="O82" s="22"/>
      <c r="P82" s="22"/>
      <c r="Q82" s="4"/>
    </row>
    <row r="83" spans="1:17" ht="18" x14ac:dyDescent="0.35">
      <c r="A83" s="8"/>
      <c r="B83" s="18" t="s">
        <v>11</v>
      </c>
      <c r="C83" s="14"/>
      <c r="D83" s="14"/>
      <c r="E83" s="28"/>
      <c r="F83" s="22">
        <f>F82+F81</f>
        <v>0</v>
      </c>
      <c r="G83" s="22"/>
      <c r="H83" s="19" t="e">
        <f>H82+H81</f>
        <v>#REF!</v>
      </c>
      <c r="I83" s="22"/>
      <c r="J83" s="22" t="e">
        <f>J82+J81</f>
        <v>#REF!</v>
      </c>
      <c r="K83" s="22"/>
      <c r="L83" s="22"/>
      <c r="M83" s="22" t="e">
        <f>M82+M81</f>
        <v>#REF!</v>
      </c>
      <c r="N83" s="22"/>
      <c r="O83" s="22"/>
      <c r="P83" s="22"/>
      <c r="Q83" s="4"/>
    </row>
    <row r="84" spans="1:17" ht="18" x14ac:dyDescent="0.35">
      <c r="A84" s="8"/>
      <c r="B84" s="20" t="s">
        <v>13</v>
      </c>
      <c r="C84" s="21" t="s">
        <v>98</v>
      </c>
      <c r="D84" s="14"/>
      <c r="E84" s="28"/>
      <c r="F84" s="22">
        <f>F83*8%</f>
        <v>0</v>
      </c>
      <c r="G84" s="22"/>
      <c r="H84" s="22" t="e">
        <f>H83*8%</f>
        <v>#REF!</v>
      </c>
      <c r="I84" s="22"/>
      <c r="J84" s="22" t="e">
        <f>J83*8%</f>
        <v>#REF!</v>
      </c>
      <c r="K84" s="22"/>
      <c r="L84" s="22"/>
      <c r="M84" s="22" t="e">
        <f>M83*8%</f>
        <v>#REF!</v>
      </c>
      <c r="N84" s="22"/>
      <c r="O84" s="22"/>
      <c r="P84" s="22"/>
      <c r="Q84" s="4"/>
    </row>
    <row r="85" spans="1:17" ht="18" x14ac:dyDescent="0.35">
      <c r="A85" s="8"/>
      <c r="B85" s="18" t="s">
        <v>11</v>
      </c>
      <c r="C85" s="14"/>
      <c r="D85" s="14"/>
      <c r="E85" s="28"/>
      <c r="F85" s="22">
        <f>F84+F83</f>
        <v>0</v>
      </c>
      <c r="G85" s="22"/>
      <c r="H85" s="19" t="e">
        <f>H84+H83</f>
        <v>#REF!</v>
      </c>
      <c r="I85" s="22"/>
      <c r="J85" s="22" t="e">
        <f>J84+J83</f>
        <v>#REF!</v>
      </c>
      <c r="K85" s="22"/>
      <c r="L85" s="22"/>
      <c r="M85" s="22" t="e">
        <f>M84+M83</f>
        <v>#REF!</v>
      </c>
      <c r="N85" s="22"/>
      <c r="O85" s="22"/>
      <c r="P85" s="22"/>
      <c r="Q85" s="4"/>
    </row>
    <row r="86" spans="1:17" ht="18" x14ac:dyDescent="0.35">
      <c r="A86" s="8"/>
      <c r="B86" s="18" t="s">
        <v>70</v>
      </c>
      <c r="C86" s="21">
        <v>0.03</v>
      </c>
      <c r="D86" s="14"/>
      <c r="E86" s="28"/>
      <c r="F86" s="22">
        <f>F85*3%</f>
        <v>0</v>
      </c>
      <c r="G86" s="22"/>
      <c r="H86" s="22">
        <f>12766.72</f>
        <v>12766.72</v>
      </c>
      <c r="I86" s="22"/>
      <c r="J86" s="22">
        <v>0</v>
      </c>
      <c r="K86" s="22"/>
      <c r="L86" s="22"/>
      <c r="M86" s="22">
        <v>0</v>
      </c>
      <c r="N86" s="22"/>
      <c r="O86" s="22"/>
      <c r="P86" s="22"/>
      <c r="Q86" s="4"/>
    </row>
    <row r="87" spans="1:17" ht="18" x14ac:dyDescent="0.35">
      <c r="A87" s="8"/>
      <c r="B87" s="18" t="s">
        <v>11</v>
      </c>
      <c r="C87" s="14"/>
      <c r="D87" s="14"/>
      <c r="E87" s="28"/>
      <c r="F87" s="22">
        <f>F86+F85</f>
        <v>0</v>
      </c>
      <c r="G87" s="22"/>
      <c r="H87" s="22" t="e">
        <f>H86+H85</f>
        <v>#REF!</v>
      </c>
      <c r="I87" s="22"/>
      <c r="J87" s="22" t="e">
        <f>J85+J86</f>
        <v>#REF!</v>
      </c>
      <c r="K87" s="22"/>
      <c r="L87" s="22"/>
      <c r="M87" s="22" t="e">
        <f>M85+M86</f>
        <v>#REF!</v>
      </c>
      <c r="N87" s="22"/>
      <c r="O87" s="22"/>
      <c r="P87" s="22"/>
      <c r="Q87" s="4"/>
    </row>
    <row r="88" spans="1:17" ht="18" x14ac:dyDescent="0.35">
      <c r="A88" s="8"/>
      <c r="B88" s="20" t="s">
        <v>14</v>
      </c>
      <c r="C88" s="21">
        <v>0.18</v>
      </c>
      <c r="D88" s="14"/>
      <c r="E88" s="28"/>
      <c r="F88" s="22">
        <f>F87*18%</f>
        <v>0</v>
      </c>
      <c r="G88" s="22"/>
      <c r="H88" s="22" t="e">
        <f>H87*18%</f>
        <v>#REF!</v>
      </c>
      <c r="I88" s="22"/>
      <c r="J88" s="22" t="e">
        <f>J85*18%</f>
        <v>#REF!</v>
      </c>
      <c r="K88" s="22"/>
      <c r="L88" s="22"/>
      <c r="M88" s="22" t="e">
        <f>M85*18%</f>
        <v>#REF!</v>
      </c>
      <c r="N88" s="22"/>
      <c r="O88" s="22"/>
      <c r="P88" s="22"/>
      <c r="Q88" s="4"/>
    </row>
    <row r="89" spans="1:17" ht="18" x14ac:dyDescent="0.35">
      <c r="A89" s="8"/>
      <c r="B89" s="18" t="s">
        <v>11</v>
      </c>
      <c r="C89" s="14"/>
      <c r="D89" s="14"/>
      <c r="E89" s="28"/>
      <c r="F89" s="23">
        <f>F88+F87</f>
        <v>0</v>
      </c>
      <c r="G89" s="22"/>
      <c r="H89" s="29" t="e">
        <f>H88+H87</f>
        <v>#REF!</v>
      </c>
      <c r="I89" s="22"/>
      <c r="J89" s="23" t="e">
        <f>J88+J85</f>
        <v>#REF!</v>
      </c>
      <c r="K89" s="22"/>
      <c r="L89" s="22"/>
      <c r="M89" s="23" t="e">
        <f>M88+M85</f>
        <v>#REF!</v>
      </c>
      <c r="N89" s="23"/>
      <c r="O89" s="22"/>
      <c r="P89" s="23"/>
      <c r="Q89" s="4"/>
    </row>
    <row r="90" spans="1:17" x14ac:dyDescent="0.25">
      <c r="A90" s="10"/>
      <c r="B90" s="10"/>
      <c r="C90" s="10"/>
      <c r="D90" s="11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10"/>
    </row>
    <row r="91" spans="1:17" x14ac:dyDescent="0.25">
      <c r="A91" s="10"/>
      <c r="B91" s="10"/>
      <c r="C91" s="10"/>
      <c r="D91" s="11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12"/>
    </row>
    <row r="92" spans="1:17" ht="15.75" x14ac:dyDescent="0.3">
      <c r="A92" s="10"/>
      <c r="B92" s="13"/>
      <c r="C92" s="13"/>
      <c r="D92" s="13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13"/>
    </row>
    <row r="93" spans="1:17" x14ac:dyDescent="0.25">
      <c r="A93" s="10"/>
      <c r="B93" s="10"/>
      <c r="C93" s="10"/>
      <c r="D93" s="11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10"/>
    </row>
    <row r="94" spans="1:17" x14ac:dyDescent="0.25">
      <c r="A94" s="10"/>
      <c r="B94" s="10"/>
      <c r="C94" s="10"/>
      <c r="D94" s="11"/>
      <c r="E94" s="30"/>
      <c r="F94" s="30" t="s">
        <v>75</v>
      </c>
      <c r="G94" s="30"/>
      <c r="H94" s="30"/>
      <c r="I94" s="30"/>
      <c r="J94" s="30"/>
      <c r="K94" s="30"/>
      <c r="L94" s="30"/>
      <c r="M94" s="30"/>
      <c r="N94" s="30"/>
      <c r="O94" s="30"/>
      <c r="P94" s="10"/>
    </row>
    <row r="95" spans="1:17" x14ac:dyDescent="0.25">
      <c r="A95" s="10"/>
      <c r="B95" s="10"/>
      <c r="C95" s="10"/>
      <c r="D95" s="11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12"/>
    </row>
    <row r="105" spans="2:2" x14ac:dyDescent="0.25">
      <c r="B105" s="2"/>
    </row>
  </sheetData>
  <mergeCells count="2">
    <mergeCell ref="A1:P1"/>
    <mergeCell ref="A2:P2"/>
  </mergeCells>
  <printOptions horizontalCentered="1" verticalCentered="1"/>
  <pageMargins left="0" right="0" top="0" bottom="0" header="0" footer="0"/>
  <pageSetup paperSize="9" scale="7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2016-11-28T16:38:15Z</dcterms:modified>
</cp:coreProperties>
</file>