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x-va" sheetId="1" r:id="rId1"/>
  </sheets>
  <calcPr calcId="152511"/>
</workbook>
</file>

<file path=xl/calcChain.xml><?xml version="1.0" encoding="utf-8"?>
<calcChain xmlns="http://schemas.openxmlformats.org/spreadsheetml/2006/main">
  <c r="H42" i="1" l="1"/>
  <c r="H41" i="1"/>
  <c r="I41" i="1" s="1"/>
  <c r="H51" i="1"/>
  <c r="H90" i="1"/>
  <c r="H89" i="1"/>
  <c r="I89" i="1" s="1"/>
  <c r="F88" i="1"/>
  <c r="H88" i="1" s="1"/>
  <c r="F87" i="1"/>
  <c r="H87" i="1" s="1"/>
  <c r="H86" i="1"/>
  <c r="F85" i="1"/>
  <c r="H85" i="1" s="1"/>
  <c r="F84" i="1"/>
  <c r="H84" i="1" s="1"/>
  <c r="I84" i="1" s="1"/>
  <c r="F82" i="1"/>
  <c r="H82" i="1" s="1"/>
  <c r="F81" i="1"/>
  <c r="H81" i="1" s="1"/>
  <c r="F80" i="1"/>
  <c r="H80" i="1" s="1"/>
  <c r="H79" i="1"/>
  <c r="F78" i="1"/>
  <c r="H78" i="1" s="1"/>
  <c r="F77" i="1"/>
  <c r="H77" i="1" s="1"/>
  <c r="F76" i="1"/>
  <c r="H76" i="1" s="1"/>
  <c r="I76" i="1" s="1"/>
  <c r="H53" i="1"/>
  <c r="H54" i="1"/>
  <c r="I54" i="1" s="1"/>
  <c r="H52" i="1"/>
  <c r="F57" i="1"/>
  <c r="H57" i="1" s="1"/>
  <c r="F56" i="1"/>
  <c r="H56" i="1" s="1"/>
  <c r="I56" i="1" s="1"/>
  <c r="F50" i="1"/>
  <c r="H50" i="1" s="1"/>
  <c r="F49" i="1"/>
  <c r="H49" i="1" s="1"/>
  <c r="F48" i="1"/>
  <c r="H48" i="1" s="1"/>
  <c r="H47" i="1"/>
  <c r="F46" i="1"/>
  <c r="H46" i="1" s="1"/>
  <c r="F45" i="1"/>
  <c r="H45" i="1" s="1"/>
  <c r="F44" i="1"/>
  <c r="H44" i="1" s="1"/>
  <c r="I44" i="1" s="1"/>
  <c r="F34" i="1"/>
  <c r="H34" i="1" s="1"/>
  <c r="H35" i="1"/>
  <c r="I35" i="1" s="1"/>
  <c r="F33" i="1"/>
  <c r="H33" i="1" s="1"/>
  <c r="I33" i="1" s="1"/>
  <c r="F25" i="1"/>
  <c r="H25" i="1" s="1"/>
  <c r="H14" i="1"/>
  <c r="H13" i="1"/>
  <c r="I13" i="1" s="1"/>
  <c r="F19" i="1"/>
  <c r="H19" i="1" s="1"/>
  <c r="F18" i="1"/>
  <c r="H18" i="1" s="1"/>
  <c r="F17" i="1"/>
  <c r="H17" i="1" s="1"/>
  <c r="F16" i="1"/>
  <c r="H16" i="1" s="1"/>
  <c r="H94" i="1" l="1"/>
  <c r="I53" i="1"/>
  <c r="I51" i="1"/>
  <c r="I94" i="1" s="1"/>
  <c r="H98" i="1" s="1"/>
  <c r="I16" i="1"/>
  <c r="F74" i="1"/>
  <c r="H74" i="1" s="1"/>
  <c r="F73" i="1"/>
  <c r="H73" i="1" s="1"/>
  <c r="I73" i="1" s="1"/>
  <c r="F71" i="1"/>
  <c r="H71" i="1" s="1"/>
  <c r="F70" i="1"/>
  <c r="H70" i="1" s="1"/>
  <c r="F69" i="1"/>
  <c r="H69" i="1" s="1"/>
  <c r="H68" i="1"/>
  <c r="F67" i="1"/>
  <c r="H67" i="1" s="1"/>
  <c r="F66" i="1"/>
  <c r="H66" i="1" s="1"/>
  <c r="F65" i="1"/>
  <c r="H65" i="1" s="1"/>
  <c r="I65" i="1" s="1"/>
  <c r="F62" i="1"/>
  <c r="H62" i="1" s="1"/>
  <c r="F63" i="1"/>
  <c r="H63" i="1" s="1"/>
  <c r="H61" i="1"/>
  <c r="F60" i="1"/>
  <c r="H60" i="1" s="1"/>
  <c r="F59" i="1"/>
  <c r="H59" i="1" s="1"/>
  <c r="I59" i="1" s="1"/>
  <c r="H27" i="1"/>
  <c r="F28" i="1"/>
  <c r="H28" i="1" s="1"/>
  <c r="F26" i="1"/>
  <c r="H26" i="1" s="1"/>
  <c r="F24" i="1"/>
  <c r="H24" i="1" s="1"/>
  <c r="I24" i="1" s="1"/>
  <c r="F31" i="1"/>
  <c r="H31" i="1" s="1"/>
  <c r="F30" i="1"/>
  <c r="H30" i="1" s="1"/>
  <c r="I30" i="1" s="1"/>
  <c r="F22" i="1"/>
  <c r="H22" i="1" s="1"/>
  <c r="F21" i="1"/>
  <c r="H21" i="1" s="1"/>
  <c r="I21" i="1" s="1"/>
  <c r="F40" i="1"/>
  <c r="H40" i="1" s="1"/>
  <c r="I40" i="1" s="1"/>
  <c r="F38" i="1"/>
  <c r="H38" i="1" s="1"/>
  <c r="F37" i="1"/>
  <c r="H37" i="1" s="1"/>
  <c r="I37" i="1" s="1"/>
  <c r="H92" i="1" l="1"/>
  <c r="H93" i="1" s="1"/>
  <c r="I92" i="1"/>
  <c r="I93" i="1" s="1"/>
  <c r="H95" i="1" l="1"/>
  <c r="H96" i="1" l="1"/>
  <c r="H97" i="1" s="1"/>
  <c r="H99" i="1" s="1"/>
  <c r="H100" i="1" s="1"/>
  <c r="H101" i="1" l="1"/>
  <c r="H102" i="1" s="1"/>
  <c r="H103" i="1" l="1"/>
  <c r="H104" i="1" l="1"/>
  <c r="H105" i="1" s="1"/>
  <c r="D5" i="1" s="1"/>
</calcChain>
</file>

<file path=xl/sharedStrings.xml><?xml version="1.0" encoding="utf-8"?>
<sst xmlns="http://schemas.openxmlformats.org/spreadsheetml/2006/main" count="214" uniqueCount="101">
  <si>
    <t xml:space="preserve"> </t>
  </si>
  <si>
    <t xml:space="preserve">saxarjTaRricxvo Rirebuleba        </t>
  </si>
  <si>
    <t>Llari</t>
  </si>
  <si>
    <t>##</t>
  </si>
  <si>
    <t>safuZveli</t>
  </si>
  <si>
    <t>samuSaos dasaxeleba</t>
  </si>
  <si>
    <t xml:space="preserve">ganz. erT </t>
  </si>
  <si>
    <t xml:space="preserve">norma      er-ze </t>
  </si>
  <si>
    <t xml:space="preserve">raode-noba </t>
  </si>
  <si>
    <t>saerTo Rirebuleba, lari</t>
  </si>
  <si>
    <t xml:space="preserve">   xelfasi, lari</t>
  </si>
  <si>
    <t>erT.fasi</t>
  </si>
  <si>
    <t xml:space="preserve">jami </t>
  </si>
  <si>
    <t xml:space="preserve"> samSeneblo samuSaoebi </t>
  </si>
  <si>
    <t>m3</t>
  </si>
  <si>
    <t xml:space="preserve">Sromis danaxarji </t>
  </si>
  <si>
    <t>kac/sT</t>
  </si>
  <si>
    <t xml:space="preserve">eqskavatori  </t>
  </si>
  <si>
    <t>man/sT</t>
  </si>
  <si>
    <t>lari</t>
  </si>
  <si>
    <t>sab.fasi</t>
  </si>
  <si>
    <t>tn</t>
  </si>
  <si>
    <t>sxva manqanebi</t>
  </si>
  <si>
    <t>m2</t>
  </si>
  <si>
    <t>xis masala</t>
  </si>
  <si>
    <t>sxva masalebi</t>
  </si>
  <si>
    <t>sabazro</t>
  </si>
  <si>
    <t>SromiTi resursebi</t>
  </si>
  <si>
    <t>g.m.</t>
  </si>
  <si>
    <t>sul</t>
  </si>
  <si>
    <t>zednadebi xarjebi  samSeneblo samuSaoebze</t>
  </si>
  <si>
    <t xml:space="preserve"> sul jami </t>
  </si>
  <si>
    <t>qvabulis amoTxra 0,4m3 CamCis eqskavatoriT gverdze  iqve miyriT III-IV kategoriis grunti</t>
  </si>
  <si>
    <t>1000m</t>
  </si>
  <si>
    <t xml:space="preserve"> manqanebi</t>
  </si>
  <si>
    <t>cali</t>
  </si>
  <si>
    <t>armatura a-III</t>
  </si>
  <si>
    <t>yalibis fari 25 mm</t>
  </si>
  <si>
    <t>gauTvaliswinebeli xarJebi</t>
  </si>
  <si>
    <t>d.R.g.</t>
  </si>
  <si>
    <t>lokaluri saxarjTaRricxvo angariSi # 1</t>
  </si>
  <si>
    <t>q. Tbilisis petros adamianis saxelobis somxuri profesiuli dramatuli Teatris Senobis sadrenaJo sistemis samuSao proeqtis</t>
  </si>
  <si>
    <t>xarjTaRricxva Sedegenilia 1984 wlis normebiT, mimdinare fasebSi 2016 w.AII kvartlis doneze</t>
  </si>
  <si>
    <t xml:space="preserve">geoteqstilis dafena arxSi </t>
  </si>
  <si>
    <t>milis qveS RorRis fenis mowyoba</t>
  </si>
  <si>
    <t>formirebis faris ukan balastis Cayra xeliT</t>
  </si>
  <si>
    <t>formirebis faris amoReba</t>
  </si>
  <si>
    <t>satumbo sadguris monoliTuri filis mowyoba 2.5X2.5X0.3</t>
  </si>
  <si>
    <t>satumbo sadguris montaJi filaze ankerebiT</t>
  </si>
  <si>
    <t>sadrenaJo milebis mierTeba satumbo sadgurTan</t>
  </si>
  <si>
    <t>c</t>
  </si>
  <si>
    <t>s/s qvabulis kedlis gamagreba</t>
  </si>
  <si>
    <t>polieTilenis gofrirebuli  orSriani sadrenaJo milis montaJi d=200 mm</t>
  </si>
  <si>
    <t>milebis gadabmis quroebi d=200 mmm</t>
  </si>
  <si>
    <t>milis gverdebSi da zemodan RorRi 30-40 mm</t>
  </si>
  <si>
    <t>Tujis liukebis montaJi d=0.7 m</t>
  </si>
  <si>
    <t>23-1-2</t>
  </si>
  <si>
    <t>kac-sT</t>
  </si>
  <si>
    <t>10m3</t>
  </si>
  <si>
    <t>RorRi  30-40 mm</t>
  </si>
  <si>
    <t>polieTilenis gofrirebuli  orSriani sadrenaJo mili d=200mm</t>
  </si>
  <si>
    <t>2.5-191 miy.</t>
  </si>
  <si>
    <t>sxa masalebi</t>
  </si>
  <si>
    <t>laro</t>
  </si>
  <si>
    <r>
      <t xml:space="preserve">rkinabetonis rgolebi d=1.5 m, </t>
    </r>
    <r>
      <rPr>
        <sz val="10"/>
        <rFont val="Arial"/>
        <family val="2"/>
      </rPr>
      <t>H</t>
    </r>
    <r>
      <rPr>
        <sz val="10"/>
        <rFont val="AcadNusx"/>
      </rPr>
      <t>=1 m</t>
    </r>
  </si>
  <si>
    <t>biTumi</t>
  </si>
  <si>
    <t>23-12-4miy.</t>
  </si>
  <si>
    <t>6-16-1 miy</t>
  </si>
  <si>
    <t xml:space="preserve"> RorRis fenis momzadebis mowyoba Wis fskerze</t>
  </si>
  <si>
    <t>sadrenaJo RorRis formirebis xis farebis dayeneba 40 mm</t>
  </si>
  <si>
    <t>xis farebis Rirebuleba 40 mm</t>
  </si>
  <si>
    <t>sab.f.</t>
  </si>
  <si>
    <t>11-6-1 miy.</t>
  </si>
  <si>
    <t>100m2</t>
  </si>
  <si>
    <t xml:space="preserve">geoteqstilis fena </t>
  </si>
  <si>
    <t>1-74-4 miy.</t>
  </si>
  <si>
    <t>1-81-4</t>
  </si>
  <si>
    <t>balastis Rirebuleba</t>
  </si>
  <si>
    <t>1-22-16</t>
  </si>
  <si>
    <t xml:space="preserve">qvabulSi  damuSaveba xeliT  III-IV kategoriis gruntis </t>
  </si>
  <si>
    <t xml:space="preserve">1-80-4 </t>
  </si>
  <si>
    <t>s/sadguris gamagrebis etapobrivi moxsna</t>
  </si>
  <si>
    <t>s/sadguris ukan balastis ukuCayra xeliT</t>
  </si>
  <si>
    <r>
      <t xml:space="preserve">rkinabetonis rgolebi d=1.0 m, </t>
    </r>
    <r>
      <rPr>
        <sz val="10"/>
        <rFont val="Arial"/>
        <family val="2"/>
      </rPr>
      <t>H</t>
    </r>
    <r>
      <rPr>
        <sz val="10"/>
        <rFont val="AcadNusx"/>
      </rPr>
      <t>=1 m</t>
    </r>
  </si>
  <si>
    <t>sxva masalebi kavebTan erTad</t>
  </si>
  <si>
    <t>Webis fskeris mowyoba rkinabetonisagan0.1 m sisqis d=1.5 m</t>
  </si>
  <si>
    <t>Tujis liukebis Rirebuleba</t>
  </si>
  <si>
    <t>kompl.</t>
  </si>
  <si>
    <t>maT Soris: samSeneblo samuSoebi</t>
  </si>
  <si>
    <t>satumbo sadguri</t>
  </si>
  <si>
    <t>masalis transporti  samSeneblo samuSaoebisaTvis</t>
  </si>
  <si>
    <t>satumbo sadguris Rirebuleba transportirebasTan erTad</t>
  </si>
  <si>
    <t>jami samSeneblo samuSaoebis</t>
  </si>
  <si>
    <t xml:space="preserve">sul jami </t>
  </si>
  <si>
    <t>xis masalis Rirebuleba</t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</si>
  <si>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>-20,</t>
    </r>
    <r>
      <rPr>
        <sz val="10"/>
        <rFont val="Arial"/>
        <family val="2"/>
        <charset val="204"/>
      </rPr>
      <t xml:space="preserve"> F</t>
    </r>
    <r>
      <rPr>
        <sz val="10"/>
        <rFont val="AcadNusx"/>
      </rPr>
      <t xml:space="preserve">-100, </t>
    </r>
    <r>
      <rPr>
        <sz val="10"/>
        <rFont val="Arial"/>
        <family val="2"/>
        <charset val="204"/>
      </rPr>
      <t>W</t>
    </r>
    <r>
      <rPr>
        <sz val="10"/>
        <rFont val="AcadNusx"/>
      </rPr>
      <t>2;</t>
    </r>
  </si>
  <si>
    <r>
      <t xml:space="preserve">sadrenaJo Webis dayeneba d=1.0 m </t>
    </r>
    <r>
      <rPr>
        <sz val="10"/>
        <rFont val="Arial"/>
        <family val="2"/>
      </rPr>
      <t xml:space="preserve"> H</t>
    </r>
    <r>
      <rPr>
        <sz val="10"/>
        <rFont val="AcadNusx"/>
      </rPr>
      <t>=1 m (9cali)</t>
    </r>
  </si>
  <si>
    <r>
      <t xml:space="preserve">sadrenaJo Webis dayeneba d=1.5 nm </t>
    </r>
    <r>
      <rPr>
        <sz val="10"/>
        <rFont val="Arial"/>
        <family val="2"/>
      </rPr>
      <t xml:space="preserve"> H</t>
    </r>
    <r>
      <rPr>
        <sz val="10"/>
        <rFont val="AcadNusx"/>
      </rPr>
      <t>=1 m (9cali)</t>
    </r>
  </si>
  <si>
    <t>Webis gadaxurvis filis mowyoba rkinabetonisagan0.1 m sisqis d=1.5 m; 9cali</t>
  </si>
  <si>
    <t xml:space="preserve">gegmiuri dagroveba (satumbo sadguris Rirebulebis gamoklebiT)  </t>
  </si>
  <si>
    <t>zednadebi xarjebi  satumbo sadgurisaTvis xelfasidan araumetes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</si>
</sst>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cadNusx"/>
    </font>
    <font>
      <b/>
      <sz val="14"/>
      <name val="AcadNusx"/>
    </font>
    <font>
      <sz val="11"/>
      <name val="Calibri"/>
      <family val="2"/>
      <scheme val="minor"/>
    </font>
    <font>
      <sz val="9"/>
      <name val="AcadNusx"/>
    </font>
    <font>
      <sz val="14"/>
      <name val="AcadNusx"/>
    </font>
    <font>
      <sz val="12"/>
      <name val="AcadNusx"/>
    </font>
    <font>
      <sz val="10"/>
      <name val="AcadNusx"/>
    </font>
    <font>
      <sz val="8"/>
      <name val="AcadNusx"/>
    </font>
    <font>
      <b/>
      <sz val="10"/>
      <name val="AcadNusx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name val="AcadNusx"/>
    </font>
    <font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6">
    <xf numFmtId="0" fontId="0" fillId="0" borderId="0" xfId="0"/>
    <xf numFmtId="0" fontId="1" fillId="0" borderId="0" xfId="0" applyFont="1" applyFill="1" applyBorder="1" applyAlignment="1">
      <alignment horizontal="left"/>
    </xf>
    <xf numFmtId="0" fontId="3" fillId="0" borderId="0" xfId="0" applyFont="1" applyFill="1"/>
    <xf numFmtId="0" fontId="6" fillId="0" borderId="0" xfId="0" applyFont="1"/>
    <xf numFmtId="0" fontId="6" fillId="0" borderId="0" xfId="0" applyFont="1" applyAlignment="1">
      <alignment horizontal="left" indent="1"/>
    </xf>
    <xf numFmtId="164" fontId="4" fillId="0" borderId="0" xfId="0" applyNumberFormat="1" applyFont="1"/>
    <xf numFmtId="1" fontId="6" fillId="0" borderId="0" xfId="0" applyNumberFormat="1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indent="1"/>
    </xf>
    <xf numFmtId="0" fontId="8" fillId="2" borderId="5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5" xfId="1" applyNumberFormat="1" applyFont="1" applyFill="1" applyBorder="1" applyAlignment="1">
      <alignment horizontal="center" vertical="center"/>
    </xf>
    <xf numFmtId="2" fontId="12" fillId="2" borderId="5" xfId="1" applyNumberFormat="1" applyFont="1" applyFill="1" applyBorder="1" applyAlignment="1">
      <alignment horizontal="center" vertical="center"/>
    </xf>
    <xf numFmtId="9" fontId="7" fillId="2" borderId="5" xfId="0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9" fontId="8" fillId="2" borderId="5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_gare wyalsadfenigagarini 2 2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88" workbookViewId="0">
      <selection activeCell="C51" sqref="C51"/>
    </sheetView>
  </sheetViews>
  <sheetFormatPr defaultRowHeight="15" x14ac:dyDescent="0.25"/>
  <cols>
    <col min="1" max="1" width="3.5703125" customWidth="1"/>
    <col min="2" max="2" width="6.140625" customWidth="1"/>
    <col min="3" max="3" width="43.5703125" customWidth="1"/>
    <col min="4" max="4" width="7" customWidth="1"/>
    <col min="5" max="5" width="6.140625" customWidth="1"/>
    <col min="6" max="6" width="7.140625" customWidth="1"/>
    <col min="7" max="7" width="7" customWidth="1"/>
    <col min="8" max="8" width="9.7109375" customWidth="1"/>
    <col min="9" max="9" width="7.85546875" customWidth="1"/>
  </cols>
  <sheetData>
    <row r="1" spans="1:9" ht="72" customHeight="1" x14ac:dyDescent="0.4">
      <c r="A1" s="1"/>
      <c r="B1" s="1"/>
      <c r="C1" s="53" t="s">
        <v>41</v>
      </c>
      <c r="D1" s="53"/>
      <c r="E1" s="53"/>
      <c r="F1" s="53"/>
      <c r="G1" s="53"/>
      <c r="H1" s="53"/>
      <c r="I1" s="2"/>
    </row>
    <row r="2" spans="1:9" ht="15.75" x14ac:dyDescent="0.3">
      <c r="A2" s="1"/>
      <c r="B2" s="1"/>
      <c r="C2" s="1"/>
      <c r="D2" s="54"/>
      <c r="E2" s="54"/>
      <c r="F2" s="54"/>
      <c r="G2" s="54"/>
      <c r="H2" s="54"/>
      <c r="I2" s="2"/>
    </row>
    <row r="3" spans="1:9" ht="21" x14ac:dyDescent="0.4">
      <c r="A3" s="55" t="s">
        <v>40</v>
      </c>
      <c r="B3" s="55"/>
      <c r="C3" s="55"/>
      <c r="D3" s="55"/>
      <c r="E3" s="55"/>
      <c r="F3" s="55"/>
      <c r="G3" s="55"/>
      <c r="H3" s="55"/>
      <c r="I3" s="3"/>
    </row>
    <row r="4" spans="1:9" ht="16.5" x14ac:dyDescent="0.3">
      <c r="A4" s="4"/>
      <c r="B4" s="4"/>
      <c r="C4" s="48" t="s">
        <v>0</v>
      </c>
      <c r="D4" s="48"/>
      <c r="E4" s="48"/>
      <c r="F4" s="48"/>
      <c r="G4" s="3"/>
      <c r="H4" s="3"/>
      <c r="I4" s="3"/>
    </row>
    <row r="5" spans="1:9" ht="16.5" x14ac:dyDescent="0.3">
      <c r="A5" s="48" t="s">
        <v>1</v>
      </c>
      <c r="B5" s="48"/>
      <c r="C5" s="48"/>
      <c r="D5" s="5">
        <f>H105</f>
        <v>0</v>
      </c>
      <c r="E5" s="6"/>
      <c r="F5" s="3" t="s">
        <v>2</v>
      </c>
      <c r="G5" s="3"/>
      <c r="H5" s="3"/>
      <c r="I5" s="3"/>
    </row>
    <row r="6" spans="1:9" ht="16.5" x14ac:dyDescent="0.3">
      <c r="A6" s="4"/>
      <c r="B6" s="4"/>
      <c r="C6" s="3"/>
      <c r="D6" s="7"/>
      <c r="E6" s="3"/>
      <c r="F6" s="3"/>
      <c r="G6" s="3"/>
      <c r="H6" s="3"/>
      <c r="I6" s="3"/>
    </row>
    <row r="7" spans="1:9" ht="16.5" x14ac:dyDescent="0.3">
      <c r="A7" s="48"/>
      <c r="B7" s="48"/>
      <c r="C7" s="48"/>
      <c r="D7" s="49"/>
      <c r="E7" s="49"/>
      <c r="F7" s="49"/>
      <c r="G7" s="49"/>
      <c r="H7" s="3"/>
      <c r="I7" s="8"/>
    </row>
    <row r="8" spans="1:9" x14ac:dyDescent="0.25">
      <c r="A8" s="9" t="s">
        <v>42</v>
      </c>
      <c r="B8" s="9"/>
      <c r="C8" s="8"/>
      <c r="D8" s="8"/>
      <c r="E8" s="8"/>
      <c r="F8" s="8"/>
      <c r="G8" s="8"/>
      <c r="H8" s="8"/>
      <c r="I8" s="8"/>
    </row>
    <row r="9" spans="1:9" ht="19.5" customHeight="1" x14ac:dyDescent="0.25">
      <c r="A9" s="46" t="s">
        <v>3</v>
      </c>
      <c r="B9" s="46" t="s">
        <v>4</v>
      </c>
      <c r="C9" s="46" t="s">
        <v>5</v>
      </c>
      <c r="D9" s="46" t="s">
        <v>6</v>
      </c>
      <c r="E9" s="46" t="s">
        <v>7</v>
      </c>
      <c r="F9" s="46" t="s">
        <v>8</v>
      </c>
      <c r="G9" s="50" t="s">
        <v>9</v>
      </c>
      <c r="H9" s="51"/>
      <c r="I9" s="46" t="s">
        <v>10</v>
      </c>
    </row>
    <row r="10" spans="1:9" ht="23.25" customHeight="1" x14ac:dyDescent="0.25">
      <c r="A10" s="47"/>
      <c r="B10" s="47"/>
      <c r="C10" s="47"/>
      <c r="D10" s="47"/>
      <c r="E10" s="47"/>
      <c r="F10" s="47"/>
      <c r="G10" s="10" t="s">
        <v>11</v>
      </c>
      <c r="H10" s="11" t="s">
        <v>12</v>
      </c>
      <c r="I10" s="47"/>
    </row>
    <row r="11" spans="1:9" x14ac:dyDescent="0.25">
      <c r="A11" s="12">
        <v>1</v>
      </c>
      <c r="B11" s="13">
        <v>2</v>
      </c>
      <c r="C11" s="12">
        <v>3</v>
      </c>
      <c r="D11" s="13">
        <v>4</v>
      </c>
      <c r="E11" s="12"/>
      <c r="F11" s="12">
        <v>5</v>
      </c>
      <c r="G11" s="13">
        <v>6</v>
      </c>
      <c r="H11" s="12">
        <v>7</v>
      </c>
      <c r="I11" s="13">
        <v>10</v>
      </c>
    </row>
    <row r="12" spans="1:9" x14ac:dyDescent="0.25">
      <c r="A12" s="12"/>
      <c r="B12" s="13"/>
      <c r="C12" s="14" t="s">
        <v>13</v>
      </c>
      <c r="D12" s="15"/>
      <c r="E12" s="15"/>
      <c r="F12" s="15"/>
      <c r="G12" s="15"/>
      <c r="H12" s="16"/>
      <c r="I12" s="10"/>
    </row>
    <row r="13" spans="1:9" ht="27" x14ac:dyDescent="0.25">
      <c r="A13" s="39">
        <v>1</v>
      </c>
      <c r="B13" s="13" t="s">
        <v>71</v>
      </c>
      <c r="C13" s="18" t="s">
        <v>69</v>
      </c>
      <c r="D13" s="13" t="s">
        <v>23</v>
      </c>
      <c r="E13" s="13"/>
      <c r="F13" s="13">
        <v>100</v>
      </c>
      <c r="G13" s="13"/>
      <c r="H13" s="42">
        <f t="shared" ref="H13:H14" si="0">F13*G13</f>
        <v>0</v>
      </c>
      <c r="I13" s="43">
        <f>H13</f>
        <v>0</v>
      </c>
    </row>
    <row r="14" spans="1:9" x14ac:dyDescent="0.25">
      <c r="A14" s="39">
        <v>2</v>
      </c>
      <c r="B14" s="13"/>
      <c r="C14" s="18" t="s">
        <v>70</v>
      </c>
      <c r="D14" s="13" t="s">
        <v>23</v>
      </c>
      <c r="E14" s="13"/>
      <c r="F14" s="13">
        <v>100</v>
      </c>
      <c r="G14" s="13"/>
      <c r="H14" s="42">
        <f t="shared" si="0"/>
        <v>0</v>
      </c>
      <c r="I14" s="10"/>
    </row>
    <row r="15" spans="1:9" ht="22.5" x14ac:dyDescent="0.25">
      <c r="A15" s="40">
        <v>3</v>
      </c>
      <c r="B15" s="13" t="s">
        <v>72</v>
      </c>
      <c r="C15" s="18" t="s">
        <v>43</v>
      </c>
      <c r="D15" s="13" t="s">
        <v>73</v>
      </c>
      <c r="E15" s="13"/>
      <c r="F15" s="13">
        <v>4.2</v>
      </c>
      <c r="G15" s="13"/>
      <c r="H15" s="10"/>
      <c r="I15" s="10"/>
    </row>
    <row r="16" spans="1:9" x14ac:dyDescent="0.25">
      <c r="A16" s="40">
        <v>4</v>
      </c>
      <c r="B16" s="10"/>
      <c r="C16" s="22" t="s">
        <v>27</v>
      </c>
      <c r="D16" s="20" t="s">
        <v>16</v>
      </c>
      <c r="E16" s="18">
        <v>68</v>
      </c>
      <c r="F16" s="23">
        <f>E16*F15</f>
        <v>285.60000000000002</v>
      </c>
      <c r="G16" s="21"/>
      <c r="H16" s="21">
        <f t="shared" ref="H16:H19" si="1">F16*G16</f>
        <v>0</v>
      </c>
      <c r="I16" s="21">
        <f>H16</f>
        <v>0</v>
      </c>
    </row>
    <row r="17" spans="1:9" x14ac:dyDescent="0.25">
      <c r="A17" s="40">
        <v>5</v>
      </c>
      <c r="B17" s="10"/>
      <c r="C17" s="22" t="s">
        <v>34</v>
      </c>
      <c r="D17" s="20" t="s">
        <v>19</v>
      </c>
      <c r="E17" s="18">
        <v>0.36</v>
      </c>
      <c r="F17" s="23">
        <f>E17*F15</f>
        <v>1.512</v>
      </c>
      <c r="G17" s="21"/>
      <c r="H17" s="21">
        <f t="shared" si="1"/>
        <v>0</v>
      </c>
      <c r="I17" s="21"/>
    </row>
    <row r="18" spans="1:9" x14ac:dyDescent="0.25">
      <c r="A18" s="40">
        <v>6</v>
      </c>
      <c r="B18" s="18"/>
      <c r="C18" s="18" t="s">
        <v>74</v>
      </c>
      <c r="D18" s="20" t="s">
        <v>23</v>
      </c>
      <c r="E18" s="20">
        <v>120</v>
      </c>
      <c r="F18" s="20">
        <f>E18*F15</f>
        <v>504</v>
      </c>
      <c r="G18" s="21"/>
      <c r="H18" s="21">
        <f t="shared" si="1"/>
        <v>0</v>
      </c>
      <c r="I18" s="21"/>
    </row>
    <row r="19" spans="1:9" x14ac:dyDescent="0.25">
      <c r="A19" s="40">
        <v>7</v>
      </c>
      <c r="B19" s="10"/>
      <c r="C19" s="22" t="s">
        <v>25</v>
      </c>
      <c r="D19" s="20" t="s">
        <v>19</v>
      </c>
      <c r="E19" s="18">
        <v>0.19</v>
      </c>
      <c r="F19" s="23">
        <f>E19*F15</f>
        <v>0.79800000000000004</v>
      </c>
      <c r="G19" s="21"/>
      <c r="H19" s="21">
        <f t="shared" si="1"/>
        <v>0</v>
      </c>
      <c r="I19" s="21"/>
    </row>
    <row r="20" spans="1:9" x14ac:dyDescent="0.25">
      <c r="A20" s="40">
        <v>8</v>
      </c>
      <c r="B20" s="13" t="s">
        <v>56</v>
      </c>
      <c r="C20" s="18" t="s">
        <v>44</v>
      </c>
      <c r="D20" s="13" t="s">
        <v>58</v>
      </c>
      <c r="E20" s="13"/>
      <c r="F20" s="13">
        <v>2</v>
      </c>
      <c r="G20" s="13"/>
      <c r="H20" s="10"/>
      <c r="I20" s="10"/>
    </row>
    <row r="21" spans="1:9" x14ac:dyDescent="0.25">
      <c r="A21" s="40">
        <v>9</v>
      </c>
      <c r="B21" s="18"/>
      <c r="C21" s="22" t="s">
        <v>27</v>
      </c>
      <c r="D21" s="20" t="s">
        <v>57</v>
      </c>
      <c r="E21" s="18">
        <v>17.8</v>
      </c>
      <c r="F21" s="23">
        <f>E21*F20</f>
        <v>35.6</v>
      </c>
      <c r="G21" s="23"/>
      <c r="H21" s="20">
        <f>F21*G21</f>
        <v>0</v>
      </c>
      <c r="I21" s="21">
        <f>H21</f>
        <v>0</v>
      </c>
    </row>
    <row r="22" spans="1:9" x14ac:dyDescent="0.25">
      <c r="A22" s="40">
        <v>10</v>
      </c>
      <c r="B22" s="13"/>
      <c r="C22" s="18" t="s">
        <v>59</v>
      </c>
      <c r="D22" s="13" t="s">
        <v>14</v>
      </c>
      <c r="E22" s="13">
        <v>11</v>
      </c>
      <c r="F22" s="13">
        <f>E22*F20</f>
        <v>22</v>
      </c>
      <c r="G22" s="13"/>
      <c r="H22" s="20">
        <f>F22*G22</f>
        <v>0</v>
      </c>
      <c r="I22" s="10"/>
    </row>
    <row r="23" spans="1:9" ht="27" x14ac:dyDescent="0.25">
      <c r="A23" s="40">
        <v>11</v>
      </c>
      <c r="B23" s="13" t="s">
        <v>75</v>
      </c>
      <c r="C23" s="18" t="s">
        <v>52</v>
      </c>
      <c r="D23" s="13" t="s">
        <v>33</v>
      </c>
      <c r="E23" s="13"/>
      <c r="F23" s="13">
        <v>0.14000000000000001</v>
      </c>
      <c r="G23" s="13"/>
      <c r="H23" s="10"/>
      <c r="I23" s="10"/>
    </row>
    <row r="24" spans="1:9" x14ac:dyDescent="0.25">
      <c r="A24" s="40">
        <v>12</v>
      </c>
      <c r="B24" s="18"/>
      <c r="C24" s="22" t="s">
        <v>27</v>
      </c>
      <c r="D24" s="20" t="s">
        <v>57</v>
      </c>
      <c r="E24" s="18">
        <v>307</v>
      </c>
      <c r="F24" s="23">
        <f>E24*F23</f>
        <v>42.980000000000004</v>
      </c>
      <c r="G24" s="23"/>
      <c r="H24" s="20">
        <f>F24*G24</f>
        <v>0</v>
      </c>
      <c r="I24" s="21">
        <f>H24</f>
        <v>0</v>
      </c>
    </row>
    <row r="25" spans="1:9" x14ac:dyDescent="0.25">
      <c r="A25" s="40">
        <v>13</v>
      </c>
      <c r="B25" s="18"/>
      <c r="C25" s="22" t="s">
        <v>22</v>
      </c>
      <c r="D25" s="20" t="s">
        <v>19</v>
      </c>
      <c r="E25" s="18">
        <v>104</v>
      </c>
      <c r="F25" s="23">
        <f>E25*F23</f>
        <v>14.560000000000002</v>
      </c>
      <c r="G25" s="23"/>
      <c r="H25" s="20">
        <f>F25*G25</f>
        <v>0</v>
      </c>
      <c r="I25" s="21"/>
    </row>
    <row r="26" spans="1:9" ht="30" customHeight="1" x14ac:dyDescent="0.25">
      <c r="A26" s="40">
        <v>14</v>
      </c>
      <c r="B26" s="13" t="s">
        <v>61</v>
      </c>
      <c r="C26" s="18" t="s">
        <v>60</v>
      </c>
      <c r="D26" s="13" t="s">
        <v>28</v>
      </c>
      <c r="E26" s="13">
        <v>1055</v>
      </c>
      <c r="F26" s="13">
        <f>E26*F23</f>
        <v>147.70000000000002</v>
      </c>
      <c r="G26" s="13"/>
      <c r="H26" s="20">
        <f t="shared" ref="H26:H28" si="2">F26*G26</f>
        <v>0</v>
      </c>
      <c r="I26" s="10"/>
    </row>
    <row r="27" spans="1:9" x14ac:dyDescent="0.25">
      <c r="A27" s="40">
        <v>15</v>
      </c>
      <c r="B27" s="13"/>
      <c r="C27" s="18" t="s">
        <v>53</v>
      </c>
      <c r="D27" s="13" t="s">
        <v>35</v>
      </c>
      <c r="E27" s="13"/>
      <c r="F27" s="13">
        <v>25</v>
      </c>
      <c r="G27" s="13"/>
      <c r="H27" s="20">
        <f t="shared" si="2"/>
        <v>0</v>
      </c>
      <c r="I27" s="10"/>
    </row>
    <row r="28" spans="1:9" x14ac:dyDescent="0.25">
      <c r="A28" s="40">
        <v>16</v>
      </c>
      <c r="B28" s="13"/>
      <c r="C28" s="18" t="s">
        <v>62</v>
      </c>
      <c r="D28" s="13" t="s">
        <v>63</v>
      </c>
      <c r="E28" s="13">
        <v>2.2999999999999998</v>
      </c>
      <c r="F28" s="13">
        <f>E28*F23</f>
        <v>0.32200000000000001</v>
      </c>
      <c r="G28" s="13"/>
      <c r="H28" s="20">
        <f t="shared" si="2"/>
        <v>0</v>
      </c>
      <c r="I28" s="10"/>
    </row>
    <row r="29" spans="1:9" ht="27" x14ac:dyDescent="0.25">
      <c r="A29" s="40">
        <v>17</v>
      </c>
      <c r="B29" s="13" t="s">
        <v>56</v>
      </c>
      <c r="C29" s="18" t="s">
        <v>54</v>
      </c>
      <c r="D29" s="13" t="s">
        <v>58</v>
      </c>
      <c r="E29" s="13"/>
      <c r="F29" s="13">
        <v>4</v>
      </c>
      <c r="G29" s="13"/>
      <c r="H29" s="10"/>
      <c r="I29" s="10"/>
    </row>
    <row r="30" spans="1:9" x14ac:dyDescent="0.25">
      <c r="A30" s="40">
        <v>18</v>
      </c>
      <c r="B30" s="18"/>
      <c r="C30" s="22" t="s">
        <v>27</v>
      </c>
      <c r="D30" s="20" t="s">
        <v>57</v>
      </c>
      <c r="E30" s="18">
        <v>17.8</v>
      </c>
      <c r="F30" s="23">
        <f>E30*F29</f>
        <v>71.2</v>
      </c>
      <c r="G30" s="23"/>
      <c r="H30" s="20">
        <f>F30*G30</f>
        <v>0</v>
      </c>
      <c r="I30" s="21">
        <f>H30</f>
        <v>0</v>
      </c>
    </row>
    <row r="31" spans="1:9" x14ac:dyDescent="0.25">
      <c r="A31" s="40">
        <v>19</v>
      </c>
      <c r="B31" s="13"/>
      <c r="C31" s="18" t="s">
        <v>59</v>
      </c>
      <c r="D31" s="13" t="s">
        <v>14</v>
      </c>
      <c r="E31" s="13">
        <v>11</v>
      </c>
      <c r="F31" s="13">
        <f>E31*F29</f>
        <v>44</v>
      </c>
      <c r="G31" s="13"/>
      <c r="H31" s="20">
        <f>F31*G31</f>
        <v>0</v>
      </c>
      <c r="I31" s="10"/>
    </row>
    <row r="32" spans="1:9" ht="27" customHeight="1" x14ac:dyDescent="0.25">
      <c r="A32" s="40">
        <v>20</v>
      </c>
      <c r="B32" s="13" t="s">
        <v>76</v>
      </c>
      <c r="C32" s="18" t="s">
        <v>45</v>
      </c>
      <c r="D32" s="13" t="s">
        <v>14</v>
      </c>
      <c r="E32" s="13"/>
      <c r="F32" s="13">
        <v>40</v>
      </c>
      <c r="G32" s="13"/>
      <c r="H32" s="10"/>
      <c r="I32" s="10"/>
    </row>
    <row r="33" spans="1:9" x14ac:dyDescent="0.25">
      <c r="A33" s="40">
        <v>21</v>
      </c>
      <c r="B33" s="18"/>
      <c r="C33" s="22" t="s">
        <v>27</v>
      </c>
      <c r="D33" s="20" t="s">
        <v>57</v>
      </c>
      <c r="E33" s="18">
        <v>1.41</v>
      </c>
      <c r="F33" s="23">
        <f>E33*F32</f>
        <v>56.4</v>
      </c>
      <c r="G33" s="23"/>
      <c r="H33" s="20">
        <f>F33*G33</f>
        <v>0</v>
      </c>
      <c r="I33" s="21">
        <f>H33</f>
        <v>0</v>
      </c>
    </row>
    <row r="34" spans="1:9" x14ac:dyDescent="0.25">
      <c r="A34" s="40">
        <v>22</v>
      </c>
      <c r="B34" s="18"/>
      <c r="C34" s="22" t="s">
        <v>77</v>
      </c>
      <c r="D34" s="20" t="s">
        <v>14</v>
      </c>
      <c r="E34" s="18">
        <v>1.2</v>
      </c>
      <c r="F34" s="23">
        <f>E34*F32</f>
        <v>48</v>
      </c>
      <c r="G34" s="23"/>
      <c r="H34" s="20">
        <f>F34*G34</f>
        <v>0</v>
      </c>
      <c r="I34" s="21"/>
    </row>
    <row r="35" spans="1:9" x14ac:dyDescent="0.25">
      <c r="A35" s="40">
        <v>23</v>
      </c>
      <c r="B35" s="13" t="s">
        <v>71</v>
      </c>
      <c r="C35" s="18" t="s">
        <v>46</v>
      </c>
      <c r="D35" s="13" t="s">
        <v>23</v>
      </c>
      <c r="E35" s="13"/>
      <c r="F35" s="13">
        <v>100</v>
      </c>
      <c r="G35" s="13"/>
      <c r="H35" s="20">
        <f>F35*G35</f>
        <v>0</v>
      </c>
      <c r="I35" s="21">
        <f>H35</f>
        <v>0</v>
      </c>
    </row>
    <row r="36" spans="1:9" ht="40.5" customHeight="1" x14ac:dyDescent="0.25">
      <c r="A36" s="40">
        <v>24</v>
      </c>
      <c r="B36" s="17" t="s">
        <v>78</v>
      </c>
      <c r="C36" s="18" t="s">
        <v>32</v>
      </c>
      <c r="D36" s="18" t="s">
        <v>14</v>
      </c>
      <c r="E36" s="18"/>
      <c r="F36" s="18">
        <v>80</v>
      </c>
      <c r="G36" s="18"/>
      <c r="H36" s="18"/>
      <c r="I36" s="10"/>
    </row>
    <row r="37" spans="1:9" x14ac:dyDescent="0.25">
      <c r="A37" s="40">
        <v>25</v>
      </c>
      <c r="B37" s="18"/>
      <c r="C37" s="19" t="s">
        <v>15</v>
      </c>
      <c r="D37" s="18" t="s">
        <v>16</v>
      </c>
      <c r="E37" s="20">
        <v>2.7E-2</v>
      </c>
      <c r="F37" s="21">
        <f>F36*E37</f>
        <v>2.16</v>
      </c>
      <c r="G37" s="20"/>
      <c r="H37" s="20">
        <f>F37*G37</f>
        <v>0</v>
      </c>
      <c r="I37" s="21">
        <f>H37</f>
        <v>0</v>
      </c>
    </row>
    <row r="38" spans="1:9" x14ac:dyDescent="0.25">
      <c r="A38" s="40">
        <v>26</v>
      </c>
      <c r="B38" s="13"/>
      <c r="C38" s="19" t="s">
        <v>17</v>
      </c>
      <c r="D38" s="18" t="s">
        <v>18</v>
      </c>
      <c r="E38" s="20">
        <v>6.0999999999999999E-2</v>
      </c>
      <c r="F38" s="21">
        <f>E38*F36</f>
        <v>4.88</v>
      </c>
      <c r="G38" s="21"/>
      <c r="H38" s="20">
        <f>F38*G38</f>
        <v>0</v>
      </c>
      <c r="I38" s="21"/>
    </row>
    <row r="39" spans="1:9" ht="27" x14ac:dyDescent="0.25">
      <c r="A39" s="40">
        <v>27</v>
      </c>
      <c r="B39" s="10" t="s">
        <v>80</v>
      </c>
      <c r="C39" s="19" t="s">
        <v>79</v>
      </c>
      <c r="D39" s="20" t="s">
        <v>14</v>
      </c>
      <c r="E39" s="20"/>
      <c r="F39" s="20">
        <v>10</v>
      </c>
      <c r="G39" s="21"/>
      <c r="H39" s="20"/>
      <c r="I39" s="21"/>
    </row>
    <row r="40" spans="1:9" x14ac:dyDescent="0.25">
      <c r="A40" s="40">
        <v>28</v>
      </c>
      <c r="B40" s="10" t="s">
        <v>20</v>
      </c>
      <c r="C40" s="19" t="s">
        <v>15</v>
      </c>
      <c r="D40" s="18" t="s">
        <v>16</v>
      </c>
      <c r="E40" s="20">
        <v>2.99</v>
      </c>
      <c r="F40" s="20">
        <f>E40*F39</f>
        <v>29.900000000000002</v>
      </c>
      <c r="G40" s="21"/>
      <c r="H40" s="20">
        <f>F40*G40</f>
        <v>0</v>
      </c>
      <c r="I40" s="21">
        <f>H40</f>
        <v>0</v>
      </c>
    </row>
    <row r="41" spans="1:9" ht="18.75" customHeight="1" x14ac:dyDescent="0.25">
      <c r="A41" s="40">
        <v>29</v>
      </c>
      <c r="B41" s="10" t="s">
        <v>20</v>
      </c>
      <c r="C41" s="19" t="s">
        <v>51</v>
      </c>
      <c r="D41" s="18" t="s">
        <v>23</v>
      </c>
      <c r="E41" s="20"/>
      <c r="F41" s="20">
        <v>100</v>
      </c>
      <c r="G41" s="21"/>
      <c r="H41" s="20">
        <f>F41*G41</f>
        <v>0</v>
      </c>
      <c r="I41" s="21">
        <f>H41</f>
        <v>0</v>
      </c>
    </row>
    <row r="42" spans="1:9" x14ac:dyDescent="0.25">
      <c r="A42" s="40">
        <v>30</v>
      </c>
      <c r="B42" s="10"/>
      <c r="C42" s="19" t="s">
        <v>94</v>
      </c>
      <c r="D42" s="18" t="s">
        <v>23</v>
      </c>
      <c r="E42" s="20"/>
      <c r="F42" s="20">
        <v>100</v>
      </c>
      <c r="G42" s="21"/>
      <c r="H42" s="20">
        <f>F42*G42</f>
        <v>0</v>
      </c>
      <c r="I42" s="21"/>
    </row>
    <row r="43" spans="1:9" ht="27" x14ac:dyDescent="0.25">
      <c r="A43" s="40">
        <v>31</v>
      </c>
      <c r="B43" s="13"/>
      <c r="C43" s="18" t="s">
        <v>47</v>
      </c>
      <c r="D43" s="13" t="s">
        <v>14</v>
      </c>
      <c r="E43" s="13"/>
      <c r="F43" s="13">
        <v>2</v>
      </c>
      <c r="G43" s="13"/>
      <c r="H43" s="10"/>
      <c r="I43" s="10"/>
    </row>
    <row r="44" spans="1:9" ht="27" x14ac:dyDescent="0.25">
      <c r="A44" s="40">
        <v>32</v>
      </c>
      <c r="B44" s="18" t="s">
        <v>26</v>
      </c>
      <c r="C44" s="22" t="s">
        <v>27</v>
      </c>
      <c r="D44" s="20" t="s">
        <v>14</v>
      </c>
      <c r="E44" s="18">
        <v>1</v>
      </c>
      <c r="F44" s="23">
        <f>E44*F43</f>
        <v>2</v>
      </c>
      <c r="G44" s="23"/>
      <c r="H44" s="20">
        <f>F44*G44</f>
        <v>0</v>
      </c>
      <c r="I44" s="21">
        <f>H44</f>
        <v>0</v>
      </c>
    </row>
    <row r="45" spans="1:9" x14ac:dyDescent="0.25">
      <c r="A45" s="40">
        <v>33</v>
      </c>
      <c r="B45" s="18"/>
      <c r="C45" s="22" t="s">
        <v>22</v>
      </c>
      <c r="D45" s="20" t="s">
        <v>19</v>
      </c>
      <c r="E45" s="18">
        <v>0.81</v>
      </c>
      <c r="F45" s="23">
        <f>E45*F43</f>
        <v>1.62</v>
      </c>
      <c r="G45" s="23"/>
      <c r="H45" s="23">
        <f>F45*G45</f>
        <v>0</v>
      </c>
      <c r="I45" s="21"/>
    </row>
    <row r="46" spans="1:9" x14ac:dyDescent="0.25">
      <c r="A46" s="40">
        <v>34</v>
      </c>
      <c r="B46" s="18"/>
      <c r="C46" s="22" t="s">
        <v>95</v>
      </c>
      <c r="D46" s="18" t="s">
        <v>14</v>
      </c>
      <c r="E46" s="20">
        <v>1.0149999999999999</v>
      </c>
      <c r="F46" s="25">
        <f>E46*F43</f>
        <v>2.0299999999999998</v>
      </c>
      <c r="G46" s="26"/>
      <c r="H46" s="23">
        <f t="shared" ref="H46:H51" si="3">F46*G46</f>
        <v>0</v>
      </c>
      <c r="I46" s="21"/>
    </row>
    <row r="47" spans="1:9" x14ac:dyDescent="0.25">
      <c r="A47" s="40">
        <v>35</v>
      </c>
      <c r="B47" s="10"/>
      <c r="C47" s="22" t="s">
        <v>36</v>
      </c>
      <c r="D47" s="18" t="s">
        <v>21</v>
      </c>
      <c r="E47" s="20"/>
      <c r="F47" s="38">
        <v>0.09</v>
      </c>
      <c r="G47" s="21"/>
      <c r="H47" s="21">
        <f t="shared" si="3"/>
        <v>0</v>
      </c>
      <c r="I47" s="21"/>
    </row>
    <row r="48" spans="1:9" x14ac:dyDescent="0.25">
      <c r="A48" s="40">
        <v>36</v>
      </c>
      <c r="B48" s="18"/>
      <c r="C48" s="22" t="s">
        <v>37</v>
      </c>
      <c r="D48" s="18" t="s">
        <v>23</v>
      </c>
      <c r="E48" s="20">
        <v>1.37</v>
      </c>
      <c r="F48" s="25">
        <f>E48*F43</f>
        <v>2.74</v>
      </c>
      <c r="G48" s="26"/>
      <c r="H48" s="23">
        <f t="shared" si="3"/>
        <v>0</v>
      </c>
      <c r="I48" s="21"/>
    </row>
    <row r="49" spans="1:9" x14ac:dyDescent="0.25">
      <c r="A49" s="40">
        <v>37</v>
      </c>
      <c r="B49" s="18"/>
      <c r="C49" s="22" t="s">
        <v>24</v>
      </c>
      <c r="D49" s="18" t="s">
        <v>14</v>
      </c>
      <c r="E49" s="20">
        <v>0.84</v>
      </c>
      <c r="F49" s="25">
        <f>E49*F43</f>
        <v>1.68</v>
      </c>
      <c r="G49" s="26"/>
      <c r="H49" s="23">
        <f t="shared" si="3"/>
        <v>0</v>
      </c>
      <c r="I49" s="21"/>
    </row>
    <row r="50" spans="1:9" x14ac:dyDescent="0.25">
      <c r="A50" s="40">
        <v>38</v>
      </c>
      <c r="B50" s="18"/>
      <c r="C50" s="22" t="s">
        <v>25</v>
      </c>
      <c r="D50" s="20" t="s">
        <v>19</v>
      </c>
      <c r="E50" s="18">
        <v>39</v>
      </c>
      <c r="F50" s="23">
        <f>E50*F43</f>
        <v>78</v>
      </c>
      <c r="G50" s="26"/>
      <c r="H50" s="23">
        <f t="shared" si="3"/>
        <v>0</v>
      </c>
      <c r="I50" s="21"/>
    </row>
    <row r="51" spans="1:9" ht="27" x14ac:dyDescent="0.25">
      <c r="A51" s="40">
        <v>39</v>
      </c>
      <c r="B51" s="13" t="s">
        <v>71</v>
      </c>
      <c r="C51" s="14" t="s">
        <v>48</v>
      </c>
      <c r="D51" s="13" t="s">
        <v>35</v>
      </c>
      <c r="E51" s="13"/>
      <c r="F51" s="13">
        <v>1</v>
      </c>
      <c r="G51" s="13"/>
      <c r="H51" s="23">
        <f t="shared" si="3"/>
        <v>0</v>
      </c>
      <c r="I51" s="11">
        <f>H51</f>
        <v>0</v>
      </c>
    </row>
    <row r="52" spans="1:9" ht="27" x14ac:dyDescent="0.25">
      <c r="A52" s="40">
        <v>40</v>
      </c>
      <c r="B52" s="13" t="s">
        <v>71</v>
      </c>
      <c r="C52" s="14" t="s">
        <v>91</v>
      </c>
      <c r="D52" s="23" t="s">
        <v>35</v>
      </c>
      <c r="E52" s="23"/>
      <c r="F52" s="44">
        <v>1</v>
      </c>
      <c r="G52" s="25"/>
      <c r="H52" s="23">
        <f t="shared" ref="H52:H54" si="4">F52*G52</f>
        <v>0</v>
      </c>
      <c r="I52" s="23"/>
    </row>
    <row r="53" spans="1:9" ht="25.5" customHeight="1" x14ac:dyDescent="0.25">
      <c r="A53" s="40">
        <v>41</v>
      </c>
      <c r="B53" s="13" t="s">
        <v>71</v>
      </c>
      <c r="C53" s="18" t="s">
        <v>49</v>
      </c>
      <c r="D53" s="23" t="s">
        <v>50</v>
      </c>
      <c r="E53" s="23"/>
      <c r="F53" s="23">
        <v>2</v>
      </c>
      <c r="G53" s="23"/>
      <c r="H53" s="23">
        <f t="shared" si="4"/>
        <v>0</v>
      </c>
      <c r="I53" s="23">
        <f>H53</f>
        <v>0</v>
      </c>
    </row>
    <row r="54" spans="1:9" x14ac:dyDescent="0.25">
      <c r="A54" s="40">
        <v>42</v>
      </c>
      <c r="B54" s="13" t="s">
        <v>71</v>
      </c>
      <c r="C54" s="18" t="s">
        <v>81</v>
      </c>
      <c r="D54" s="23" t="s">
        <v>23</v>
      </c>
      <c r="E54" s="23"/>
      <c r="F54" s="23">
        <v>100</v>
      </c>
      <c r="G54" s="23"/>
      <c r="H54" s="23">
        <f t="shared" si="4"/>
        <v>0</v>
      </c>
      <c r="I54" s="23">
        <f>H54</f>
        <v>0</v>
      </c>
    </row>
    <row r="55" spans="1:9" x14ac:dyDescent="0.25">
      <c r="A55" s="40">
        <v>43</v>
      </c>
      <c r="B55" s="13" t="s">
        <v>76</v>
      </c>
      <c r="C55" s="18" t="s">
        <v>82</v>
      </c>
      <c r="D55" s="23" t="s">
        <v>14</v>
      </c>
      <c r="E55" s="23"/>
      <c r="F55" s="23">
        <v>50</v>
      </c>
      <c r="G55" s="23"/>
      <c r="H55" s="23"/>
      <c r="I55" s="23"/>
    </row>
    <row r="56" spans="1:9" x14ac:dyDescent="0.25">
      <c r="A56" s="40">
        <v>44</v>
      </c>
      <c r="B56" s="18"/>
      <c r="C56" s="22" t="s">
        <v>27</v>
      </c>
      <c r="D56" s="20" t="s">
        <v>57</v>
      </c>
      <c r="E56" s="18">
        <v>1.41</v>
      </c>
      <c r="F56" s="23">
        <f>E56*F55</f>
        <v>70.5</v>
      </c>
      <c r="G56" s="23"/>
      <c r="H56" s="20">
        <f>F56*G56</f>
        <v>0</v>
      </c>
      <c r="I56" s="21">
        <f>H56</f>
        <v>0</v>
      </c>
    </row>
    <row r="57" spans="1:9" x14ac:dyDescent="0.25">
      <c r="A57" s="40">
        <v>45</v>
      </c>
      <c r="B57" s="18"/>
      <c r="C57" s="22" t="s">
        <v>77</v>
      </c>
      <c r="D57" s="20" t="s">
        <v>14</v>
      </c>
      <c r="E57" s="18">
        <v>1.2</v>
      </c>
      <c r="F57" s="23">
        <f>E57*F55</f>
        <v>60</v>
      </c>
      <c r="G57" s="23"/>
      <c r="H57" s="20">
        <f>F57*G57</f>
        <v>0</v>
      </c>
      <c r="I57" s="21"/>
    </row>
    <row r="58" spans="1:9" ht="27" x14ac:dyDescent="0.25">
      <c r="A58" s="40">
        <v>46</v>
      </c>
      <c r="B58" s="13" t="s">
        <v>66</v>
      </c>
      <c r="C58" s="18" t="s">
        <v>97</v>
      </c>
      <c r="D58" s="23" t="s">
        <v>58</v>
      </c>
      <c r="E58" s="23"/>
      <c r="F58" s="23">
        <v>1.1200000000000001</v>
      </c>
      <c r="G58" s="23"/>
      <c r="H58" s="23"/>
      <c r="I58" s="23"/>
    </row>
    <row r="59" spans="1:9" ht="27" x14ac:dyDescent="0.25">
      <c r="A59" s="40">
        <v>47</v>
      </c>
      <c r="B59" s="18" t="s">
        <v>26</v>
      </c>
      <c r="C59" s="22" t="s">
        <v>27</v>
      </c>
      <c r="D59" s="20" t="s">
        <v>57</v>
      </c>
      <c r="E59" s="18">
        <v>107</v>
      </c>
      <c r="F59" s="23">
        <f>E59*F58</f>
        <v>119.84000000000002</v>
      </c>
      <c r="G59" s="23"/>
      <c r="H59" s="20">
        <f>F59*G59</f>
        <v>0</v>
      </c>
      <c r="I59" s="21">
        <f>H59</f>
        <v>0</v>
      </c>
    </row>
    <row r="60" spans="1:9" x14ac:dyDescent="0.25">
      <c r="A60" s="40">
        <v>48</v>
      </c>
      <c r="B60" s="18"/>
      <c r="C60" s="22" t="s">
        <v>22</v>
      </c>
      <c r="D60" s="20" t="s">
        <v>19</v>
      </c>
      <c r="E60" s="18">
        <v>26.9</v>
      </c>
      <c r="F60" s="23">
        <f>E60*F58</f>
        <v>30.128</v>
      </c>
      <c r="G60" s="23"/>
      <c r="H60" s="23">
        <f>F60*G60</f>
        <v>0</v>
      </c>
      <c r="I60" s="21"/>
    </row>
    <row r="61" spans="1:9" x14ac:dyDescent="0.25">
      <c r="A61" s="40">
        <v>49</v>
      </c>
      <c r="B61" s="10"/>
      <c r="C61" s="22" t="s">
        <v>64</v>
      </c>
      <c r="D61" s="18" t="s">
        <v>35</v>
      </c>
      <c r="E61" s="20"/>
      <c r="F61" s="25">
        <v>18</v>
      </c>
      <c r="G61" s="21"/>
      <c r="H61" s="21">
        <f t="shared" ref="H61:H63" si="5">F61*G61</f>
        <v>0</v>
      </c>
      <c r="I61" s="21"/>
    </row>
    <row r="62" spans="1:9" x14ac:dyDescent="0.25">
      <c r="A62" s="40">
        <v>50</v>
      </c>
      <c r="B62" s="18"/>
      <c r="C62" s="22" t="s">
        <v>65</v>
      </c>
      <c r="D62" s="18" t="s">
        <v>21</v>
      </c>
      <c r="E62" s="20">
        <v>0.05</v>
      </c>
      <c r="F62" s="38">
        <f>E62*F58</f>
        <v>5.6000000000000008E-2</v>
      </c>
      <c r="G62" s="26"/>
      <c r="H62" s="23">
        <f t="shared" si="5"/>
        <v>0</v>
      </c>
      <c r="I62" s="21"/>
    </row>
    <row r="63" spans="1:9" x14ac:dyDescent="0.25">
      <c r="A63" s="40">
        <v>51</v>
      </c>
      <c r="B63" s="18"/>
      <c r="C63" s="22" t="s">
        <v>84</v>
      </c>
      <c r="D63" s="20" t="s">
        <v>19</v>
      </c>
      <c r="E63" s="18">
        <v>54.2</v>
      </c>
      <c r="F63" s="23">
        <f>E63*F58</f>
        <v>60.704000000000008</v>
      </c>
      <c r="G63" s="26"/>
      <c r="H63" s="23">
        <f t="shared" si="5"/>
        <v>0</v>
      </c>
      <c r="I63" s="21"/>
    </row>
    <row r="64" spans="1:9" ht="27" x14ac:dyDescent="0.25">
      <c r="A64" s="40">
        <v>52</v>
      </c>
      <c r="B64" s="18" t="s">
        <v>67</v>
      </c>
      <c r="C64" s="22" t="s">
        <v>85</v>
      </c>
      <c r="D64" s="20" t="s">
        <v>14</v>
      </c>
      <c r="E64" s="18"/>
      <c r="F64" s="23">
        <v>2.06</v>
      </c>
      <c r="G64" s="26"/>
      <c r="H64" s="23"/>
      <c r="I64" s="21"/>
    </row>
    <row r="65" spans="1:9" ht="27" x14ac:dyDescent="0.25">
      <c r="A65" s="40">
        <v>53</v>
      </c>
      <c r="B65" s="18" t="s">
        <v>26</v>
      </c>
      <c r="C65" s="22" t="s">
        <v>27</v>
      </c>
      <c r="D65" s="20" t="s">
        <v>14</v>
      </c>
      <c r="E65" s="18">
        <v>1</v>
      </c>
      <c r="F65" s="23">
        <f>E65*F64</f>
        <v>2.06</v>
      </c>
      <c r="G65" s="23"/>
      <c r="H65" s="20">
        <f>F65*G65</f>
        <v>0</v>
      </c>
      <c r="I65" s="21">
        <f>H65</f>
        <v>0</v>
      </c>
    </row>
    <row r="66" spans="1:9" x14ac:dyDescent="0.25">
      <c r="A66" s="40">
        <v>54</v>
      </c>
      <c r="B66" s="18"/>
      <c r="C66" s="22" t="s">
        <v>22</v>
      </c>
      <c r="D66" s="20" t="s">
        <v>19</v>
      </c>
      <c r="E66" s="18">
        <v>0.81</v>
      </c>
      <c r="F66" s="23">
        <f>E66*F64</f>
        <v>1.6686000000000001</v>
      </c>
      <c r="G66" s="23"/>
      <c r="H66" s="23">
        <f>F66*G66</f>
        <v>0</v>
      </c>
      <c r="I66" s="21"/>
    </row>
    <row r="67" spans="1:9" x14ac:dyDescent="0.25">
      <c r="A67" s="40">
        <v>55</v>
      </c>
      <c r="B67" s="18"/>
      <c r="C67" s="22" t="s">
        <v>95</v>
      </c>
      <c r="D67" s="18" t="s">
        <v>14</v>
      </c>
      <c r="E67" s="20">
        <v>1.0149999999999999</v>
      </c>
      <c r="F67" s="25">
        <f>E67*F64</f>
        <v>2.0909</v>
      </c>
      <c r="G67" s="26"/>
      <c r="H67" s="23">
        <f t="shared" ref="H67:H71" si="6">F67*G67</f>
        <v>0</v>
      </c>
      <c r="I67" s="21"/>
    </row>
    <row r="68" spans="1:9" x14ac:dyDescent="0.25">
      <c r="A68" s="40">
        <v>56</v>
      </c>
      <c r="B68" s="10"/>
      <c r="C68" s="22" t="s">
        <v>36</v>
      </c>
      <c r="D68" s="18" t="s">
        <v>21</v>
      </c>
      <c r="E68" s="20"/>
      <c r="F68" s="38">
        <v>0.09</v>
      </c>
      <c r="G68" s="21"/>
      <c r="H68" s="21">
        <f t="shared" si="6"/>
        <v>0</v>
      </c>
      <c r="I68" s="21"/>
    </row>
    <row r="69" spans="1:9" x14ac:dyDescent="0.25">
      <c r="A69" s="40">
        <v>57</v>
      </c>
      <c r="B69" s="18"/>
      <c r="C69" s="22" t="s">
        <v>37</v>
      </c>
      <c r="D69" s="18" t="s">
        <v>23</v>
      </c>
      <c r="E69" s="20">
        <v>1.37</v>
      </c>
      <c r="F69" s="25">
        <f>E69*F64</f>
        <v>2.8222000000000005</v>
      </c>
      <c r="G69" s="26"/>
      <c r="H69" s="23">
        <f t="shared" si="6"/>
        <v>0</v>
      </c>
      <c r="I69" s="21"/>
    </row>
    <row r="70" spans="1:9" x14ac:dyDescent="0.25">
      <c r="A70" s="40">
        <v>58</v>
      </c>
      <c r="B70" s="18"/>
      <c r="C70" s="22" t="s">
        <v>24</v>
      </c>
      <c r="D70" s="18" t="s">
        <v>14</v>
      </c>
      <c r="E70" s="20">
        <v>0.84</v>
      </c>
      <c r="F70" s="25">
        <f>E70*F64</f>
        <v>1.7303999999999999</v>
      </c>
      <c r="G70" s="26"/>
      <c r="H70" s="23">
        <f t="shared" si="6"/>
        <v>0</v>
      </c>
      <c r="I70" s="21"/>
    </row>
    <row r="71" spans="1:9" x14ac:dyDescent="0.25">
      <c r="A71" s="40">
        <v>59</v>
      </c>
      <c r="B71" s="18"/>
      <c r="C71" s="22" t="s">
        <v>25</v>
      </c>
      <c r="D71" s="20" t="s">
        <v>19</v>
      </c>
      <c r="E71" s="18">
        <v>39</v>
      </c>
      <c r="F71" s="23">
        <f>E71*F64</f>
        <v>80.34</v>
      </c>
      <c r="G71" s="26"/>
      <c r="H71" s="23">
        <f t="shared" si="6"/>
        <v>0</v>
      </c>
      <c r="I71" s="21"/>
    </row>
    <row r="72" spans="1:9" ht="33" customHeight="1" x14ac:dyDescent="0.25">
      <c r="A72" s="40">
        <v>60</v>
      </c>
      <c r="B72" s="13" t="s">
        <v>56</v>
      </c>
      <c r="C72" s="18" t="s">
        <v>68</v>
      </c>
      <c r="D72" s="13" t="s">
        <v>58</v>
      </c>
      <c r="E72" s="13"/>
      <c r="F72" s="13">
        <v>0.21</v>
      </c>
      <c r="G72" s="13"/>
      <c r="H72" s="10"/>
      <c r="I72" s="10"/>
    </row>
    <row r="73" spans="1:9" x14ac:dyDescent="0.25">
      <c r="A73" s="40">
        <v>61</v>
      </c>
      <c r="B73" s="18"/>
      <c r="C73" s="22" t="s">
        <v>27</v>
      </c>
      <c r="D73" s="20" t="s">
        <v>57</v>
      </c>
      <c r="E73" s="18">
        <v>17.8</v>
      </c>
      <c r="F73" s="23">
        <f>E73*F72</f>
        <v>3.738</v>
      </c>
      <c r="G73" s="23"/>
      <c r="H73" s="20">
        <f>F73*G73</f>
        <v>0</v>
      </c>
      <c r="I73" s="21">
        <f>H73</f>
        <v>0</v>
      </c>
    </row>
    <row r="74" spans="1:9" x14ac:dyDescent="0.25">
      <c r="A74" s="40">
        <v>62</v>
      </c>
      <c r="B74" s="13"/>
      <c r="C74" s="18" t="s">
        <v>59</v>
      </c>
      <c r="D74" s="13" t="s">
        <v>14</v>
      </c>
      <c r="E74" s="13">
        <v>11</v>
      </c>
      <c r="F74" s="13">
        <f>E74*F72</f>
        <v>2.31</v>
      </c>
      <c r="G74" s="13"/>
      <c r="H74" s="20">
        <f>F74*G74</f>
        <v>0</v>
      </c>
      <c r="I74" s="10"/>
    </row>
    <row r="75" spans="1:9" ht="27" x14ac:dyDescent="0.25">
      <c r="A75" s="40">
        <v>63</v>
      </c>
      <c r="B75" s="18" t="s">
        <v>67</v>
      </c>
      <c r="C75" s="22" t="s">
        <v>98</v>
      </c>
      <c r="D75" s="20" t="s">
        <v>14</v>
      </c>
      <c r="E75" s="18"/>
      <c r="F75" s="23">
        <v>2.06</v>
      </c>
      <c r="G75" s="26"/>
      <c r="H75" s="23"/>
      <c r="I75" s="21"/>
    </row>
    <row r="76" spans="1:9" ht="27" x14ac:dyDescent="0.25">
      <c r="A76" s="40">
        <v>64</v>
      </c>
      <c r="B76" s="18" t="s">
        <v>26</v>
      </c>
      <c r="C76" s="22" t="s">
        <v>27</v>
      </c>
      <c r="D76" s="20" t="s">
        <v>14</v>
      </c>
      <c r="E76" s="18">
        <v>1</v>
      </c>
      <c r="F76" s="23">
        <f>E76*F75</f>
        <v>2.06</v>
      </c>
      <c r="G76" s="23"/>
      <c r="H76" s="20">
        <f>F76*G76</f>
        <v>0</v>
      </c>
      <c r="I76" s="21">
        <f>H76</f>
        <v>0</v>
      </c>
    </row>
    <row r="77" spans="1:9" x14ac:dyDescent="0.25">
      <c r="A77" s="40">
        <v>65</v>
      </c>
      <c r="B77" s="18"/>
      <c r="C77" s="22" t="s">
        <v>22</v>
      </c>
      <c r="D77" s="20" t="s">
        <v>19</v>
      </c>
      <c r="E77" s="18">
        <v>0.81</v>
      </c>
      <c r="F77" s="23">
        <f>E77*F75</f>
        <v>1.6686000000000001</v>
      </c>
      <c r="G77" s="23"/>
      <c r="H77" s="23">
        <f>F77*G77</f>
        <v>0</v>
      </c>
      <c r="I77" s="21"/>
    </row>
    <row r="78" spans="1:9" x14ac:dyDescent="0.25">
      <c r="A78" s="40">
        <v>66</v>
      </c>
      <c r="B78" s="18"/>
      <c r="C78" s="22" t="s">
        <v>95</v>
      </c>
      <c r="D78" s="18" t="s">
        <v>14</v>
      </c>
      <c r="E78" s="20">
        <v>1.0149999999999999</v>
      </c>
      <c r="F78" s="25">
        <f>E78*F75</f>
        <v>2.0909</v>
      </c>
      <c r="G78" s="26"/>
      <c r="H78" s="23">
        <f t="shared" ref="H78:H82" si="7">F78*G78</f>
        <v>0</v>
      </c>
      <c r="I78" s="21"/>
    </row>
    <row r="79" spans="1:9" x14ac:dyDescent="0.25">
      <c r="A79" s="40">
        <v>67</v>
      </c>
      <c r="B79" s="10"/>
      <c r="C79" s="22" t="s">
        <v>36</v>
      </c>
      <c r="D79" s="18" t="s">
        <v>21</v>
      </c>
      <c r="E79" s="20"/>
      <c r="F79" s="38">
        <v>0.111</v>
      </c>
      <c r="G79" s="21"/>
      <c r="H79" s="21">
        <f t="shared" si="7"/>
        <v>0</v>
      </c>
      <c r="I79" s="21"/>
    </row>
    <row r="80" spans="1:9" x14ac:dyDescent="0.25">
      <c r="A80" s="40">
        <v>68</v>
      </c>
      <c r="B80" s="18"/>
      <c r="C80" s="22" t="s">
        <v>37</v>
      </c>
      <c r="D80" s="18" t="s">
        <v>23</v>
      </c>
      <c r="E80" s="20">
        <v>1.37</v>
      </c>
      <c r="F80" s="25">
        <f>E80*F75</f>
        <v>2.8222000000000005</v>
      </c>
      <c r="G80" s="26"/>
      <c r="H80" s="23">
        <f t="shared" si="7"/>
        <v>0</v>
      </c>
      <c r="I80" s="21"/>
    </row>
    <row r="81" spans="1:9" x14ac:dyDescent="0.25">
      <c r="A81" s="40">
        <v>69</v>
      </c>
      <c r="B81" s="18"/>
      <c r="C81" s="22" t="s">
        <v>24</v>
      </c>
      <c r="D81" s="18" t="s">
        <v>14</v>
      </c>
      <c r="E81" s="20">
        <v>0.84</v>
      </c>
      <c r="F81" s="25">
        <f>E81*F75</f>
        <v>1.7303999999999999</v>
      </c>
      <c r="G81" s="26"/>
      <c r="H81" s="23">
        <f t="shared" si="7"/>
        <v>0</v>
      </c>
      <c r="I81" s="21"/>
    </row>
    <row r="82" spans="1:9" x14ac:dyDescent="0.25">
      <c r="A82" s="40">
        <v>70</v>
      </c>
      <c r="B82" s="18"/>
      <c r="C82" s="22" t="s">
        <v>25</v>
      </c>
      <c r="D82" s="20" t="s">
        <v>19</v>
      </c>
      <c r="E82" s="18">
        <v>39</v>
      </c>
      <c r="F82" s="23">
        <f>E82*F75</f>
        <v>80.34</v>
      </c>
      <c r="G82" s="26"/>
      <c r="H82" s="23">
        <f t="shared" si="7"/>
        <v>0</v>
      </c>
      <c r="I82" s="21"/>
    </row>
    <row r="83" spans="1:9" ht="27" x14ac:dyDescent="0.25">
      <c r="A83" s="40">
        <v>71</v>
      </c>
      <c r="B83" s="13" t="s">
        <v>66</v>
      </c>
      <c r="C83" s="18" t="s">
        <v>96</v>
      </c>
      <c r="D83" s="23" t="s">
        <v>58</v>
      </c>
      <c r="E83" s="23"/>
      <c r="F83" s="23">
        <v>0.85</v>
      </c>
      <c r="G83" s="23"/>
      <c r="H83" s="23"/>
      <c r="I83" s="23"/>
    </row>
    <row r="84" spans="1:9" ht="27" x14ac:dyDescent="0.25">
      <c r="A84" s="40">
        <v>72</v>
      </c>
      <c r="B84" s="18" t="s">
        <v>26</v>
      </c>
      <c r="C84" s="22" t="s">
        <v>27</v>
      </c>
      <c r="D84" s="20" t="s">
        <v>57</v>
      </c>
      <c r="E84" s="18">
        <v>107</v>
      </c>
      <c r="F84" s="23">
        <f>E84*F83</f>
        <v>90.95</v>
      </c>
      <c r="G84" s="23"/>
      <c r="H84" s="20">
        <f>F84*G84</f>
        <v>0</v>
      </c>
      <c r="I84" s="21">
        <f>H84</f>
        <v>0</v>
      </c>
    </row>
    <row r="85" spans="1:9" x14ac:dyDescent="0.25">
      <c r="A85" s="40">
        <v>73</v>
      </c>
      <c r="B85" s="18"/>
      <c r="C85" s="22" t="s">
        <v>22</v>
      </c>
      <c r="D85" s="20" t="s">
        <v>19</v>
      </c>
      <c r="E85" s="18">
        <v>26.9</v>
      </c>
      <c r="F85" s="23">
        <f>E85*F83</f>
        <v>22.864999999999998</v>
      </c>
      <c r="G85" s="23"/>
      <c r="H85" s="23">
        <f>F85*G85</f>
        <v>0</v>
      </c>
      <c r="I85" s="21"/>
    </row>
    <row r="86" spans="1:9" x14ac:dyDescent="0.25">
      <c r="A86" s="40">
        <v>74</v>
      </c>
      <c r="B86" s="10"/>
      <c r="C86" s="22" t="s">
        <v>83</v>
      </c>
      <c r="D86" s="18" t="s">
        <v>35</v>
      </c>
      <c r="E86" s="20"/>
      <c r="F86" s="25">
        <v>27</v>
      </c>
      <c r="G86" s="21"/>
      <c r="H86" s="21">
        <f t="shared" ref="H86:H88" si="8">F86*G86</f>
        <v>0</v>
      </c>
      <c r="I86" s="21"/>
    </row>
    <row r="87" spans="1:9" x14ac:dyDescent="0.25">
      <c r="A87" s="40">
        <v>75</v>
      </c>
      <c r="B87" s="18"/>
      <c r="C87" s="22" t="s">
        <v>65</v>
      </c>
      <c r="D87" s="18" t="s">
        <v>21</v>
      </c>
      <c r="E87" s="20">
        <v>0.05</v>
      </c>
      <c r="F87" s="38">
        <f>E87*F83</f>
        <v>4.2500000000000003E-2</v>
      </c>
      <c r="G87" s="26"/>
      <c r="H87" s="23">
        <f t="shared" si="8"/>
        <v>0</v>
      </c>
      <c r="I87" s="21"/>
    </row>
    <row r="88" spans="1:9" x14ac:dyDescent="0.25">
      <c r="A88" s="40">
        <v>76</v>
      </c>
      <c r="B88" s="18"/>
      <c r="C88" s="22" t="s">
        <v>84</v>
      </c>
      <c r="D88" s="20" t="s">
        <v>19</v>
      </c>
      <c r="E88" s="18">
        <v>54.2</v>
      </c>
      <c r="F88" s="23">
        <f>E88*F83</f>
        <v>46.07</v>
      </c>
      <c r="G88" s="26"/>
      <c r="H88" s="23">
        <f t="shared" si="8"/>
        <v>0</v>
      </c>
      <c r="I88" s="21"/>
    </row>
    <row r="89" spans="1:9" x14ac:dyDescent="0.25">
      <c r="A89" s="40">
        <v>77</v>
      </c>
      <c r="B89" s="13"/>
      <c r="C89" s="18" t="s">
        <v>55</v>
      </c>
      <c r="D89" s="13" t="s">
        <v>50</v>
      </c>
      <c r="E89" s="13"/>
      <c r="F89" s="13">
        <v>9</v>
      </c>
      <c r="G89" s="13"/>
      <c r="H89" s="23">
        <f t="shared" ref="H89:H90" si="9">F89*G89</f>
        <v>0</v>
      </c>
      <c r="I89" s="11">
        <f>H89</f>
        <v>0</v>
      </c>
    </row>
    <row r="90" spans="1:9" x14ac:dyDescent="0.25">
      <c r="A90" s="40">
        <v>78</v>
      </c>
      <c r="B90" s="13"/>
      <c r="C90" s="18" t="s">
        <v>86</v>
      </c>
      <c r="D90" s="13" t="s">
        <v>87</v>
      </c>
      <c r="E90" s="13"/>
      <c r="F90" s="13">
        <v>9</v>
      </c>
      <c r="G90" s="13"/>
      <c r="H90" s="23">
        <f t="shared" si="9"/>
        <v>0</v>
      </c>
      <c r="I90" s="10"/>
    </row>
    <row r="91" spans="1:9" x14ac:dyDescent="0.25">
      <c r="A91" s="39"/>
      <c r="B91" s="13"/>
      <c r="C91" s="14"/>
      <c r="D91" s="13"/>
      <c r="E91" s="13"/>
      <c r="F91" s="13"/>
      <c r="G91" s="13"/>
      <c r="H91" s="10"/>
      <c r="I91" s="10"/>
    </row>
    <row r="92" spans="1:9" x14ac:dyDescent="0.25">
      <c r="A92" s="18"/>
      <c r="B92" s="20"/>
      <c r="C92" s="27" t="s">
        <v>29</v>
      </c>
      <c r="D92" s="28"/>
      <c r="E92" s="14"/>
      <c r="F92" s="29"/>
      <c r="G92" s="29"/>
      <c r="H92" s="30">
        <f>SUM(H13:H91)</f>
        <v>0</v>
      </c>
      <c r="I92" s="31">
        <f>SUM(I13:I91)</f>
        <v>0</v>
      </c>
    </row>
    <row r="93" spans="1:9" x14ac:dyDescent="0.25">
      <c r="A93" s="18"/>
      <c r="B93" s="20"/>
      <c r="C93" s="27" t="s">
        <v>88</v>
      </c>
      <c r="D93" s="28"/>
      <c r="E93" s="14"/>
      <c r="F93" s="29"/>
      <c r="G93" s="29"/>
      <c r="H93" s="30">
        <f>H92-H94</f>
        <v>0</v>
      </c>
      <c r="I93" s="31">
        <f>I92-I94</f>
        <v>0</v>
      </c>
    </row>
    <row r="94" spans="1:9" x14ac:dyDescent="0.25">
      <c r="A94" s="18"/>
      <c r="B94" s="20"/>
      <c r="C94" s="27" t="s">
        <v>89</v>
      </c>
      <c r="D94" s="28"/>
      <c r="E94" s="14"/>
      <c r="F94" s="29"/>
      <c r="G94" s="29"/>
      <c r="H94" s="30">
        <f>H51+H52</f>
        <v>0</v>
      </c>
      <c r="I94" s="31">
        <f>I51</f>
        <v>0</v>
      </c>
    </row>
    <row r="95" spans="1:9" ht="27" x14ac:dyDescent="0.25">
      <c r="A95" s="18"/>
      <c r="B95" s="32">
        <v>0.08</v>
      </c>
      <c r="C95" s="19" t="s">
        <v>90</v>
      </c>
      <c r="D95" s="18"/>
      <c r="E95" s="18"/>
      <c r="F95" s="18"/>
      <c r="G95" s="18"/>
      <c r="H95" s="23">
        <f>(H93-I93)*B95</f>
        <v>0</v>
      </c>
      <c r="I95" s="24"/>
    </row>
    <row r="96" spans="1:9" x14ac:dyDescent="0.25">
      <c r="A96" s="33"/>
      <c r="B96" s="18"/>
      <c r="C96" s="34" t="s">
        <v>92</v>
      </c>
      <c r="D96" s="14"/>
      <c r="E96" s="14"/>
      <c r="F96" s="14"/>
      <c r="G96" s="35"/>
      <c r="H96" s="29">
        <f>H95+H93</f>
        <v>0</v>
      </c>
      <c r="I96" s="41"/>
    </row>
    <row r="97" spans="1:9" ht="27" x14ac:dyDescent="0.25">
      <c r="A97" s="33"/>
      <c r="B97" s="32">
        <v>0</v>
      </c>
      <c r="C97" s="22" t="s">
        <v>30</v>
      </c>
      <c r="D97" s="18"/>
      <c r="E97" s="18"/>
      <c r="F97" s="18"/>
      <c r="G97" s="18"/>
      <c r="H97" s="23">
        <f>H96*B97</f>
        <v>0</v>
      </c>
      <c r="I97" s="24"/>
    </row>
    <row r="98" spans="1:9" ht="27" x14ac:dyDescent="0.25">
      <c r="A98" s="33"/>
      <c r="B98" s="32">
        <v>0.68</v>
      </c>
      <c r="C98" s="22" t="s">
        <v>100</v>
      </c>
      <c r="D98" s="18"/>
      <c r="E98" s="18"/>
      <c r="F98" s="18"/>
      <c r="G98" s="18"/>
      <c r="H98" s="23">
        <f>I94*B98</f>
        <v>0</v>
      </c>
      <c r="I98" s="24"/>
    </row>
    <row r="99" spans="1:9" x14ac:dyDescent="0.25">
      <c r="A99" s="33"/>
      <c r="B99" s="32"/>
      <c r="C99" s="34" t="s">
        <v>93</v>
      </c>
      <c r="D99" s="14"/>
      <c r="E99" s="14"/>
      <c r="F99" s="14"/>
      <c r="G99" s="35"/>
      <c r="H99" s="29">
        <f>H98+H97+H96+H94</f>
        <v>0</v>
      </c>
      <c r="I99" s="30"/>
    </row>
    <row r="100" spans="1:9" ht="27" x14ac:dyDescent="0.25">
      <c r="A100" s="33"/>
      <c r="B100" s="32">
        <v>0</v>
      </c>
      <c r="C100" s="22" t="s">
        <v>99</v>
      </c>
      <c r="D100" s="18"/>
      <c r="E100" s="18"/>
      <c r="F100" s="18"/>
      <c r="G100" s="36"/>
      <c r="H100" s="23">
        <f>(H99-H52)*B100</f>
        <v>0</v>
      </c>
      <c r="I100" s="24"/>
    </row>
    <row r="101" spans="1:9" x14ac:dyDescent="0.25">
      <c r="A101" s="33"/>
      <c r="B101" s="32"/>
      <c r="C101" s="34" t="s">
        <v>12</v>
      </c>
      <c r="D101" s="18"/>
      <c r="E101" s="18"/>
      <c r="F101" s="18"/>
      <c r="G101" s="36"/>
      <c r="H101" s="23">
        <f>SUM(H99:H100)</f>
        <v>0</v>
      </c>
      <c r="I101" s="24"/>
    </row>
    <row r="102" spans="1:9" x14ac:dyDescent="0.25">
      <c r="A102" s="33"/>
      <c r="B102" s="32">
        <v>0.03</v>
      </c>
      <c r="C102" s="22" t="s">
        <v>38</v>
      </c>
      <c r="D102" s="18"/>
      <c r="E102" s="18"/>
      <c r="F102" s="18"/>
      <c r="G102" s="36"/>
      <c r="H102" s="23">
        <f>H101*B102</f>
        <v>0</v>
      </c>
      <c r="I102" s="24"/>
    </row>
    <row r="103" spans="1:9" x14ac:dyDescent="0.25">
      <c r="A103" s="33"/>
      <c r="B103" s="32"/>
      <c r="C103" s="34" t="s">
        <v>12</v>
      </c>
      <c r="D103" s="18"/>
      <c r="E103" s="18"/>
      <c r="F103" s="18"/>
      <c r="G103" s="36"/>
      <c r="H103" s="23">
        <f>SUM(H101:H102)</f>
        <v>0</v>
      </c>
      <c r="I103" s="24"/>
    </row>
    <row r="104" spans="1:9" x14ac:dyDescent="0.25">
      <c r="A104" s="33"/>
      <c r="B104" s="32">
        <v>0.18</v>
      </c>
      <c r="C104" s="22" t="s">
        <v>39</v>
      </c>
      <c r="D104" s="18"/>
      <c r="E104" s="18"/>
      <c r="F104" s="18"/>
      <c r="G104" s="36"/>
      <c r="H104" s="23">
        <f>H103*B104</f>
        <v>0</v>
      </c>
      <c r="I104" s="24"/>
    </row>
    <row r="105" spans="1:9" x14ac:dyDescent="0.25">
      <c r="A105" s="33"/>
      <c r="B105" s="37"/>
      <c r="C105" s="34" t="s">
        <v>31</v>
      </c>
      <c r="D105" s="14"/>
      <c r="E105" s="14"/>
      <c r="F105" s="14"/>
      <c r="G105" s="35"/>
      <c r="H105" s="29">
        <f>SUM(H103:H104)</f>
        <v>0</v>
      </c>
      <c r="I105" s="30"/>
    </row>
    <row r="107" spans="1:9" ht="15.75" x14ac:dyDescent="0.3">
      <c r="C107" s="45"/>
      <c r="D107" s="52"/>
      <c r="E107" s="52"/>
      <c r="F107" s="52"/>
    </row>
  </sheetData>
  <mergeCells count="16">
    <mergeCell ref="D107:F107"/>
    <mergeCell ref="C1:H1"/>
    <mergeCell ref="D2:H2"/>
    <mergeCell ref="A3:H3"/>
    <mergeCell ref="C4:F4"/>
    <mergeCell ref="A5:C5"/>
    <mergeCell ref="I9:I10"/>
    <mergeCell ref="A7:C7"/>
    <mergeCell ref="D7:G7"/>
    <mergeCell ref="A9:A10"/>
    <mergeCell ref="B9:B10"/>
    <mergeCell ref="C9:C10"/>
    <mergeCell ref="D9:D10"/>
    <mergeCell ref="E9:E10"/>
    <mergeCell ref="F9:F10"/>
    <mergeCell ref="G9:H9"/>
  </mergeCells>
  <pageMargins left="0.25" right="0.25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x-va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2016-11-25T10:41:48Z</dcterms:modified>
</cp:coreProperties>
</file>