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მოცუ" sheetId="2" r:id="rId1"/>
  </sheets>
  <definedNames>
    <definedName name="_xlnm.Print_Area" localSheetId="0">მოცუ!#REF!</definedName>
  </definedNames>
  <calcPr calcId="124519"/>
</workbook>
</file>

<file path=xl/calcChain.xml><?xml version="1.0" encoding="utf-8"?>
<calcChain xmlns="http://schemas.openxmlformats.org/spreadsheetml/2006/main">
  <c r="F75" i="2"/>
  <c r="F74"/>
  <c r="F73"/>
  <c r="F72"/>
  <c r="F64"/>
  <c r="F67" s="1"/>
  <c r="F63"/>
  <c r="F62"/>
  <c r="F61"/>
  <c r="F60"/>
  <c r="F59"/>
  <c r="F58"/>
  <c r="F57"/>
  <c r="F50"/>
  <c r="F54" s="1"/>
  <c r="F49"/>
  <c r="F48"/>
  <c r="F47"/>
  <c r="F44"/>
  <c r="F43"/>
  <c r="F42"/>
  <c r="F41"/>
  <c r="F38"/>
  <c r="F39" s="1"/>
  <c r="F37"/>
  <c r="F34"/>
  <c r="F27"/>
  <c r="F26"/>
  <c r="F30" s="1"/>
  <c r="F25"/>
  <c r="F24"/>
  <c r="F23"/>
  <c r="F22"/>
  <c r="F21"/>
  <c r="F20"/>
  <c r="F19"/>
  <c r="F18"/>
  <c r="F11"/>
  <c r="F16" s="1"/>
  <c r="F10"/>
  <c r="F9"/>
  <c r="F8"/>
  <c r="F12" l="1"/>
  <c r="F29"/>
  <c r="F14"/>
  <c r="F13"/>
  <c r="F15"/>
  <c r="F28"/>
  <c r="F51"/>
  <c r="F53"/>
  <c r="F55"/>
  <c r="F66"/>
  <c r="F68"/>
  <c r="F52"/>
  <c r="F65"/>
  <c r="O42" l="1"/>
</calcChain>
</file>

<file path=xl/sharedStrings.xml><?xml version="1.0" encoding="utf-8"?>
<sst xmlns="http://schemas.openxmlformats.org/spreadsheetml/2006/main" count="212" uniqueCount="100">
  <si>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</si>
  <si>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</si>
  <si>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</si>
  <si>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</si>
  <si>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</si>
  <si>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</si>
  <si>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</si>
  <si>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</si>
  <si>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</si>
  <si>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</si>
  <si>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</si>
  <si>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</si>
  <si>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სხვა მასალები</t>
  </si>
  <si>
    <t>1.23-8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</si>
  <si>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</si>
  <si>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</si>
  <si>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</si>
  <si>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</si>
  <si>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</si>
  <si>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</si>
  <si>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</si>
  <si>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</si>
  <si>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</si>
  <si>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kg</t>
  </si>
  <si>
    <t>გრძ/მ</t>
  </si>
  <si>
    <t>27-7-2</t>
  </si>
  <si>
    <t>1-22-16.</t>
  </si>
  <si>
    <t>კაც/სთ</t>
  </si>
  <si>
    <t>მან/სთ</t>
  </si>
  <si>
    <t>ექსკავატორი ერთ ციცხვიანი 0.25კუბ.მ</t>
  </si>
  <si>
    <t>ქვის ღირებულება</t>
  </si>
  <si>
    <t xml:space="preserve">ქვის შეგროვება ხელით და დატვირთვა ავტოთვითმცლელებზე </t>
  </si>
  <si>
    <r>
      <t>მ</t>
    </r>
    <r>
      <rPr>
        <vertAlign val="superscript"/>
        <sz val="11"/>
        <rFont val="AcadNusx"/>
      </rPr>
      <t>3</t>
    </r>
  </si>
  <si>
    <t xml:space="preserve"> მ3</t>
  </si>
  <si>
    <t>SromiTi resursi</t>
  </si>
  <si>
    <t>მ/სთ</t>
  </si>
  <si>
    <t>კბ/მ</t>
  </si>
  <si>
    <t>მ3</t>
  </si>
  <si>
    <t>თ-15</t>
  </si>
  <si>
    <t>გაუთვალისწინებელი ხარჯი</t>
  </si>
  <si>
    <t>manqanebi</t>
  </si>
  <si>
    <t xml:space="preserve">eleqtrodi d=4mm </t>
  </si>
  <si>
    <t>კ/სთ</t>
  </si>
  <si>
    <t xml:space="preserve">ქვიშა-ხრეშოვანი მასალა  </t>
  </si>
  <si>
    <t>7-25-7</t>
  </si>
  <si>
    <t>14-43</t>
  </si>
  <si>
    <t>ამწე 10ტ</t>
  </si>
  <si>
    <t>4.1-138</t>
  </si>
  <si>
    <t>ბეტონის ლატოკი ცალფა არმირებით 0.4*0.4*1.5 მ</t>
  </si>
  <si>
    <t>4.1/324</t>
  </si>
  <si>
    <t>ბეტონი მ-300</t>
  </si>
  <si>
    <t>4.1/349</t>
  </si>
  <si>
    <t>ქვიშა ცემენტის ხსნარი 200მარკიანი</t>
  </si>
  <si>
    <t>თ.15</t>
  </si>
  <si>
    <t>9,4,6</t>
  </si>
  <si>
    <t>1t</t>
  </si>
  <si>
    <t>kac.sT</t>
  </si>
  <si>
    <t>lari</t>
  </si>
  <si>
    <t>sxva xarji</t>
  </si>
  <si>
    <t>1.9/15</t>
  </si>
  <si>
    <t>1.3/44</t>
  </si>
  <si>
    <t>1.3/46</t>
  </si>
  <si>
    <t>grZ.m</t>
  </si>
  <si>
    <t>qviSa xreSis datvirTva eqskavatoriT 0.25m3</t>
  </si>
  <si>
    <t>1m3</t>
  </si>
  <si>
    <t>27.62.5</t>
  </si>
  <si>
    <t>kac/sT</t>
  </si>
  <si>
    <t>1.7/1</t>
  </si>
  <si>
    <t>gabionis kalaTa ujrediT 8*10sm. moTuTiebuli mavTuli sisqiT2.7mm. (1*1*1)</t>
  </si>
  <si>
    <t>c</t>
  </si>
  <si>
    <t>თ15</t>
  </si>
  <si>
    <t>ქვიშა-ხრეშოვანი ნარევი</t>
  </si>
  <si>
    <t>14.1/194</t>
  </si>
  <si>
    <t>ავტოგრეიდერი 79 კვტ 108 ცხ.ძ</t>
  </si>
  <si>
    <t>gabionis kalaTa ujrediT 8*10sm. moTuTiebuli mavTuli sisqiT2.7mm. (1.5*1*1)</t>
  </si>
  <si>
    <t>1.7/5</t>
  </si>
  <si>
    <t>qvis transportireba 6km-ze</t>
  </si>
  <si>
    <t xml:space="preserve">1) პ.200 -ზე. მოეწყოს გზის საყრდენი  მავთულბადის გაბიონi 4გრძ/მ                      ორ სართულად სართულად:                           1) 4*1.5*1*1=6მ3                                       2)4*1*1*1=4მ3                                                                             2) პ.220-ზე.  მიმღებად ერთსართულად     1+1=2*1*1*1=2მ3                                  3)   პ.260-ზე მოეწყოს გზის საყრდენი  მავთულბადის გაბიონi 7გრძ/მ                      ორ სართულად სართულად:                              .   1) 7*1.5*1*1=10.5მ3                              2) 7*1*1*1=7მ3                                       </t>
  </si>
  <si>
    <t>ბეტონის არხების (ლატოკების) ტრანსპორტირება 75 კმ-დან (1გრძ/მ=0.14მ3*2.5ტ=0.35ტ</t>
  </si>
  <si>
    <t>ქვიშა ხრეშის ტრანსპორტირება 12კმ-დან</t>
  </si>
  <si>
    <t>თავი 1 (ეკლესიის უბანი)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</si>
  <si>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III-ჯგუფის გრუნტის დამუშავება ექსკავატორით V=0.25 კუბ.მ    (ადგილზე დაყრით)                                                                                   .            1)ღია სანიაღვრე არხებისათვის :     პ.700-დან-  პირველ ჩიხში .                70*0.4*0.4=11.2 მ3                                                           .      .      2)რკ/ბეტონის სანიაღვრე არხების(ლატოკები ს) და ცხაურების მოსაწყობად:       პ- 450-დან.- პ.470-მდე.  20გრძ/მ.                                                                                 პ.220- 6გრძ/მ.       პ.400-ზე- 6გრძ/მ.  პ.470-ზე-6გრძ/მ.  პ.500-ზე-7გრძ/მ.      .   45*0.7*0.8=25.2 მ3 .          სულ გრუნტის სამუშაოები 25.2+11.2=36.4 მ3</t>
    </r>
  </si>
  <si>
    <t xml:space="preserve"> . რკ/ბეტონის ანაკრები არხის  (ლატოკის) მოწყობა  შიდა ზომებით 0.4*0.4 (გადაბმებში ამოლესვით)                                                    ( 20გრძ/მ არხი+25გრძ/მ.ცხაური)                                  სულ 45გრძ/მ</t>
  </si>
  <si>
    <t>ხრეშოვანი ბალიშის მოწყობა და  გვერდების შევსება ხრეშით (45*0.7*0.1)+(45*0.5*0.05)*2                                                სულ  =38.76მ3</t>
  </si>
  <si>
    <t>ქვიშა-ხრეშის ტრანსპორტირება 12 კმ-ზე</t>
  </si>
  <si>
    <t xml:space="preserve">  მოეწყოს ცხაური   არხებზე                     (სიგრძე 25მ)</t>
  </si>
  <si>
    <t>კუთხოვანა. 50*.50*5mm.(განივი) ბიჯი0.03m (1გრძ/მ-ში5.2მ) 25*5.2=130</t>
  </si>
  <si>
    <t xml:space="preserve">კუთხოვანა. 60*.60mm sisqiT 5mm (sigrZeze)25*2=50m </t>
  </si>
  <si>
    <t>თავი 2 (ნაბოგირევის  უბანი)</t>
  </si>
  <si>
    <t>ხრეშოვანი ბალიშის მოწყობა და  გვერდების შევსება ხრეშით (12*0.7*0.1)+(12*0.5*0.05)*2                                                სულ  =1.44მ3</t>
  </si>
  <si>
    <t xml:space="preserve"> . რკ/ბეტონის ანაკრები არხის  (ლატოკის) მოწყობა  შიდა ზომებით 0.4*0.4 (გადაბმებში ამოლესვით)                                                    ( 12გრძ/მ არხი  ცხაურისათვის)                                   </t>
  </si>
  <si>
    <t>კუთხოვანა. 50*.50*5mm.(განივი) ბიჯი0.03m (1გრძ/მ-ში5.2მ) 12*5.2=62.4</t>
  </si>
  <si>
    <t xml:space="preserve">კუთხოვანა. 60*.60mm sisqiT 5mm (sigrZeze)12*2=24m </t>
  </si>
  <si>
    <t xml:space="preserve">  მოეწყოს ცხაური   არხებზე                     (სიგრძე 12მ)</t>
  </si>
  <si>
    <t xml:space="preserve">      გზის დახრეშვა    ორმოული  შეკეთებით                                                                                </t>
  </si>
  <si>
    <t xml:space="preserve">      გზის დახრეშვა                                                                      1) პირველ ჩიხში -70*3*0.2=42მ3                                              2)  პ 0.დან- პ500-მდე გზის ორმოული შეკეთება 109მ3                                                 </t>
  </si>
  <si>
    <t xml:space="preserve">   III-ჯგუფის გრუნტის დამუშავება ექსკავატორით V=0.25 კუბ.მ    (ადგილზე დაყრით)                                                                                               1)ღია სანიაღვრე არხებისათვის :                    250*0.4*0.4=40 მ3                                                                .      2)რკ/ბეტონის სანიაღვრე არხების(ლატოკები ს) და ცხაურების მოსაწყობად:     2 ადგილზე  :                              6+6=12*0.7*0.8=6.72                                                             სულ გრუნტის დამუშავება:               40+6.72=46.72მ3  </t>
  </si>
  <si>
    <t>მოცულობათა უწყისი</t>
  </si>
  <si>
    <t>%</t>
  </si>
  <si>
    <t>სოფელ ლასურიაშის შიდა სასოფლო გზის აღდგენითი სამუშაოების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</si>
</sst>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18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cadNusx"/>
    </font>
    <font>
      <sz val="10"/>
      <color theme="1"/>
      <name val="AcadNusx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16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3"/>
  <sheetViews>
    <sheetView tabSelected="1" topLeftCell="A67" workbookViewId="0">
      <selection activeCell="A71" sqref="A71:A75"/>
    </sheetView>
  </sheetViews>
  <sheetFormatPr defaultRowHeight="22.5" customHeight="1"/>
  <cols>
    <col min="1" max="1" width="3.85546875" style="3" customWidth="1"/>
    <col min="2" max="2" width="9.7109375" style="3" customWidth="1"/>
    <col min="3" max="3" width="45.5703125" style="3" customWidth="1"/>
    <col min="4" max="4" width="9" style="3" customWidth="1"/>
    <col min="5" max="5" width="8.28515625" style="3" customWidth="1"/>
    <col min="6" max="6" width="9.5703125" style="3" customWidth="1"/>
    <col min="7" max="7" width="6.5703125" style="3" customWidth="1"/>
    <col min="8" max="8" width="11.28515625" style="3" customWidth="1"/>
    <col min="9" max="9" width="7.28515625" style="3" customWidth="1"/>
    <col min="10" max="10" width="9.85546875" style="3" customWidth="1"/>
    <col min="11" max="11" width="6.42578125" style="3" customWidth="1"/>
    <col min="12" max="13" width="10.7109375" style="3" customWidth="1"/>
    <col min="14" max="16384" width="9.140625" style="3"/>
  </cols>
  <sheetData>
    <row r="1" spans="1:13" ht="22.5" customHeight="1">
      <c r="A1" s="106" t="s">
        <v>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22.5" customHeight="1">
      <c r="A2" s="107" t="s">
        <v>97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37.5" customHeight="1">
      <c r="A3" s="108" t="s">
        <v>0</v>
      </c>
      <c r="B3" s="108" t="s">
        <v>1</v>
      </c>
      <c r="C3" s="108" t="s">
        <v>2</v>
      </c>
      <c r="D3" s="108" t="s">
        <v>3</v>
      </c>
      <c r="E3" s="110" t="s">
        <v>15</v>
      </c>
      <c r="F3" s="110"/>
      <c r="G3" s="110" t="s">
        <v>18</v>
      </c>
      <c r="H3" s="110"/>
      <c r="I3" s="110" t="s">
        <v>19</v>
      </c>
      <c r="J3" s="110"/>
      <c r="K3" s="110" t="s">
        <v>20</v>
      </c>
      <c r="L3" s="110"/>
      <c r="M3" s="110" t="s">
        <v>17</v>
      </c>
    </row>
    <row r="4" spans="1:13" ht="22.5" customHeight="1">
      <c r="A4" s="109"/>
      <c r="B4" s="109"/>
      <c r="C4" s="109"/>
      <c r="D4" s="109"/>
      <c r="E4" s="102" t="s">
        <v>16</v>
      </c>
      <c r="F4" s="102" t="s">
        <v>17</v>
      </c>
      <c r="G4" s="102" t="s">
        <v>16</v>
      </c>
      <c r="H4" s="102" t="s">
        <v>17</v>
      </c>
      <c r="I4" s="102" t="s">
        <v>16</v>
      </c>
      <c r="J4" s="102" t="s">
        <v>17</v>
      </c>
      <c r="K4" s="102" t="s">
        <v>16</v>
      </c>
      <c r="L4" s="102" t="s">
        <v>21</v>
      </c>
      <c r="M4" s="110"/>
    </row>
    <row r="5" spans="1:13" ht="22.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22.5" customHeight="1">
      <c r="A6" s="36"/>
      <c r="B6" s="4"/>
      <c r="C6" s="111" t="s">
        <v>80</v>
      </c>
      <c r="D6" s="112"/>
      <c r="E6" s="112"/>
      <c r="F6" s="112"/>
      <c r="G6" s="112"/>
      <c r="H6" s="113"/>
      <c r="I6" s="4"/>
      <c r="J6" s="4"/>
      <c r="K6" s="4"/>
      <c r="L6" s="4"/>
      <c r="M6" s="37" t="s">
        <v>22</v>
      </c>
    </row>
    <row r="7" spans="1:13" ht="78.75" customHeight="1">
      <c r="A7" s="103">
        <v>1</v>
      </c>
      <c r="B7" s="5" t="s">
        <v>13</v>
      </c>
      <c r="C7" s="6" t="s">
        <v>81</v>
      </c>
      <c r="D7" s="7" t="s">
        <v>32</v>
      </c>
      <c r="E7" s="8"/>
      <c r="F7" s="8">
        <v>36.4</v>
      </c>
      <c r="G7" s="8"/>
      <c r="H7" s="1"/>
      <c r="I7" s="8"/>
      <c r="J7" s="1"/>
      <c r="K7" s="8"/>
      <c r="L7" s="1"/>
      <c r="M7" s="1"/>
    </row>
    <row r="8" spans="1:13" ht="22.5" customHeight="1">
      <c r="A8" s="104"/>
      <c r="B8" s="29"/>
      <c r="C8" s="10" t="s">
        <v>5</v>
      </c>
      <c r="D8" s="11" t="s">
        <v>27</v>
      </c>
      <c r="E8" s="12">
        <v>6.08E-2</v>
      </c>
      <c r="F8" s="1">
        <f>E8*F7</f>
        <v>2.21312</v>
      </c>
      <c r="G8" s="1"/>
      <c r="H8" s="1"/>
      <c r="I8" s="1"/>
      <c r="J8" s="1"/>
      <c r="K8" s="1"/>
      <c r="L8" s="1"/>
      <c r="M8" s="1"/>
    </row>
    <row r="9" spans="1:13" ht="22.5" customHeight="1">
      <c r="A9" s="104"/>
      <c r="B9" s="21">
        <v>13.122</v>
      </c>
      <c r="C9" s="16" t="s">
        <v>29</v>
      </c>
      <c r="D9" s="14" t="s">
        <v>28</v>
      </c>
      <c r="E9" s="16">
        <v>0.14299999999999999</v>
      </c>
      <c r="F9" s="1">
        <f>E9*F7</f>
        <v>5.2051999999999996</v>
      </c>
      <c r="G9" s="1"/>
      <c r="H9" s="1"/>
      <c r="I9" s="1"/>
      <c r="J9" s="1"/>
      <c r="K9" s="1"/>
      <c r="L9" s="1"/>
      <c r="M9" s="1"/>
    </row>
    <row r="10" spans="1:13" ht="22.5" customHeight="1" thickBot="1">
      <c r="A10" s="105"/>
      <c r="B10" s="29"/>
      <c r="C10" s="10" t="s">
        <v>11</v>
      </c>
      <c r="D10" s="11" t="s">
        <v>4</v>
      </c>
      <c r="E10" s="13">
        <v>6.8900000000000003E-3</v>
      </c>
      <c r="F10" s="1">
        <f>E10*F7</f>
        <v>0.25079600000000002</v>
      </c>
      <c r="G10" s="1"/>
      <c r="H10" s="1"/>
      <c r="I10" s="1"/>
      <c r="J10" s="1"/>
      <c r="K10" s="1"/>
      <c r="L10" s="1"/>
      <c r="M10" s="1"/>
    </row>
    <row r="11" spans="1:13" ht="51.75" customHeight="1">
      <c r="A11" s="103">
        <v>2</v>
      </c>
      <c r="B11" s="48" t="s">
        <v>14</v>
      </c>
      <c r="C11" s="96" t="s">
        <v>83</v>
      </c>
      <c r="D11" s="50" t="s">
        <v>36</v>
      </c>
      <c r="E11" s="46"/>
      <c r="F11" s="46">
        <f>(45*0.7*0.1)+(45*0.5*0.05*2)</f>
        <v>5.4</v>
      </c>
      <c r="G11" s="46"/>
      <c r="H11" s="46"/>
      <c r="I11" s="46"/>
      <c r="J11" s="46"/>
      <c r="K11" s="51"/>
      <c r="L11" s="51"/>
      <c r="M11" s="52"/>
    </row>
    <row r="12" spans="1:13" ht="22.5" customHeight="1">
      <c r="A12" s="104"/>
      <c r="B12" s="53"/>
      <c r="C12" s="54" t="s">
        <v>5</v>
      </c>
      <c r="D12" s="99" t="s">
        <v>42</v>
      </c>
      <c r="E12" s="55">
        <v>1.78</v>
      </c>
      <c r="F12" s="55">
        <f>F11*E12</f>
        <v>9.6120000000000001</v>
      </c>
      <c r="G12" s="55"/>
      <c r="H12" s="55"/>
      <c r="I12" s="55"/>
      <c r="J12" s="55"/>
      <c r="K12" s="56"/>
      <c r="L12" s="56"/>
      <c r="M12" s="57"/>
    </row>
    <row r="13" spans="1:13" ht="22.5" customHeight="1">
      <c r="A13" s="104"/>
      <c r="B13" s="53"/>
      <c r="C13" s="54" t="s">
        <v>11</v>
      </c>
      <c r="D13" s="99" t="s">
        <v>4</v>
      </c>
      <c r="E13" s="55">
        <v>0.11</v>
      </c>
      <c r="F13" s="55">
        <f>F11*E13</f>
        <v>0.59400000000000008</v>
      </c>
      <c r="G13" s="55"/>
      <c r="H13" s="55"/>
      <c r="I13" s="55"/>
      <c r="J13" s="55"/>
      <c r="K13" s="56"/>
      <c r="L13" s="56"/>
      <c r="M13" s="57"/>
    </row>
    <row r="14" spans="1:13" ht="22.5" customHeight="1">
      <c r="A14" s="104"/>
      <c r="B14" s="53" t="s">
        <v>22</v>
      </c>
      <c r="C14" s="54" t="s">
        <v>43</v>
      </c>
      <c r="D14" s="99" t="s">
        <v>36</v>
      </c>
      <c r="E14" s="55">
        <v>1.01</v>
      </c>
      <c r="F14" s="55">
        <f>F11*E14</f>
        <v>5.4540000000000006</v>
      </c>
      <c r="G14" s="55"/>
      <c r="H14" s="55"/>
      <c r="I14" s="55"/>
      <c r="J14" s="55"/>
      <c r="K14" s="56"/>
      <c r="L14" s="56"/>
      <c r="M14" s="57"/>
    </row>
    <row r="15" spans="1:13" ht="37.5" customHeight="1">
      <c r="A15" s="104"/>
      <c r="B15" s="19" t="s">
        <v>26</v>
      </c>
      <c r="C15" s="23" t="s">
        <v>63</v>
      </c>
      <c r="D15" s="19" t="s">
        <v>64</v>
      </c>
      <c r="E15" s="19">
        <v>2.7E-2</v>
      </c>
      <c r="F15" s="19">
        <f>E15*F11</f>
        <v>0.14580000000000001</v>
      </c>
      <c r="G15" s="19"/>
      <c r="H15" s="19"/>
      <c r="I15" s="19"/>
      <c r="J15" s="19"/>
      <c r="K15" s="19"/>
      <c r="L15" s="58"/>
      <c r="M15" s="58"/>
    </row>
    <row r="16" spans="1:13" ht="22.5" customHeight="1" thickBot="1">
      <c r="A16" s="105"/>
      <c r="B16" s="59" t="s">
        <v>38</v>
      </c>
      <c r="C16" s="60" t="s">
        <v>84</v>
      </c>
      <c r="D16" s="61" t="s">
        <v>10</v>
      </c>
      <c r="E16" s="62">
        <v>1.7</v>
      </c>
      <c r="F16" s="62">
        <f>E16*F11</f>
        <v>9.18</v>
      </c>
      <c r="G16" s="62"/>
      <c r="H16" s="62"/>
      <c r="I16" s="62"/>
      <c r="J16" s="62"/>
      <c r="K16" s="63"/>
      <c r="L16" s="63"/>
      <c r="M16" s="57"/>
    </row>
    <row r="17" spans="1:13" ht="62.25" customHeight="1">
      <c r="A17" s="103">
        <v>3</v>
      </c>
      <c r="B17" s="48" t="s">
        <v>44</v>
      </c>
      <c r="C17" s="64" t="s">
        <v>82</v>
      </c>
      <c r="D17" s="65" t="s">
        <v>24</v>
      </c>
      <c r="E17" s="65"/>
      <c r="F17" s="66">
        <v>45</v>
      </c>
      <c r="G17" s="65"/>
      <c r="H17" s="67"/>
      <c r="I17" s="65"/>
      <c r="J17" s="67"/>
      <c r="K17" s="65"/>
      <c r="L17" s="67"/>
      <c r="M17" s="68"/>
    </row>
    <row r="18" spans="1:13" ht="22.5" customHeight="1">
      <c r="A18" s="104"/>
      <c r="B18" s="15"/>
      <c r="C18" s="69" t="s">
        <v>5</v>
      </c>
      <c r="D18" s="30" t="s">
        <v>42</v>
      </c>
      <c r="E18" s="30">
        <v>0.84</v>
      </c>
      <c r="F18" s="33">
        <f>F17*E18</f>
        <v>37.799999999999997</v>
      </c>
      <c r="G18" s="30"/>
      <c r="H18" s="33"/>
      <c r="I18" s="30"/>
      <c r="J18" s="33"/>
      <c r="K18" s="30"/>
      <c r="L18" s="33"/>
      <c r="M18" s="70"/>
    </row>
    <row r="19" spans="1:13" ht="22.5" customHeight="1">
      <c r="A19" s="104"/>
      <c r="B19" s="15" t="s">
        <v>45</v>
      </c>
      <c r="C19" s="30" t="s">
        <v>46</v>
      </c>
      <c r="D19" s="30" t="s">
        <v>35</v>
      </c>
      <c r="E19" s="30">
        <v>0.128</v>
      </c>
      <c r="F19" s="33">
        <f>F17*E19</f>
        <v>5.76</v>
      </c>
      <c r="G19" s="30"/>
      <c r="H19" s="33"/>
      <c r="I19" s="30"/>
      <c r="J19" s="33"/>
      <c r="K19" s="30"/>
      <c r="L19" s="33"/>
      <c r="M19" s="70"/>
    </row>
    <row r="20" spans="1:13" ht="31.5" customHeight="1">
      <c r="A20" s="104"/>
      <c r="B20" s="15" t="s">
        <v>47</v>
      </c>
      <c r="C20" s="69" t="s">
        <v>48</v>
      </c>
      <c r="D20" s="30" t="s">
        <v>24</v>
      </c>
      <c r="E20" s="30">
        <v>1</v>
      </c>
      <c r="F20" s="33">
        <f>F17*E20</f>
        <v>45</v>
      </c>
      <c r="G20" s="30"/>
      <c r="H20" s="33"/>
      <c r="I20" s="30"/>
      <c r="J20" s="33"/>
      <c r="K20" s="30"/>
      <c r="L20" s="33"/>
      <c r="M20" s="70"/>
    </row>
    <row r="21" spans="1:13" ht="22.5" customHeight="1">
      <c r="A21" s="104"/>
      <c r="B21" s="15" t="s">
        <v>49</v>
      </c>
      <c r="C21" s="69" t="s">
        <v>50</v>
      </c>
      <c r="D21" s="30" t="s">
        <v>36</v>
      </c>
      <c r="E21" s="30">
        <v>1.0200000000000001E-3</v>
      </c>
      <c r="F21" s="71">
        <f>F17*E21</f>
        <v>4.5900000000000003E-2</v>
      </c>
      <c r="G21" s="30"/>
      <c r="H21" s="33"/>
      <c r="I21" s="30"/>
      <c r="J21" s="33"/>
      <c r="K21" s="30"/>
      <c r="L21" s="33"/>
      <c r="M21" s="70"/>
    </row>
    <row r="22" spans="1:13" ht="22.5" customHeight="1">
      <c r="A22" s="104"/>
      <c r="B22" s="15" t="s">
        <v>51</v>
      </c>
      <c r="C22" s="69" t="s">
        <v>52</v>
      </c>
      <c r="D22" s="30" t="s">
        <v>36</v>
      </c>
      <c r="E22" s="30">
        <v>2.2100000000000002E-3</v>
      </c>
      <c r="F22" s="71">
        <f>F17*E22</f>
        <v>9.9450000000000011E-2</v>
      </c>
      <c r="G22" s="30"/>
      <c r="H22" s="33"/>
      <c r="I22" s="30"/>
      <c r="J22" s="33"/>
      <c r="K22" s="30"/>
      <c r="L22" s="33"/>
      <c r="M22" s="70"/>
    </row>
    <row r="23" spans="1:13" ht="22.5" customHeight="1">
      <c r="A23" s="104"/>
      <c r="B23" s="15"/>
      <c r="C23" s="69" t="s">
        <v>11</v>
      </c>
      <c r="D23" s="30" t="s">
        <v>4</v>
      </c>
      <c r="E23" s="30">
        <v>6.8000000000000005E-2</v>
      </c>
      <c r="F23" s="33">
        <f>F17*E23</f>
        <v>3.06</v>
      </c>
      <c r="G23" s="30"/>
      <c r="H23" s="33"/>
      <c r="I23" s="30"/>
      <c r="J23" s="33"/>
      <c r="K23" s="30"/>
      <c r="L23" s="33"/>
      <c r="M23" s="70"/>
    </row>
    <row r="24" spans="1:13" ht="22.5" customHeight="1">
      <c r="A24" s="104"/>
      <c r="B24" s="15"/>
      <c r="C24" s="69" t="s">
        <v>12</v>
      </c>
      <c r="D24" s="30" t="s">
        <v>4</v>
      </c>
      <c r="E24" s="30">
        <v>8.7999999999999995E-2</v>
      </c>
      <c r="F24" s="33">
        <f>F17*E24</f>
        <v>3.96</v>
      </c>
      <c r="G24" s="30"/>
      <c r="H24" s="33"/>
      <c r="I24" s="30"/>
      <c r="J24" s="33"/>
      <c r="K24" s="30"/>
      <c r="L24" s="33"/>
      <c r="M24" s="70"/>
    </row>
    <row r="25" spans="1:13" ht="61.5" customHeight="1" thickBot="1">
      <c r="A25" s="105"/>
      <c r="B25" s="72" t="s">
        <v>53</v>
      </c>
      <c r="C25" s="73" t="s">
        <v>78</v>
      </c>
      <c r="D25" s="74" t="s">
        <v>10</v>
      </c>
      <c r="E25" s="74">
        <v>0.35</v>
      </c>
      <c r="F25" s="75">
        <f>E25*F17</f>
        <v>15.749999999999998</v>
      </c>
      <c r="G25" s="74"/>
      <c r="H25" s="75"/>
      <c r="I25" s="74"/>
      <c r="J25" s="75"/>
      <c r="K25" s="74"/>
      <c r="L25" s="33"/>
      <c r="M25" s="70"/>
    </row>
    <row r="26" spans="1:13" ht="22.5" customHeight="1">
      <c r="A26" s="98"/>
      <c r="B26" s="16" t="s">
        <v>54</v>
      </c>
      <c r="C26" s="2" t="s">
        <v>85</v>
      </c>
      <c r="D26" s="16" t="s">
        <v>55</v>
      </c>
      <c r="E26" s="16"/>
      <c r="F26" s="76">
        <f>(F31+F32)*4.57/1000</f>
        <v>0.8226</v>
      </c>
      <c r="G26" s="77"/>
      <c r="H26" s="77"/>
      <c r="I26" s="77"/>
      <c r="J26" s="78"/>
      <c r="K26" s="77"/>
      <c r="L26" s="77"/>
      <c r="M26" s="79"/>
    </row>
    <row r="27" spans="1:13" ht="22.5" customHeight="1">
      <c r="A27" s="98"/>
      <c r="B27" s="22" t="s">
        <v>22</v>
      </c>
      <c r="C27" s="2" t="s">
        <v>34</v>
      </c>
      <c r="D27" s="2" t="s">
        <v>56</v>
      </c>
      <c r="E27" s="16">
        <v>62.6</v>
      </c>
      <c r="F27" s="2">
        <f>E27*F26</f>
        <v>51.494759999999999</v>
      </c>
      <c r="G27" s="77"/>
      <c r="H27" s="78"/>
      <c r="I27" s="77"/>
      <c r="J27" s="78"/>
      <c r="K27" s="77"/>
      <c r="L27" s="77"/>
      <c r="M27" s="79"/>
    </row>
    <row r="28" spans="1:13" ht="22.5" customHeight="1">
      <c r="A28" s="98">
        <v>4</v>
      </c>
      <c r="B28" s="22"/>
      <c r="C28" s="2" t="s">
        <v>40</v>
      </c>
      <c r="D28" s="2" t="s">
        <v>57</v>
      </c>
      <c r="E28" s="16">
        <v>1</v>
      </c>
      <c r="F28" s="2">
        <f>E28*F26</f>
        <v>0.8226</v>
      </c>
      <c r="G28" s="77"/>
      <c r="H28" s="77"/>
      <c r="I28" s="77"/>
      <c r="J28" s="78"/>
      <c r="K28" s="77"/>
      <c r="L28" s="78"/>
      <c r="M28" s="79"/>
    </row>
    <row r="29" spans="1:13" ht="22.5" customHeight="1">
      <c r="A29" s="98"/>
      <c r="B29" s="22"/>
      <c r="C29" s="2" t="s">
        <v>58</v>
      </c>
      <c r="D29" s="2" t="s">
        <v>57</v>
      </c>
      <c r="E29" s="16">
        <v>2.78</v>
      </c>
      <c r="F29" s="2">
        <f>E29*F26</f>
        <v>2.2868279999999999</v>
      </c>
      <c r="G29" s="77"/>
      <c r="H29" s="77"/>
      <c r="I29" s="77"/>
      <c r="J29" s="78"/>
      <c r="K29" s="77"/>
      <c r="L29" s="78"/>
      <c r="M29" s="79"/>
    </row>
    <row r="30" spans="1:13" ht="22.5" customHeight="1">
      <c r="A30" s="98"/>
      <c r="B30" s="80" t="s">
        <v>59</v>
      </c>
      <c r="C30" s="2" t="s">
        <v>41</v>
      </c>
      <c r="D30" s="2" t="s">
        <v>23</v>
      </c>
      <c r="E30" s="16">
        <v>1.04</v>
      </c>
      <c r="F30" s="2">
        <f>E30*F26</f>
        <v>0.85550400000000004</v>
      </c>
      <c r="G30" s="77"/>
      <c r="H30" s="78"/>
      <c r="I30" s="77"/>
      <c r="J30" s="78"/>
      <c r="K30" s="77"/>
      <c r="L30" s="77"/>
      <c r="M30" s="79"/>
    </row>
    <row r="31" spans="1:13" ht="22.5" customHeight="1">
      <c r="A31" s="98"/>
      <c r="B31" s="22" t="s">
        <v>60</v>
      </c>
      <c r="C31" s="2" t="s">
        <v>86</v>
      </c>
      <c r="D31" s="2" t="s">
        <v>24</v>
      </c>
      <c r="E31" s="16"/>
      <c r="F31" s="2">
        <v>130</v>
      </c>
      <c r="G31" s="21"/>
      <c r="H31" s="21"/>
      <c r="I31" s="14"/>
      <c r="J31" s="78"/>
      <c r="K31" s="21"/>
      <c r="L31" s="21"/>
      <c r="M31" s="8"/>
    </row>
    <row r="32" spans="1:13" ht="35.25" customHeight="1">
      <c r="A32" s="98"/>
      <c r="B32" s="22" t="s">
        <v>61</v>
      </c>
      <c r="C32" s="2" t="s">
        <v>87</v>
      </c>
      <c r="D32" s="2" t="s">
        <v>62</v>
      </c>
      <c r="E32" s="16"/>
      <c r="F32" s="2">
        <v>50</v>
      </c>
      <c r="G32" s="21"/>
      <c r="H32" s="21"/>
      <c r="I32" s="14"/>
      <c r="J32" s="78"/>
      <c r="K32" s="21"/>
      <c r="L32" s="21"/>
      <c r="M32" s="8"/>
    </row>
    <row r="33" spans="1:15" ht="162" customHeight="1">
      <c r="A33" s="103">
        <v>5</v>
      </c>
      <c r="B33" s="77" t="s">
        <v>65</v>
      </c>
      <c r="C33" s="81" t="s">
        <v>77</v>
      </c>
      <c r="D33" s="16" t="s">
        <v>33</v>
      </c>
      <c r="E33" s="16"/>
      <c r="F33" s="16">
        <v>29.5</v>
      </c>
      <c r="G33" s="16"/>
      <c r="H33" s="16"/>
      <c r="I33" s="16"/>
      <c r="J33" s="17"/>
      <c r="K33" s="16"/>
      <c r="L33" s="16"/>
      <c r="M33" s="18"/>
      <c r="O33" s="3">
        <v>8</v>
      </c>
    </row>
    <row r="34" spans="1:15" ht="19.5" customHeight="1">
      <c r="A34" s="104"/>
      <c r="B34" s="82"/>
      <c r="C34" s="31" t="s">
        <v>34</v>
      </c>
      <c r="D34" s="31" t="s">
        <v>66</v>
      </c>
      <c r="E34" s="7">
        <v>1.87</v>
      </c>
      <c r="F34" s="31">
        <f>E34*F33</f>
        <v>55.165000000000006</v>
      </c>
      <c r="G34" s="21"/>
      <c r="H34" s="21"/>
      <c r="I34" s="21"/>
      <c r="J34" s="21"/>
      <c r="K34" s="21"/>
      <c r="L34" s="21"/>
      <c r="M34" s="14"/>
    </row>
    <row r="35" spans="1:15" ht="45.75" customHeight="1">
      <c r="A35" s="104"/>
      <c r="B35" s="80" t="s">
        <v>67</v>
      </c>
      <c r="C35" s="2" t="s">
        <v>68</v>
      </c>
      <c r="D35" s="2" t="s">
        <v>69</v>
      </c>
      <c r="E35" s="16"/>
      <c r="F35" s="2">
        <v>102</v>
      </c>
      <c r="G35" s="14"/>
      <c r="H35" s="8"/>
      <c r="I35" s="14"/>
      <c r="J35" s="8"/>
      <c r="K35" s="21"/>
      <c r="L35" s="21"/>
      <c r="M35" s="8"/>
    </row>
    <row r="36" spans="1:15" ht="45.75" customHeight="1">
      <c r="A36" s="104"/>
      <c r="B36" s="80" t="s">
        <v>75</v>
      </c>
      <c r="C36" s="2" t="s">
        <v>74</v>
      </c>
      <c r="D36" s="2" t="s">
        <v>69</v>
      </c>
      <c r="E36" s="16"/>
      <c r="F36" s="2">
        <v>13</v>
      </c>
      <c r="G36" s="14"/>
      <c r="H36" s="8"/>
      <c r="I36" s="14"/>
      <c r="J36" s="8"/>
      <c r="K36" s="21"/>
      <c r="L36" s="21"/>
      <c r="M36" s="8"/>
    </row>
    <row r="37" spans="1:15" ht="34.5" customHeight="1">
      <c r="A37" s="104"/>
      <c r="B37" s="22"/>
      <c r="C37" s="2" t="s">
        <v>31</v>
      </c>
      <c r="D37" s="2" t="s">
        <v>32</v>
      </c>
      <c r="E37" s="16">
        <v>1</v>
      </c>
      <c r="F37" s="2">
        <f>E37*F33</f>
        <v>29.5</v>
      </c>
      <c r="G37" s="14"/>
      <c r="H37" s="14"/>
      <c r="I37" s="20"/>
      <c r="J37" s="20"/>
      <c r="K37" s="14"/>
      <c r="L37" s="14"/>
      <c r="M37" s="14"/>
    </row>
    <row r="38" spans="1:15" ht="22.5" customHeight="1">
      <c r="A38" s="104"/>
      <c r="B38" s="22"/>
      <c r="C38" s="2" t="s">
        <v>30</v>
      </c>
      <c r="D38" s="2" t="s">
        <v>32</v>
      </c>
      <c r="E38" s="16">
        <v>1</v>
      </c>
      <c r="F38" s="2">
        <f>E38*F33</f>
        <v>29.5</v>
      </c>
      <c r="G38" s="20"/>
      <c r="H38" s="20"/>
      <c r="I38" s="14"/>
      <c r="J38" s="14"/>
      <c r="K38" s="21"/>
      <c r="L38" s="21"/>
      <c r="M38" s="14"/>
    </row>
    <row r="39" spans="1:15" ht="23.25" customHeight="1" thickBot="1">
      <c r="A39" s="105"/>
      <c r="B39" s="83" t="s">
        <v>70</v>
      </c>
      <c r="C39" s="31" t="s">
        <v>76</v>
      </c>
      <c r="D39" s="84" t="s">
        <v>10</v>
      </c>
      <c r="E39" s="85">
        <v>2.2000000000000002</v>
      </c>
      <c r="F39" s="84">
        <f>E39*F38</f>
        <v>64.900000000000006</v>
      </c>
      <c r="G39" s="85"/>
      <c r="H39" s="85"/>
      <c r="I39" s="84"/>
      <c r="J39" s="84"/>
      <c r="K39" s="85"/>
      <c r="L39" s="85"/>
      <c r="M39" s="86"/>
    </row>
    <row r="40" spans="1:15" ht="62.25" customHeight="1">
      <c r="A40" s="103">
        <v>6</v>
      </c>
      <c r="B40" s="42" t="s">
        <v>25</v>
      </c>
      <c r="C40" s="43" t="s">
        <v>95</v>
      </c>
      <c r="D40" s="44" t="s">
        <v>37</v>
      </c>
      <c r="E40" s="45"/>
      <c r="F40" s="46">
        <v>151</v>
      </c>
      <c r="G40" s="45"/>
      <c r="H40" s="46"/>
      <c r="I40" s="46"/>
      <c r="J40" s="45"/>
      <c r="K40" s="45"/>
      <c r="L40" s="45"/>
      <c r="M40" s="47"/>
    </row>
    <row r="41" spans="1:15" ht="23.25" customHeight="1">
      <c r="A41" s="104"/>
      <c r="B41" s="87"/>
      <c r="C41" s="88" t="s">
        <v>5</v>
      </c>
      <c r="D41" s="84" t="s">
        <v>42</v>
      </c>
      <c r="E41" s="89">
        <v>0.15</v>
      </c>
      <c r="F41" s="89">
        <f>E41*F40</f>
        <v>22.65</v>
      </c>
      <c r="G41" s="89"/>
      <c r="H41" s="8"/>
      <c r="I41" s="8"/>
      <c r="J41" s="89"/>
      <c r="K41" s="89"/>
      <c r="L41" s="89"/>
      <c r="M41" s="90"/>
    </row>
    <row r="42" spans="1:15" ht="23.25" customHeight="1">
      <c r="A42" s="104"/>
      <c r="B42" s="87"/>
      <c r="C42" s="88" t="s">
        <v>71</v>
      </c>
      <c r="D42" s="84" t="s">
        <v>36</v>
      </c>
      <c r="E42" s="89">
        <v>1.22</v>
      </c>
      <c r="F42" s="89">
        <f>E42*F40</f>
        <v>184.22</v>
      </c>
      <c r="G42" s="89"/>
      <c r="H42" s="8"/>
      <c r="I42" s="8"/>
      <c r="J42" s="89"/>
      <c r="K42" s="89"/>
      <c r="L42" s="89"/>
      <c r="M42" s="90"/>
      <c r="O42" s="34">
        <f>N76</f>
        <v>0</v>
      </c>
    </row>
    <row r="43" spans="1:15" ht="23.25" customHeight="1">
      <c r="A43" s="104"/>
      <c r="B43" s="87" t="s">
        <v>72</v>
      </c>
      <c r="C43" s="88" t="s">
        <v>73</v>
      </c>
      <c r="D43" s="84" t="s">
        <v>35</v>
      </c>
      <c r="E43" s="89">
        <v>2.1600000000000001E-2</v>
      </c>
      <c r="F43" s="89">
        <f>E43*F40</f>
        <v>3.2616000000000001</v>
      </c>
      <c r="G43" s="89"/>
      <c r="H43" s="8"/>
      <c r="I43" s="8"/>
      <c r="J43" s="89"/>
      <c r="K43" s="89"/>
      <c r="L43" s="89"/>
      <c r="M43" s="90"/>
    </row>
    <row r="44" spans="1:15" ht="23.25" customHeight="1" thickBot="1">
      <c r="A44" s="105"/>
      <c r="B44" s="91" t="s">
        <v>53</v>
      </c>
      <c r="C44" s="92" t="s">
        <v>79</v>
      </c>
      <c r="D44" s="93" t="s">
        <v>10</v>
      </c>
      <c r="E44" s="94">
        <v>1.7</v>
      </c>
      <c r="F44" s="94">
        <f>E44*F40</f>
        <v>256.7</v>
      </c>
      <c r="G44" s="94"/>
      <c r="H44" s="95"/>
      <c r="I44" s="95"/>
      <c r="J44" s="94"/>
      <c r="K44" s="94"/>
      <c r="L44" s="94"/>
      <c r="M44" s="41"/>
    </row>
    <row r="45" spans="1:15" ht="21" customHeight="1">
      <c r="A45" s="99"/>
      <c r="B45" s="38"/>
      <c r="C45" s="116" t="s">
        <v>88</v>
      </c>
      <c r="D45" s="117"/>
      <c r="E45" s="118"/>
      <c r="F45" s="39"/>
      <c r="G45" s="39"/>
      <c r="H45" s="40"/>
      <c r="I45" s="40"/>
      <c r="J45" s="39"/>
      <c r="K45" s="39"/>
      <c r="L45" s="39"/>
      <c r="M45" s="41"/>
    </row>
    <row r="46" spans="1:15" ht="157.5" customHeight="1">
      <c r="A46" s="103">
        <v>7</v>
      </c>
      <c r="B46" s="5" t="s">
        <v>13</v>
      </c>
      <c r="C46" s="10" t="s">
        <v>96</v>
      </c>
      <c r="D46" s="7" t="s">
        <v>32</v>
      </c>
      <c r="E46" s="8"/>
      <c r="F46" s="8">
        <v>46.72</v>
      </c>
      <c r="G46" s="8"/>
      <c r="H46" s="1"/>
      <c r="I46" s="8"/>
      <c r="J46" s="1"/>
      <c r="K46" s="8"/>
      <c r="L46" s="1"/>
      <c r="M46" s="1"/>
    </row>
    <row r="47" spans="1:15" ht="23.25" customHeight="1">
      <c r="A47" s="104"/>
      <c r="B47" s="29"/>
      <c r="C47" s="10" t="s">
        <v>5</v>
      </c>
      <c r="D47" s="11" t="s">
        <v>27</v>
      </c>
      <c r="E47" s="12">
        <v>6.08E-2</v>
      </c>
      <c r="F47" s="1">
        <f t="shared" ref="F47" si="0">E47*F46</f>
        <v>2.840576</v>
      </c>
      <c r="G47" s="1"/>
      <c r="H47" s="1"/>
      <c r="I47" s="1"/>
      <c r="J47" s="1"/>
      <c r="K47" s="1"/>
      <c r="L47" s="1"/>
      <c r="M47" s="1"/>
    </row>
    <row r="48" spans="1:15" ht="22.5" customHeight="1">
      <c r="A48" s="104"/>
      <c r="B48" s="21">
        <v>13.122</v>
      </c>
      <c r="C48" s="16" t="s">
        <v>29</v>
      </c>
      <c r="D48" s="14" t="s">
        <v>28</v>
      </c>
      <c r="E48" s="16">
        <v>0.14299999999999999</v>
      </c>
      <c r="F48" s="1">
        <f t="shared" ref="F48" si="1">E48*F46</f>
        <v>6.6809599999999989</v>
      </c>
      <c r="G48" s="1"/>
      <c r="H48" s="1"/>
      <c r="I48" s="1"/>
      <c r="J48" s="1"/>
      <c r="K48" s="1"/>
      <c r="L48" s="1"/>
      <c r="M48" s="1"/>
    </row>
    <row r="49" spans="1:13" ht="22.5" customHeight="1" thickBot="1">
      <c r="A49" s="105"/>
      <c r="B49" s="29"/>
      <c r="C49" s="10" t="s">
        <v>11</v>
      </c>
      <c r="D49" s="11" t="s">
        <v>4</v>
      </c>
      <c r="E49" s="13">
        <v>6.8900000000000003E-3</v>
      </c>
      <c r="F49" s="1">
        <f t="shared" ref="F49" si="2">E49*F46</f>
        <v>0.32190079999999999</v>
      </c>
      <c r="G49" s="1"/>
      <c r="H49" s="1"/>
      <c r="I49" s="1"/>
      <c r="J49" s="1"/>
      <c r="K49" s="1"/>
      <c r="L49" s="1"/>
      <c r="M49" s="1"/>
    </row>
    <row r="50" spans="1:13" ht="22.5" customHeight="1">
      <c r="A50" s="103">
        <v>8</v>
      </c>
      <c r="B50" s="48" t="s">
        <v>14</v>
      </c>
      <c r="C50" s="49" t="s">
        <v>89</v>
      </c>
      <c r="D50" s="50" t="s">
        <v>36</v>
      </c>
      <c r="E50" s="46"/>
      <c r="F50" s="46">
        <f>(12*0.7*0.1)+(12*0.5*0.05*2)</f>
        <v>1.44</v>
      </c>
      <c r="G50" s="46"/>
      <c r="H50" s="46"/>
      <c r="I50" s="46"/>
      <c r="J50" s="46"/>
      <c r="K50" s="51"/>
      <c r="L50" s="51"/>
      <c r="M50" s="52"/>
    </row>
    <row r="51" spans="1:13" ht="22.5" customHeight="1">
      <c r="A51" s="104"/>
      <c r="B51" s="53"/>
      <c r="C51" s="54" t="s">
        <v>5</v>
      </c>
      <c r="D51" s="99" t="s">
        <v>42</v>
      </c>
      <c r="E51" s="55">
        <v>1.78</v>
      </c>
      <c r="F51" s="55">
        <f>F50*E51</f>
        <v>2.5632000000000001</v>
      </c>
      <c r="G51" s="55"/>
      <c r="H51" s="55"/>
      <c r="I51" s="55"/>
      <c r="J51" s="55"/>
      <c r="K51" s="56"/>
      <c r="L51" s="56"/>
      <c r="M51" s="57"/>
    </row>
    <row r="52" spans="1:13" ht="22.5" customHeight="1">
      <c r="A52" s="104"/>
      <c r="B52" s="53"/>
      <c r="C52" s="54" t="s">
        <v>11</v>
      </c>
      <c r="D52" s="99" t="s">
        <v>4</v>
      </c>
      <c r="E52" s="55">
        <v>0.11</v>
      </c>
      <c r="F52" s="55">
        <f>F50*E52</f>
        <v>0.15839999999999999</v>
      </c>
      <c r="G52" s="55"/>
      <c r="H52" s="55"/>
      <c r="I52" s="55"/>
      <c r="J52" s="55"/>
      <c r="K52" s="56"/>
      <c r="L52" s="56"/>
      <c r="M52" s="57"/>
    </row>
    <row r="53" spans="1:13" ht="22.5" customHeight="1">
      <c r="A53" s="104"/>
      <c r="B53" s="53" t="s">
        <v>22</v>
      </c>
      <c r="C53" s="54" t="s">
        <v>43</v>
      </c>
      <c r="D53" s="99" t="s">
        <v>36</v>
      </c>
      <c r="E53" s="55">
        <v>1.01</v>
      </c>
      <c r="F53" s="55">
        <f>F50*E53</f>
        <v>1.4543999999999999</v>
      </c>
      <c r="G53" s="55"/>
      <c r="H53" s="55"/>
      <c r="I53" s="55"/>
      <c r="J53" s="55"/>
      <c r="K53" s="56"/>
      <c r="L53" s="56"/>
      <c r="M53" s="57"/>
    </row>
    <row r="54" spans="1:13" ht="22.5" customHeight="1">
      <c r="A54" s="104"/>
      <c r="B54" s="19" t="s">
        <v>26</v>
      </c>
      <c r="C54" s="23" t="s">
        <v>63</v>
      </c>
      <c r="D54" s="19" t="s">
        <v>64</v>
      </c>
      <c r="E54" s="19">
        <v>2.7E-2</v>
      </c>
      <c r="F54" s="19">
        <f>E54*F50</f>
        <v>3.8879999999999998E-2</v>
      </c>
      <c r="G54" s="19"/>
      <c r="H54" s="19"/>
      <c r="I54" s="19"/>
      <c r="J54" s="19"/>
      <c r="K54" s="19"/>
      <c r="L54" s="58"/>
      <c r="M54" s="58"/>
    </row>
    <row r="55" spans="1:13" ht="22.5" customHeight="1" thickBot="1">
      <c r="A55" s="105"/>
      <c r="B55" s="59" t="s">
        <v>38</v>
      </c>
      <c r="C55" s="60" t="s">
        <v>84</v>
      </c>
      <c r="D55" s="61" t="s">
        <v>10</v>
      </c>
      <c r="E55" s="62">
        <v>1.7</v>
      </c>
      <c r="F55" s="62">
        <f>E55*F50</f>
        <v>2.448</v>
      </c>
      <c r="G55" s="62"/>
      <c r="H55" s="62"/>
      <c r="I55" s="62"/>
      <c r="J55" s="62"/>
      <c r="K55" s="63"/>
      <c r="L55" s="63"/>
      <c r="M55" s="57"/>
    </row>
    <row r="56" spans="1:13" ht="70.5" customHeight="1">
      <c r="A56" s="103">
        <v>9</v>
      </c>
      <c r="B56" s="48" t="s">
        <v>44</v>
      </c>
      <c r="C56" s="97" t="s">
        <v>90</v>
      </c>
      <c r="D56" s="65" t="s">
        <v>24</v>
      </c>
      <c r="E56" s="65"/>
      <c r="F56" s="66">
        <v>12</v>
      </c>
      <c r="G56" s="65"/>
      <c r="H56" s="67"/>
      <c r="I56" s="65"/>
      <c r="J56" s="67"/>
      <c r="K56" s="65"/>
      <c r="L56" s="67"/>
      <c r="M56" s="68"/>
    </row>
    <row r="57" spans="1:13" ht="22.5" customHeight="1">
      <c r="A57" s="104"/>
      <c r="B57" s="15"/>
      <c r="C57" s="69" t="s">
        <v>5</v>
      </c>
      <c r="D57" s="30" t="s">
        <v>42</v>
      </c>
      <c r="E57" s="30">
        <v>0.84</v>
      </c>
      <c r="F57" s="33">
        <f>F56*E57</f>
        <v>10.08</v>
      </c>
      <c r="G57" s="30"/>
      <c r="H57" s="33"/>
      <c r="I57" s="30"/>
      <c r="J57" s="33"/>
      <c r="K57" s="30"/>
      <c r="L57" s="33"/>
      <c r="M57" s="70"/>
    </row>
    <row r="58" spans="1:13" ht="22.5" customHeight="1">
      <c r="A58" s="104"/>
      <c r="B58" s="15" t="s">
        <v>45</v>
      </c>
      <c r="C58" s="30" t="s">
        <v>46</v>
      </c>
      <c r="D58" s="30" t="s">
        <v>35</v>
      </c>
      <c r="E58" s="30">
        <v>0.128</v>
      </c>
      <c r="F58" s="33">
        <f>F56*E58</f>
        <v>1.536</v>
      </c>
      <c r="G58" s="30"/>
      <c r="H58" s="33"/>
      <c r="I58" s="30"/>
      <c r="J58" s="33"/>
      <c r="K58" s="30"/>
      <c r="L58" s="33"/>
      <c r="M58" s="70"/>
    </row>
    <row r="59" spans="1:13" ht="35.25" customHeight="1">
      <c r="A59" s="104"/>
      <c r="B59" s="15" t="s">
        <v>47</v>
      </c>
      <c r="C59" s="69" t="s">
        <v>48</v>
      </c>
      <c r="D59" s="30" t="s">
        <v>24</v>
      </c>
      <c r="E59" s="30">
        <v>1</v>
      </c>
      <c r="F59" s="33">
        <f>F56*E59</f>
        <v>12</v>
      </c>
      <c r="G59" s="30"/>
      <c r="H59" s="33"/>
      <c r="I59" s="30"/>
      <c r="J59" s="33"/>
      <c r="K59" s="30"/>
      <c r="L59" s="33"/>
      <c r="M59" s="70"/>
    </row>
    <row r="60" spans="1:13" ht="22.5" customHeight="1">
      <c r="A60" s="104"/>
      <c r="B60" s="15" t="s">
        <v>49</v>
      </c>
      <c r="C60" s="69" t="s">
        <v>50</v>
      </c>
      <c r="D60" s="30" t="s">
        <v>36</v>
      </c>
      <c r="E60" s="30">
        <v>1.0200000000000001E-3</v>
      </c>
      <c r="F60" s="71">
        <f>F56*E60</f>
        <v>1.2240000000000001E-2</v>
      </c>
      <c r="G60" s="30"/>
      <c r="H60" s="33"/>
      <c r="I60" s="30"/>
      <c r="J60" s="33"/>
      <c r="K60" s="30"/>
      <c r="L60" s="33"/>
      <c r="M60" s="70"/>
    </row>
    <row r="61" spans="1:13" ht="22.5" customHeight="1">
      <c r="A61" s="104"/>
      <c r="B61" s="15" t="s">
        <v>51</v>
      </c>
      <c r="C61" s="69" t="s">
        <v>52</v>
      </c>
      <c r="D61" s="30" t="s">
        <v>36</v>
      </c>
      <c r="E61" s="30">
        <v>2.2100000000000002E-3</v>
      </c>
      <c r="F61" s="71">
        <f>F56*E61</f>
        <v>2.6520000000000002E-2</v>
      </c>
      <c r="G61" s="30"/>
      <c r="H61" s="33"/>
      <c r="I61" s="30"/>
      <c r="J61" s="33"/>
      <c r="K61" s="30"/>
      <c r="L61" s="33"/>
      <c r="M61" s="70"/>
    </row>
    <row r="62" spans="1:13" ht="22.5" customHeight="1">
      <c r="A62" s="104"/>
      <c r="B62" s="15"/>
      <c r="C62" s="69" t="s">
        <v>11</v>
      </c>
      <c r="D62" s="30" t="s">
        <v>4</v>
      </c>
      <c r="E62" s="30">
        <v>6.8000000000000005E-2</v>
      </c>
      <c r="F62" s="33">
        <f>F56*E62</f>
        <v>0.81600000000000006</v>
      </c>
      <c r="G62" s="30"/>
      <c r="H62" s="33"/>
      <c r="I62" s="30"/>
      <c r="J62" s="33"/>
      <c r="K62" s="30"/>
      <c r="L62" s="33"/>
      <c r="M62" s="70"/>
    </row>
    <row r="63" spans="1:13" ht="54" customHeight="1" thickBot="1">
      <c r="A63" s="105"/>
      <c r="B63" s="72" t="s">
        <v>53</v>
      </c>
      <c r="C63" s="73" t="s">
        <v>78</v>
      </c>
      <c r="D63" s="74" t="s">
        <v>10</v>
      </c>
      <c r="E63" s="74">
        <v>0.35</v>
      </c>
      <c r="F63" s="75">
        <f>E63*F56</f>
        <v>4.1999999999999993</v>
      </c>
      <c r="G63" s="74"/>
      <c r="H63" s="75"/>
      <c r="I63" s="74"/>
      <c r="J63" s="75"/>
      <c r="K63" s="74"/>
      <c r="L63" s="33"/>
      <c r="M63" s="70"/>
    </row>
    <row r="64" spans="1:13" ht="33" customHeight="1">
      <c r="A64" s="103">
        <v>10</v>
      </c>
      <c r="B64" s="16" t="s">
        <v>54</v>
      </c>
      <c r="C64" s="2" t="s">
        <v>93</v>
      </c>
      <c r="D64" s="16" t="s">
        <v>55</v>
      </c>
      <c r="E64" s="16"/>
      <c r="F64" s="76">
        <f>(F69+F70)*4.57/1000</f>
        <v>0.39484800000000009</v>
      </c>
      <c r="G64" s="77"/>
      <c r="H64" s="77"/>
      <c r="I64" s="77"/>
      <c r="J64" s="78"/>
      <c r="K64" s="77"/>
      <c r="L64" s="77"/>
      <c r="M64" s="79"/>
    </row>
    <row r="65" spans="1:14" ht="21" customHeight="1">
      <c r="A65" s="104"/>
      <c r="B65" s="22" t="s">
        <v>22</v>
      </c>
      <c r="C65" s="2" t="s">
        <v>34</v>
      </c>
      <c r="D65" s="2" t="s">
        <v>56</v>
      </c>
      <c r="E65" s="16">
        <v>62.6</v>
      </c>
      <c r="F65" s="2">
        <f>E65*F64</f>
        <v>24.717484800000005</v>
      </c>
      <c r="G65" s="77"/>
      <c r="H65" s="78"/>
      <c r="I65" s="77"/>
      <c r="J65" s="78"/>
      <c r="K65" s="77"/>
      <c r="L65" s="77"/>
      <c r="M65" s="79"/>
    </row>
    <row r="66" spans="1:14" ht="19.5" customHeight="1">
      <c r="A66" s="104"/>
      <c r="B66" s="22"/>
      <c r="C66" s="2" t="s">
        <v>40</v>
      </c>
      <c r="D66" s="2" t="s">
        <v>57</v>
      </c>
      <c r="E66" s="16">
        <v>1</v>
      </c>
      <c r="F66" s="2">
        <f>E66*F64</f>
        <v>0.39484800000000009</v>
      </c>
      <c r="G66" s="77"/>
      <c r="H66" s="77"/>
      <c r="I66" s="77"/>
      <c r="J66" s="78"/>
      <c r="K66" s="77"/>
      <c r="L66" s="78"/>
      <c r="M66" s="79"/>
    </row>
    <row r="67" spans="1:14" ht="20.25" customHeight="1">
      <c r="A67" s="104"/>
      <c r="B67" s="22"/>
      <c r="C67" s="2" t="s">
        <v>58</v>
      </c>
      <c r="D67" s="2" t="s">
        <v>57</v>
      </c>
      <c r="E67" s="16">
        <v>2.78</v>
      </c>
      <c r="F67" s="2">
        <f>E67*F64</f>
        <v>1.0976774400000002</v>
      </c>
      <c r="G67" s="77"/>
      <c r="H67" s="77"/>
      <c r="I67" s="77"/>
      <c r="J67" s="78"/>
      <c r="K67" s="77"/>
      <c r="L67" s="78"/>
      <c r="M67" s="79"/>
    </row>
    <row r="68" spans="1:14" ht="18" customHeight="1">
      <c r="A68" s="104"/>
      <c r="B68" s="80" t="s">
        <v>59</v>
      </c>
      <c r="C68" s="2" t="s">
        <v>41</v>
      </c>
      <c r="D68" s="2" t="s">
        <v>23</v>
      </c>
      <c r="E68" s="16">
        <v>1.04</v>
      </c>
      <c r="F68" s="2">
        <f>E68*F64</f>
        <v>0.4106419200000001</v>
      </c>
      <c r="G68" s="77"/>
      <c r="H68" s="78"/>
      <c r="I68" s="77"/>
      <c r="J68" s="78"/>
      <c r="K68" s="77"/>
      <c r="L68" s="77"/>
      <c r="M68" s="79"/>
    </row>
    <row r="69" spans="1:14" ht="34.5" customHeight="1">
      <c r="A69" s="104"/>
      <c r="B69" s="22" t="s">
        <v>60</v>
      </c>
      <c r="C69" s="2" t="s">
        <v>91</v>
      </c>
      <c r="D69" s="2" t="s">
        <v>24</v>
      </c>
      <c r="E69" s="16"/>
      <c r="F69" s="2">
        <v>62.4</v>
      </c>
      <c r="G69" s="21"/>
      <c r="H69" s="21"/>
      <c r="I69" s="14"/>
      <c r="J69" s="78"/>
      <c r="K69" s="21"/>
      <c r="L69" s="21"/>
      <c r="M69" s="8"/>
    </row>
    <row r="70" spans="1:14" ht="39" customHeight="1" thickBot="1">
      <c r="A70" s="105"/>
      <c r="B70" s="22" t="s">
        <v>61</v>
      </c>
      <c r="C70" s="2" t="s">
        <v>92</v>
      </c>
      <c r="D70" s="2" t="s">
        <v>62</v>
      </c>
      <c r="E70" s="16"/>
      <c r="F70" s="2">
        <v>24</v>
      </c>
      <c r="G70" s="21"/>
      <c r="H70" s="21"/>
      <c r="I70" s="14"/>
      <c r="J70" s="78"/>
      <c r="K70" s="21"/>
      <c r="L70" s="21"/>
      <c r="M70" s="8"/>
    </row>
    <row r="71" spans="1:14" ht="33.75" customHeight="1">
      <c r="A71" s="103">
        <v>11</v>
      </c>
      <c r="B71" s="42" t="s">
        <v>25</v>
      </c>
      <c r="C71" s="43" t="s">
        <v>94</v>
      </c>
      <c r="D71" s="44" t="s">
        <v>37</v>
      </c>
      <c r="E71" s="45"/>
      <c r="F71" s="46">
        <v>100</v>
      </c>
      <c r="G71" s="45"/>
      <c r="H71" s="46"/>
      <c r="I71" s="46"/>
      <c r="J71" s="45"/>
      <c r="K71" s="45"/>
      <c r="L71" s="45"/>
      <c r="M71" s="47"/>
    </row>
    <row r="72" spans="1:14" ht="19.5" customHeight="1">
      <c r="A72" s="104"/>
      <c r="B72" s="87"/>
      <c r="C72" s="88" t="s">
        <v>5</v>
      </c>
      <c r="D72" s="84" t="s">
        <v>42</v>
      </c>
      <c r="E72" s="89">
        <v>0.15</v>
      </c>
      <c r="F72" s="89">
        <f>E72*F71</f>
        <v>15</v>
      </c>
      <c r="G72" s="89"/>
      <c r="H72" s="8"/>
      <c r="I72" s="8"/>
      <c r="J72" s="89"/>
      <c r="K72" s="89"/>
      <c r="L72" s="89"/>
      <c r="M72" s="90"/>
    </row>
    <row r="73" spans="1:14" ht="23.25" customHeight="1">
      <c r="A73" s="104"/>
      <c r="B73" s="87"/>
      <c r="C73" s="88" t="s">
        <v>71</v>
      </c>
      <c r="D73" s="84" t="s">
        <v>36</v>
      </c>
      <c r="E73" s="89">
        <v>1.22</v>
      </c>
      <c r="F73" s="89">
        <f>E73*F71</f>
        <v>122</v>
      </c>
      <c r="G73" s="89"/>
      <c r="H73" s="8"/>
      <c r="I73" s="8"/>
      <c r="J73" s="89"/>
      <c r="K73" s="89"/>
      <c r="L73" s="89"/>
      <c r="M73" s="90"/>
    </row>
    <row r="74" spans="1:14" ht="25.5" customHeight="1">
      <c r="A74" s="104"/>
      <c r="B74" s="87" t="s">
        <v>72</v>
      </c>
      <c r="C74" s="88" t="s">
        <v>73</v>
      </c>
      <c r="D74" s="84" t="s">
        <v>35</v>
      </c>
      <c r="E74" s="89">
        <v>2.1600000000000001E-2</v>
      </c>
      <c r="F74" s="89">
        <f>E74*F71</f>
        <v>2.16</v>
      </c>
      <c r="G74" s="89"/>
      <c r="H74" s="8"/>
      <c r="I74" s="8"/>
      <c r="J74" s="89"/>
      <c r="K74" s="89"/>
      <c r="L74" s="89"/>
      <c r="M74" s="90"/>
    </row>
    <row r="75" spans="1:14" ht="30.75" customHeight="1" thickBot="1">
      <c r="A75" s="105"/>
      <c r="B75" s="91" t="s">
        <v>53</v>
      </c>
      <c r="C75" s="92" t="s">
        <v>79</v>
      </c>
      <c r="D75" s="93" t="s">
        <v>10</v>
      </c>
      <c r="E75" s="94">
        <v>1.7</v>
      </c>
      <c r="F75" s="94">
        <f>E75*F71</f>
        <v>170</v>
      </c>
      <c r="G75" s="94"/>
      <c r="H75" s="95"/>
      <c r="I75" s="95"/>
      <c r="J75" s="94"/>
      <c r="K75" s="94"/>
      <c r="L75" s="94"/>
      <c r="M75" s="41"/>
    </row>
    <row r="76" spans="1:14" ht="17.25" customHeight="1">
      <c r="A76" s="20"/>
      <c r="B76" s="14"/>
      <c r="C76" s="24" t="s">
        <v>6</v>
      </c>
      <c r="D76" s="25"/>
      <c r="E76" s="25"/>
      <c r="F76" s="25"/>
      <c r="G76" s="25"/>
      <c r="H76" s="9"/>
      <c r="I76" s="9"/>
      <c r="J76" s="9"/>
      <c r="K76" s="9"/>
      <c r="L76" s="9"/>
      <c r="M76" s="9"/>
      <c r="N76" s="34"/>
    </row>
    <row r="77" spans="1:14" ht="19.5" customHeight="1">
      <c r="A77" s="20"/>
      <c r="B77" s="14"/>
      <c r="C77" s="24" t="s">
        <v>7</v>
      </c>
      <c r="D77" s="32" t="s">
        <v>98</v>
      </c>
      <c r="E77" s="25"/>
      <c r="F77" s="25"/>
      <c r="G77" s="25"/>
      <c r="H77" s="25"/>
      <c r="I77" s="25"/>
      <c r="J77" s="25"/>
      <c r="K77" s="25"/>
      <c r="L77" s="25"/>
      <c r="M77" s="9"/>
    </row>
    <row r="78" spans="1:14" ht="20.25" customHeight="1">
      <c r="A78" s="20"/>
      <c r="B78" s="14"/>
      <c r="C78" s="24" t="s">
        <v>6</v>
      </c>
      <c r="D78" s="25"/>
      <c r="E78" s="25"/>
      <c r="F78" s="25"/>
      <c r="G78" s="25"/>
      <c r="H78" s="25"/>
      <c r="I78" s="25"/>
      <c r="J78" s="25"/>
      <c r="K78" s="25"/>
      <c r="L78" s="25"/>
      <c r="M78" s="9"/>
    </row>
    <row r="79" spans="1:14" ht="20.25" customHeight="1">
      <c r="A79" s="20"/>
      <c r="B79" s="14"/>
      <c r="C79" s="24" t="s">
        <v>8</v>
      </c>
      <c r="D79" s="32" t="s">
        <v>98</v>
      </c>
      <c r="E79" s="25"/>
      <c r="F79" s="25"/>
      <c r="G79" s="25"/>
      <c r="H79" s="25"/>
      <c r="I79" s="25"/>
      <c r="J79" s="25"/>
      <c r="K79" s="25"/>
      <c r="L79" s="25"/>
      <c r="M79" s="9"/>
    </row>
    <row r="80" spans="1:14" ht="17.25" customHeight="1">
      <c r="A80" s="20"/>
      <c r="B80" s="14"/>
      <c r="C80" s="24" t="s">
        <v>6</v>
      </c>
      <c r="D80" s="25"/>
      <c r="E80" s="25"/>
      <c r="F80" s="25"/>
      <c r="G80" s="25"/>
      <c r="H80" s="25"/>
      <c r="I80" s="25"/>
      <c r="J80" s="25"/>
      <c r="K80" s="25"/>
      <c r="L80" s="25"/>
      <c r="M80" s="9"/>
    </row>
    <row r="81" spans="1:14" ht="19.5" customHeight="1">
      <c r="A81" s="20"/>
      <c r="B81" s="14"/>
      <c r="C81" s="24" t="s">
        <v>39</v>
      </c>
      <c r="D81" s="32">
        <v>0.02</v>
      </c>
      <c r="E81" s="25"/>
      <c r="F81" s="25"/>
      <c r="G81" s="25"/>
      <c r="H81" s="25"/>
      <c r="I81" s="25"/>
      <c r="J81" s="25"/>
      <c r="K81" s="25"/>
      <c r="L81" s="25"/>
      <c r="M81" s="9"/>
    </row>
    <row r="82" spans="1:14" ht="17.25" customHeight="1">
      <c r="A82" s="20"/>
      <c r="B82" s="14"/>
      <c r="C82" s="24" t="s">
        <v>6</v>
      </c>
      <c r="D82" s="25"/>
      <c r="E82" s="25"/>
      <c r="F82" s="25"/>
      <c r="G82" s="25"/>
      <c r="H82" s="25"/>
      <c r="I82" s="25"/>
      <c r="J82" s="25"/>
      <c r="K82" s="25"/>
      <c r="L82" s="25"/>
      <c r="M82" s="9"/>
    </row>
    <row r="83" spans="1:14" ht="17.25" customHeight="1">
      <c r="A83" s="20"/>
      <c r="B83" s="14"/>
      <c r="C83" s="24" t="s">
        <v>9</v>
      </c>
      <c r="D83" s="32">
        <v>0.18</v>
      </c>
      <c r="E83" s="25"/>
      <c r="F83" s="25"/>
      <c r="G83" s="25"/>
      <c r="H83" s="25"/>
      <c r="I83" s="25"/>
      <c r="J83" s="25"/>
      <c r="K83" s="25"/>
      <c r="L83" s="25"/>
      <c r="M83" s="9"/>
    </row>
    <row r="84" spans="1:14" ht="16.5" customHeight="1">
      <c r="A84" s="20"/>
      <c r="B84" s="14"/>
      <c r="C84" s="24" t="s">
        <v>6</v>
      </c>
      <c r="D84" s="25"/>
      <c r="E84" s="25"/>
      <c r="F84" s="25"/>
      <c r="G84" s="25"/>
      <c r="H84" s="25"/>
      <c r="I84" s="25"/>
      <c r="J84" s="25"/>
      <c r="K84" s="25"/>
      <c r="L84" s="25"/>
      <c r="M84" s="35"/>
      <c r="N84" s="34"/>
    </row>
    <row r="85" spans="1:14" ht="36" customHeight="1">
      <c r="A85" s="114"/>
      <c r="B85" s="114"/>
      <c r="C85" s="114"/>
      <c r="D85" s="101"/>
      <c r="E85" s="101"/>
      <c r="F85" s="101"/>
      <c r="G85" s="101"/>
      <c r="H85" s="114"/>
      <c r="I85" s="114"/>
      <c r="J85" s="114"/>
      <c r="K85" s="101"/>
      <c r="L85" s="101"/>
      <c r="M85" s="26"/>
    </row>
    <row r="86" spans="1:14" ht="15">
      <c r="A86" s="26"/>
      <c r="B86" s="27"/>
      <c r="C86" s="115"/>
      <c r="D86" s="115"/>
      <c r="E86" s="115"/>
      <c r="F86" s="115"/>
      <c r="G86" s="115"/>
      <c r="H86" s="115"/>
      <c r="I86" s="115"/>
      <c r="J86" s="115"/>
      <c r="K86" s="100"/>
      <c r="L86" s="100"/>
      <c r="M86" s="26"/>
    </row>
    <row r="87" spans="1:14" ht="15">
      <c r="A87" s="26"/>
      <c r="B87" s="27"/>
      <c r="C87" s="119"/>
      <c r="D87" s="119"/>
      <c r="E87" s="119"/>
      <c r="F87" s="26"/>
      <c r="G87" s="26"/>
      <c r="H87" s="26"/>
      <c r="I87" s="26"/>
      <c r="J87" s="26"/>
      <c r="K87" s="26"/>
      <c r="L87" s="26"/>
      <c r="M87" s="26"/>
    </row>
    <row r="88" spans="1:14" ht="15">
      <c r="A88" s="26"/>
      <c r="B88" s="27"/>
      <c r="C88" s="28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4" ht="15">
      <c r="A89" s="26"/>
      <c r="B89" s="27"/>
      <c r="C89" s="28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4" ht="15">
      <c r="A90" s="26"/>
      <c r="B90" s="27"/>
      <c r="C90" s="28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4" ht="15">
      <c r="A91" s="26"/>
      <c r="B91" s="27"/>
      <c r="C91" s="28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4" ht="15">
      <c r="A92" s="26"/>
      <c r="B92" s="27"/>
      <c r="C92" s="28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4" ht="15">
      <c r="A93" s="26"/>
      <c r="B93" s="27"/>
      <c r="C93" s="28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4" ht="15">
      <c r="A94" s="26"/>
      <c r="B94" s="27"/>
      <c r="C94" s="28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4" ht="15">
      <c r="A95" s="26"/>
      <c r="B95" s="27"/>
      <c r="C95" s="28" t="s">
        <v>22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4" ht="22.5" customHeight="1">
      <c r="A96" s="26"/>
      <c r="B96" s="27"/>
      <c r="C96" s="28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22.5" customHeight="1">
      <c r="A97" s="26"/>
      <c r="B97" s="27"/>
      <c r="C97" s="28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22.5" customHeight="1">
      <c r="A98" s="26"/>
      <c r="B98" s="27"/>
      <c r="C98" s="28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22.5" customHeight="1">
      <c r="A99" s="26"/>
      <c r="B99" s="27"/>
      <c r="C99" s="28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22.5" customHeight="1">
      <c r="A100" s="26"/>
      <c r="B100" s="27"/>
      <c r="C100" s="28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22.5" customHeight="1">
      <c r="A101" s="26"/>
      <c r="B101" s="27"/>
      <c r="C101" s="28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22.5" customHeight="1">
      <c r="A102" s="26"/>
      <c r="B102" s="27"/>
      <c r="C102" s="28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22.5" customHeight="1">
      <c r="A103" s="26"/>
      <c r="B103" s="27"/>
      <c r="C103" s="28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22.5" customHeight="1">
      <c r="A104" s="26"/>
      <c r="B104" s="27"/>
      <c r="C104" s="28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22.5" customHeight="1">
      <c r="A105" s="26"/>
      <c r="B105" s="27"/>
      <c r="C105" s="28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22.5" customHeight="1">
      <c r="A106" s="26"/>
      <c r="B106" s="27"/>
      <c r="C106" s="28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22.5" customHeight="1">
      <c r="A107" s="26"/>
      <c r="B107" s="27"/>
      <c r="C107" s="28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22.5" customHeight="1">
      <c r="A108" s="26"/>
      <c r="B108" s="27"/>
      <c r="C108" s="28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22.5" customHeight="1">
      <c r="A109" s="26"/>
      <c r="B109" s="27"/>
      <c r="C109" s="28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22.5" customHeight="1">
      <c r="A110" s="26"/>
      <c r="B110" s="27"/>
      <c r="C110" s="28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22.5" customHeight="1">
      <c r="A111" s="26"/>
      <c r="B111" s="27"/>
      <c r="C111" s="28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22.5" customHeight="1">
      <c r="A112" s="26"/>
      <c r="B112" s="27"/>
      <c r="C112" s="28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22.5" customHeight="1">
      <c r="A113" s="26"/>
      <c r="B113" s="27"/>
      <c r="C113" s="28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22.5" customHeight="1">
      <c r="A114" s="26"/>
      <c r="B114" s="27"/>
      <c r="C114" s="28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22.5" customHeight="1">
      <c r="A115" s="26"/>
      <c r="B115" s="27"/>
      <c r="C115" s="28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22.5" customHeight="1">
      <c r="A116" s="26"/>
      <c r="B116" s="27"/>
      <c r="C116" s="28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22.5" customHeight="1">
      <c r="A117" s="26"/>
      <c r="B117" s="27"/>
      <c r="C117" s="28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22.5" customHeight="1">
      <c r="A118" s="26"/>
      <c r="B118" s="27"/>
      <c r="C118" s="28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22.5" customHeight="1">
      <c r="A119" s="26"/>
      <c r="B119" s="27"/>
      <c r="C119" s="28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22.5" customHeight="1">
      <c r="A120" s="26"/>
      <c r="B120" s="27"/>
      <c r="C120" s="28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22.5" customHeight="1">
      <c r="A121" s="26"/>
      <c r="B121" s="27"/>
      <c r="C121" s="28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22.5" customHeight="1">
      <c r="A122" s="26"/>
      <c r="B122" s="27"/>
      <c r="C122" s="28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22.5" customHeight="1">
      <c r="A123" s="26"/>
      <c r="B123" s="27"/>
      <c r="C123" s="28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22.5" customHeight="1">
      <c r="A124" s="26"/>
      <c r="B124" s="27"/>
      <c r="C124" s="28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22.5" customHeight="1">
      <c r="A125" s="26"/>
      <c r="B125" s="27"/>
      <c r="C125" s="28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22.5" customHeight="1">
      <c r="A126" s="26"/>
      <c r="B126" s="27"/>
      <c r="C126" s="28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22.5" customHeight="1">
      <c r="A127" s="26"/>
      <c r="B127" s="27"/>
      <c r="C127" s="28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22.5" customHeight="1">
      <c r="A128" s="26"/>
      <c r="B128" s="27"/>
      <c r="C128" s="28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22.5" customHeight="1">
      <c r="A129" s="26"/>
      <c r="B129" s="27"/>
      <c r="C129" s="28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22.5" customHeight="1">
      <c r="A130" s="26"/>
      <c r="B130" s="27"/>
      <c r="C130" s="28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22.5" customHeight="1">
      <c r="A131" s="26"/>
      <c r="B131" s="27"/>
      <c r="C131" s="28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22.5" customHeight="1">
      <c r="A132" s="26"/>
      <c r="B132" s="27"/>
      <c r="C132" s="28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22.5" customHeight="1">
      <c r="A133" s="26"/>
      <c r="B133" s="27"/>
      <c r="C133" s="28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22.5" customHeight="1">
      <c r="A134" s="26"/>
      <c r="B134" s="27"/>
      <c r="C134" s="28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22.5" customHeight="1">
      <c r="A135" s="26"/>
      <c r="B135" s="27"/>
      <c r="C135" s="28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22.5" customHeight="1">
      <c r="A136" s="26"/>
      <c r="B136" s="27"/>
      <c r="C136" s="28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22.5" customHeight="1">
      <c r="A137" s="26"/>
      <c r="B137" s="27"/>
      <c r="C137" s="28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22.5" customHeight="1">
      <c r="A138" s="26"/>
      <c r="B138" s="27"/>
      <c r="C138" s="28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22.5" customHeight="1">
      <c r="A139" s="26"/>
      <c r="B139" s="27"/>
      <c r="C139" s="28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22.5" customHeight="1">
      <c r="A140" s="26"/>
      <c r="B140" s="27"/>
      <c r="C140" s="28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22.5" customHeight="1">
      <c r="A141" s="26"/>
      <c r="B141" s="27"/>
      <c r="C141" s="28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22.5" customHeight="1">
      <c r="A142" s="26"/>
      <c r="B142" s="27"/>
      <c r="C142" s="28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22.5" customHeight="1">
      <c r="A143" s="26"/>
      <c r="B143" s="27"/>
      <c r="C143" s="28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22.5" customHeight="1">
      <c r="A144" s="26"/>
      <c r="B144" s="27"/>
      <c r="C144" s="28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ht="22.5" customHeight="1">
      <c r="A145" s="26"/>
      <c r="B145" s="27"/>
      <c r="C145" s="28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ht="22.5" customHeight="1">
      <c r="A146" s="26"/>
      <c r="B146" s="27"/>
      <c r="C146" s="28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22.5" customHeight="1">
      <c r="A147" s="26"/>
      <c r="B147" s="27"/>
      <c r="C147" s="28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ht="22.5" customHeight="1">
      <c r="A148" s="26"/>
      <c r="B148" s="27"/>
      <c r="C148" s="28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ht="22.5" customHeight="1">
      <c r="A149" s="26"/>
      <c r="B149" s="27"/>
      <c r="C149" s="28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ht="22.5" customHeight="1">
      <c r="A150" s="26"/>
      <c r="B150" s="27"/>
      <c r="C150" s="28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ht="22.5" customHeight="1">
      <c r="A151" s="26"/>
      <c r="B151" s="27"/>
      <c r="C151" s="28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 ht="22.5" customHeight="1">
      <c r="A152" s="26"/>
      <c r="B152" s="27"/>
      <c r="C152" s="28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 ht="22.5" customHeight="1">
      <c r="A153" s="26"/>
      <c r="B153" s="27"/>
      <c r="C153" s="28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 ht="22.5" customHeight="1">
      <c r="A154" s="26"/>
      <c r="B154" s="27"/>
      <c r="C154" s="28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ht="22.5" customHeight="1">
      <c r="A155" s="26"/>
      <c r="B155" s="27"/>
      <c r="C155" s="28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ht="22.5" customHeight="1">
      <c r="A156" s="26"/>
      <c r="B156" s="27"/>
      <c r="C156" s="28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ht="22.5" customHeight="1">
      <c r="A157" s="26"/>
      <c r="B157" s="27"/>
      <c r="C157" s="28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ht="22.5" customHeight="1">
      <c r="A158" s="26"/>
      <c r="B158" s="27"/>
      <c r="C158" s="28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 ht="22.5" customHeight="1">
      <c r="A159" s="26"/>
      <c r="B159" s="27"/>
      <c r="C159" s="28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ht="22.5" customHeight="1">
      <c r="A160" s="26"/>
      <c r="B160" s="27"/>
      <c r="C160" s="28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 ht="22.5" customHeight="1">
      <c r="A161" s="26"/>
      <c r="B161" s="27"/>
      <c r="C161" s="28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22.5" customHeight="1">
      <c r="A162" s="26"/>
      <c r="B162" s="27"/>
      <c r="C162" s="28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ht="22.5" customHeight="1">
      <c r="A163" s="26"/>
      <c r="B163" s="27"/>
      <c r="C163" s="28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ht="22.5" customHeight="1">
      <c r="A164" s="26"/>
      <c r="B164" s="27"/>
      <c r="C164" s="28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22.5" customHeight="1">
      <c r="A165" s="26"/>
      <c r="B165" s="27"/>
      <c r="C165" s="28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22.5" customHeight="1">
      <c r="A166" s="26"/>
      <c r="B166" s="27"/>
      <c r="C166" s="28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ht="22.5" customHeight="1">
      <c r="A167" s="26"/>
      <c r="B167" s="27"/>
      <c r="C167" s="28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ht="22.5" customHeight="1">
      <c r="A168" s="26"/>
      <c r="B168" s="27"/>
      <c r="C168" s="28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 ht="22.5" customHeight="1">
      <c r="A169" s="26"/>
      <c r="B169" s="27"/>
      <c r="C169" s="28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 ht="22.5" customHeight="1">
      <c r="A170" s="26"/>
      <c r="B170" s="27"/>
      <c r="C170" s="28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 ht="22.5" customHeight="1">
      <c r="A171" s="26"/>
      <c r="B171" s="27"/>
      <c r="C171" s="28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 ht="22.5" customHeight="1">
      <c r="A172" s="26"/>
      <c r="B172" s="27"/>
      <c r="C172" s="28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 ht="22.5" customHeight="1">
      <c r="A173" s="26"/>
      <c r="B173" s="27"/>
      <c r="C173" s="28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 ht="22.5" customHeight="1">
      <c r="A174" s="26"/>
      <c r="B174" s="27"/>
      <c r="C174" s="28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 ht="22.5" customHeight="1">
      <c r="A175" s="26"/>
      <c r="B175" s="27"/>
      <c r="C175" s="28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 ht="22.5" customHeight="1">
      <c r="A176" s="26"/>
      <c r="B176" s="27"/>
      <c r="C176" s="28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 ht="22.5" customHeight="1">
      <c r="A177" s="26"/>
      <c r="B177" s="27"/>
      <c r="C177" s="28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 ht="22.5" customHeight="1">
      <c r="A178" s="26"/>
      <c r="B178" s="27"/>
      <c r="C178" s="28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 ht="22.5" customHeight="1">
      <c r="A179" s="26"/>
      <c r="B179" s="27"/>
      <c r="C179" s="28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 ht="22.5" customHeight="1">
      <c r="A180" s="26"/>
      <c r="B180" s="27"/>
      <c r="C180" s="28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 ht="22.5" customHeight="1">
      <c r="A181" s="26"/>
      <c r="B181" s="27"/>
      <c r="C181" s="28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 ht="22.5" customHeight="1">
      <c r="A182" s="26"/>
      <c r="B182" s="27"/>
      <c r="C182" s="28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22.5" customHeight="1">
      <c r="A183" s="26"/>
      <c r="B183" s="27"/>
      <c r="C183" s="28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 ht="22.5" customHeight="1">
      <c r="A184" s="26"/>
      <c r="B184" s="27"/>
      <c r="C184" s="28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 ht="22.5" customHeight="1">
      <c r="A185" s="26"/>
      <c r="B185" s="27"/>
      <c r="C185" s="28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 ht="22.5" customHeight="1">
      <c r="A186" s="26"/>
      <c r="B186" s="27"/>
      <c r="C186" s="28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 ht="22.5" customHeight="1">
      <c r="A187" s="26"/>
      <c r="B187" s="27"/>
      <c r="C187" s="28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 ht="22.5" customHeight="1">
      <c r="A188" s="26"/>
      <c r="B188" s="27"/>
      <c r="C188" s="28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22.5" customHeight="1">
      <c r="A189" s="26"/>
      <c r="B189" s="27"/>
      <c r="C189" s="28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ht="22.5" customHeight="1">
      <c r="A190" s="26"/>
      <c r="B190" s="27"/>
      <c r="C190" s="28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 ht="22.5" customHeight="1">
      <c r="A191" s="26"/>
      <c r="B191" s="27"/>
      <c r="C191" s="28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 ht="22.5" customHeight="1">
      <c r="A192" s="26"/>
      <c r="B192" s="27"/>
      <c r="C192" s="28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 ht="22.5" customHeight="1">
      <c r="A193" s="26"/>
      <c r="B193" s="27"/>
      <c r="C193" s="28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 ht="22.5" customHeight="1">
      <c r="A194" s="26"/>
      <c r="B194" s="27"/>
      <c r="C194" s="28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ht="22.5" customHeight="1">
      <c r="A195" s="26"/>
      <c r="B195" s="27"/>
      <c r="C195" s="28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 ht="22.5" customHeight="1">
      <c r="A196" s="26"/>
      <c r="B196" s="27"/>
      <c r="C196" s="28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 ht="22.5" customHeight="1">
      <c r="A197" s="26"/>
      <c r="B197" s="27"/>
      <c r="C197" s="28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 ht="22.5" customHeight="1">
      <c r="A198" s="26"/>
      <c r="B198" s="27"/>
      <c r="C198" s="28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 ht="22.5" customHeight="1">
      <c r="A199" s="26"/>
      <c r="B199" s="27"/>
      <c r="C199" s="28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 ht="22.5" customHeight="1">
      <c r="A200" s="26"/>
      <c r="B200" s="27"/>
      <c r="C200" s="28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 ht="22.5" customHeight="1">
      <c r="A201" s="26"/>
      <c r="B201" s="27"/>
      <c r="C201" s="28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 ht="22.5" customHeight="1">
      <c r="A202" s="26"/>
      <c r="B202" s="27"/>
      <c r="C202" s="28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 ht="22.5" customHeight="1">
      <c r="A203" s="26"/>
      <c r="B203" s="27"/>
      <c r="C203" s="28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 ht="22.5" customHeight="1">
      <c r="A204" s="26"/>
      <c r="B204" s="27"/>
      <c r="C204" s="28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 ht="22.5" customHeight="1">
      <c r="A205" s="26"/>
      <c r="B205" s="27"/>
      <c r="C205" s="28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 ht="22.5" customHeight="1">
      <c r="A206" s="26"/>
      <c r="B206" s="27"/>
      <c r="C206" s="28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 ht="22.5" customHeight="1">
      <c r="A207" s="26"/>
      <c r="B207" s="27"/>
      <c r="C207" s="28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 ht="22.5" customHeight="1">
      <c r="A208" s="26"/>
      <c r="B208" s="27"/>
      <c r="C208" s="28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 ht="22.5" customHeight="1">
      <c r="A209" s="26"/>
      <c r="B209" s="27"/>
      <c r="C209" s="28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 ht="22.5" customHeight="1">
      <c r="A210" s="26"/>
      <c r="B210" s="27"/>
      <c r="C210" s="28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 ht="22.5" customHeight="1">
      <c r="A211" s="26"/>
      <c r="B211" s="27"/>
      <c r="C211" s="28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 ht="22.5" customHeight="1">
      <c r="A212" s="26"/>
      <c r="B212" s="27"/>
      <c r="C212" s="28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 ht="22.5" customHeight="1">
      <c r="A213" s="26"/>
      <c r="B213" s="27"/>
      <c r="C213" s="28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</sheetData>
  <mergeCells count="27">
    <mergeCell ref="C87:E87"/>
    <mergeCell ref="A56:A63"/>
    <mergeCell ref="A64:A70"/>
    <mergeCell ref="A71:A75"/>
    <mergeCell ref="A85:C85"/>
    <mergeCell ref="H85:J85"/>
    <mergeCell ref="C86:J86"/>
    <mergeCell ref="A17:A25"/>
    <mergeCell ref="A33:A39"/>
    <mergeCell ref="A40:A44"/>
    <mergeCell ref="C45:E45"/>
    <mergeCell ref="A46:A49"/>
    <mergeCell ref="A50:A55"/>
    <mergeCell ref="A11:A16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C6:H6"/>
    <mergeCell ref="A7:A10"/>
  </mergeCells>
  <pageMargins left="0.7" right="0.3" top="0.43" bottom="0.47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მოცუ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2016-10-24T22:08:52Z</dcterms:modified>
</cp:coreProperties>
</file>