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599" activeTab="5"/>
  </bookViews>
  <sheets>
    <sheet name="I-სართულის სველი წერტილები" sheetId="34" r:id="rId1"/>
    <sheet name="ეზოს სველი წერტილები" sheetId="43" r:id="rId2"/>
    <sheet name="სველი წერტილი ოთახი №140" sheetId="44" r:id="rId3"/>
    <sheet name="სველი წერტილი სპორტდარბაზი" sheetId="45" r:id="rId4"/>
    <sheet name="სველი წერტილი II-კორპუსი" sheetId="46" r:id="rId5"/>
    <sheet name="სველი წერტილი III-კორპუსი" sheetId="47" r:id="rId6"/>
  </sheets>
  <calcPr calcId="145621"/>
</workbook>
</file>

<file path=xl/calcChain.xml><?xml version="1.0" encoding="utf-8"?>
<calcChain xmlns="http://schemas.openxmlformats.org/spreadsheetml/2006/main">
  <c r="E172" i="47" l="1"/>
  <c r="G172" i="47" s="1"/>
  <c r="E171" i="47"/>
  <c r="G171" i="47" s="1"/>
  <c r="A171" i="47"/>
  <c r="A172" i="47" s="1"/>
  <c r="E169" i="47"/>
  <c r="G169" i="47" s="1"/>
  <c r="G168" i="47"/>
  <c r="E167" i="47"/>
  <c r="G167" i="47" s="1"/>
  <c r="E166" i="47"/>
  <c r="G166" i="47" s="1"/>
  <c r="E165" i="47"/>
  <c r="G165" i="47" s="1"/>
  <c r="A165" i="47"/>
  <c r="A166" i="47" s="1"/>
  <c r="A167" i="47" s="1"/>
  <c r="A168" i="47" s="1"/>
  <c r="A169" i="47" s="1"/>
  <c r="E147" i="47"/>
  <c r="G147" i="47" s="1"/>
  <c r="E146" i="47"/>
  <c r="G146" i="47" s="1"/>
  <c r="E145" i="47"/>
  <c r="G145" i="47" s="1"/>
  <c r="E144" i="47"/>
  <c r="G144" i="47" s="1"/>
  <c r="A144" i="47"/>
  <c r="A145" i="47" s="1"/>
  <c r="A146" i="47" s="1"/>
  <c r="A147" i="47" s="1"/>
  <c r="E142" i="47"/>
  <c r="G142" i="47" s="1"/>
  <c r="E141" i="47"/>
  <c r="G141" i="47" s="1"/>
  <c r="E140" i="47"/>
  <c r="G140" i="47" s="1"/>
  <c r="E139" i="47"/>
  <c r="G139" i="47" s="1"/>
  <c r="A139" i="47"/>
  <c r="A140" i="47" s="1"/>
  <c r="A141" i="47" s="1"/>
  <c r="A142" i="47" s="1"/>
  <c r="E137" i="47"/>
  <c r="G137" i="47" s="1"/>
  <c r="E136" i="47"/>
  <c r="G136" i="47" s="1"/>
  <c r="E135" i="47"/>
  <c r="G135" i="47" s="1"/>
  <c r="E134" i="47"/>
  <c r="G134" i="47" s="1"/>
  <c r="A134" i="47"/>
  <c r="A135" i="47" s="1"/>
  <c r="A136" i="47" s="1"/>
  <c r="A137" i="47" s="1"/>
  <c r="E132" i="47"/>
  <c r="G132" i="47" s="1"/>
  <c r="E131" i="47"/>
  <c r="G131" i="47" s="1"/>
  <c r="E130" i="47"/>
  <c r="G130" i="47" s="1"/>
  <c r="E129" i="47"/>
  <c r="G129" i="47" s="1"/>
  <c r="A129" i="47"/>
  <c r="A130" i="47" s="1"/>
  <c r="A131" i="47" s="1"/>
  <c r="A132" i="47" s="1"/>
  <c r="E127" i="47"/>
  <c r="G127" i="47" s="1"/>
  <c r="E126" i="47"/>
  <c r="G126" i="47" s="1"/>
  <c r="E125" i="47"/>
  <c r="G125" i="47" s="1"/>
  <c r="E124" i="47"/>
  <c r="G124" i="47" s="1"/>
  <c r="E123" i="47"/>
  <c r="G123" i="47" s="1"/>
  <c r="A123" i="47"/>
  <c r="A124" i="47" s="1"/>
  <c r="A125" i="47" s="1"/>
  <c r="A126" i="47" s="1"/>
  <c r="A127" i="47" s="1"/>
  <c r="E121" i="47"/>
  <c r="G121" i="47" s="1"/>
  <c r="E120" i="47"/>
  <c r="G120" i="47" s="1"/>
  <c r="E119" i="47"/>
  <c r="G119" i="47" s="1"/>
  <c r="E118" i="47"/>
  <c r="G118" i="47" s="1"/>
  <c r="E117" i="47"/>
  <c r="G117" i="47" s="1"/>
  <c r="A117" i="47"/>
  <c r="A118" i="47" s="1"/>
  <c r="A119" i="47" s="1"/>
  <c r="A120" i="47" s="1"/>
  <c r="A121" i="47" s="1"/>
  <c r="E115" i="47"/>
  <c r="G115" i="47" s="1"/>
  <c r="G114" i="47"/>
  <c r="E113" i="47"/>
  <c r="G113" i="47" s="1"/>
  <c r="E112" i="47"/>
  <c r="G112" i="47" s="1"/>
  <c r="E111" i="47"/>
  <c r="G111" i="47" s="1"/>
  <c r="A111" i="47"/>
  <c r="A112" i="47" s="1"/>
  <c r="A113" i="47" s="1"/>
  <c r="A114" i="47" s="1"/>
  <c r="A115" i="47" s="1"/>
  <c r="E109" i="47"/>
  <c r="G109" i="47" s="1"/>
  <c r="G108" i="47"/>
  <c r="E107" i="47"/>
  <c r="G107" i="47" s="1"/>
  <c r="E106" i="47"/>
  <c r="G106" i="47" s="1"/>
  <c r="E105" i="47"/>
  <c r="G105" i="47" s="1"/>
  <c r="A105" i="47"/>
  <c r="A106" i="47" s="1"/>
  <c r="A107" i="47" s="1"/>
  <c r="A108" i="47" s="1"/>
  <c r="A109" i="47" s="1"/>
  <c r="E102" i="47"/>
  <c r="G102" i="47" s="1"/>
  <c r="G101" i="47"/>
  <c r="G100" i="47"/>
  <c r="E99" i="47"/>
  <c r="G99" i="47" s="1"/>
  <c r="E98" i="47"/>
  <c r="G98" i="47" s="1"/>
  <c r="E97" i="47"/>
  <c r="G97" i="47" s="1"/>
  <c r="A97" i="47"/>
  <c r="A98" i="47" s="1"/>
  <c r="A99" i="47" s="1"/>
  <c r="A100" i="47" s="1"/>
  <c r="A101" i="47" s="1"/>
  <c r="A102" i="47" s="1"/>
  <c r="E78" i="47"/>
  <c r="G78" i="47" s="1"/>
  <c r="E77" i="47"/>
  <c r="G77" i="47" s="1"/>
  <c r="E76" i="47"/>
  <c r="G76" i="47" s="1"/>
  <c r="E75" i="47"/>
  <c r="G75" i="47" s="1"/>
  <c r="A75" i="47"/>
  <c r="A76" i="47" s="1"/>
  <c r="A77" i="47" s="1"/>
  <c r="A78" i="47" s="1"/>
  <c r="G72" i="47"/>
  <c r="A70" i="47"/>
  <c r="A71" i="47" s="1"/>
  <c r="A72" i="47" s="1"/>
  <c r="A73" i="47" s="1"/>
  <c r="E69" i="47"/>
  <c r="E71" i="47" s="1"/>
  <c r="G71" i="47" s="1"/>
  <c r="E68" i="47"/>
  <c r="G68" i="47" s="1"/>
  <c r="E67" i="47"/>
  <c r="G67" i="47" s="1"/>
  <c r="E66" i="47"/>
  <c r="G66" i="47" s="1"/>
  <c r="E65" i="47"/>
  <c r="G65" i="47" s="1"/>
  <c r="A65" i="47"/>
  <c r="A66" i="47" s="1"/>
  <c r="A67" i="47" s="1"/>
  <c r="A68" i="47" s="1"/>
  <c r="E63" i="47"/>
  <c r="G63" i="47" s="1"/>
  <c r="E62" i="47"/>
  <c r="G62" i="47" s="1"/>
  <c r="E61" i="47"/>
  <c r="G61" i="47" s="1"/>
  <c r="A61" i="47"/>
  <c r="A62" i="47" s="1"/>
  <c r="A63" i="47" s="1"/>
  <c r="E59" i="47"/>
  <c r="G59" i="47" s="1"/>
  <c r="E58" i="47"/>
  <c r="G58" i="47" s="1"/>
  <c r="E57" i="47"/>
  <c r="G57" i="47" s="1"/>
  <c r="A57" i="47"/>
  <c r="A58" i="47" s="1"/>
  <c r="A59" i="47" s="1"/>
  <c r="G54" i="47"/>
  <c r="G53" i="47"/>
  <c r="A52" i="47"/>
  <c r="A53" i="47" s="1"/>
  <c r="A54" i="47" s="1"/>
  <c r="A55" i="47" s="1"/>
  <c r="E51" i="47"/>
  <c r="E55" i="47" s="1"/>
  <c r="G55" i="47" s="1"/>
  <c r="E34" i="47"/>
  <c r="G34" i="47" s="1"/>
  <c r="E33" i="47"/>
  <c r="G33" i="47" s="1"/>
  <c r="E32" i="47"/>
  <c r="G32" i="47" s="1"/>
  <c r="E31" i="47"/>
  <c r="G31" i="47" s="1"/>
  <c r="E30" i="47"/>
  <c r="G30" i="47" s="1"/>
  <c r="A30" i="47"/>
  <c r="A31" i="47" s="1"/>
  <c r="A32" i="47" s="1"/>
  <c r="A33" i="47" s="1"/>
  <c r="A34" i="47" s="1"/>
  <c r="E28" i="47"/>
  <c r="G28" i="47" s="1"/>
  <c r="E27" i="47"/>
  <c r="G27" i="47" s="1"/>
  <c r="E26" i="47"/>
  <c r="G26" i="47" s="1"/>
  <c r="E25" i="47"/>
  <c r="G25" i="47" s="1"/>
  <c r="E24" i="47"/>
  <c r="G24" i="47" s="1"/>
  <c r="A24" i="47"/>
  <c r="A25" i="47" s="1"/>
  <c r="A26" i="47" s="1"/>
  <c r="A27" i="47" s="1"/>
  <c r="A28" i="47" s="1"/>
  <c r="E22" i="47"/>
  <c r="G22" i="47" s="1"/>
  <c r="E21" i="47"/>
  <c r="G21" i="47" s="1"/>
  <c r="E20" i="47"/>
  <c r="G20" i="47" s="1"/>
  <c r="E19" i="47"/>
  <c r="G19" i="47" s="1"/>
  <c r="E18" i="47"/>
  <c r="G18" i="47" s="1"/>
  <c r="E17" i="47"/>
  <c r="G17" i="47" s="1"/>
  <c r="E16" i="47"/>
  <c r="G16" i="47" s="1"/>
  <c r="A16" i="47"/>
  <c r="A17" i="47" s="1"/>
  <c r="A18" i="47" s="1"/>
  <c r="A19" i="47" s="1"/>
  <c r="A20" i="47" s="1"/>
  <c r="A21" i="47" s="1"/>
  <c r="A22" i="47" s="1"/>
  <c r="E14" i="47"/>
  <c r="G14" i="47" s="1"/>
  <c r="E13" i="47"/>
  <c r="G13" i="47" s="1"/>
  <c r="E12" i="47"/>
  <c r="G12" i="47" s="1"/>
  <c r="E11" i="47"/>
  <c r="G11" i="47" s="1"/>
  <c r="E10" i="47"/>
  <c r="G10" i="47" s="1"/>
  <c r="A10" i="47"/>
  <c r="A11" i="47" s="1"/>
  <c r="A12" i="47" s="1"/>
  <c r="A13" i="47" s="1"/>
  <c r="A14" i="47" s="1"/>
  <c r="G56" i="47" l="1"/>
  <c r="E73" i="47"/>
  <c r="G73" i="47" s="1"/>
  <c r="G64" i="47"/>
  <c r="E70" i="47"/>
  <c r="G70" i="47" s="1"/>
  <c r="G104" i="47"/>
  <c r="E52" i="47"/>
  <c r="G52" i="47" s="1"/>
  <c r="G96" i="47"/>
  <c r="G122" i="47"/>
  <c r="G138" i="47"/>
  <c r="G164" i="47"/>
  <c r="G175" i="47"/>
  <c r="G170" i="47"/>
  <c r="G116" i="47"/>
  <c r="G133" i="47"/>
  <c r="G150" i="47"/>
  <c r="G143" i="47"/>
  <c r="G110" i="47"/>
  <c r="G51" i="47"/>
  <c r="G74" i="47"/>
  <c r="G60" i="47"/>
  <c r="G9" i="47"/>
  <c r="G15" i="47"/>
  <c r="G37" i="47"/>
  <c r="G29" i="47"/>
  <c r="G173" i="47" l="1"/>
  <c r="G176" i="47" s="1"/>
  <c r="G177" i="47" s="1"/>
  <c r="G178" i="47" s="1"/>
  <c r="G179" i="47" s="1"/>
  <c r="G180" i="47" s="1"/>
  <c r="G69" i="47"/>
  <c r="G79" i="47" s="1"/>
  <c r="G82" i="47" s="1"/>
  <c r="G81" i="47"/>
  <c r="G83" i="47" s="1"/>
  <c r="G148" i="47"/>
  <c r="G151" i="47" s="1"/>
  <c r="G152" i="47" s="1"/>
  <c r="G153" i="47" s="1"/>
  <c r="G35" i="47"/>
  <c r="G38" i="47" s="1"/>
  <c r="G39" i="47" s="1"/>
  <c r="G40" i="47" s="1"/>
  <c r="G41" i="47" s="1"/>
  <c r="G42" i="47" s="1"/>
  <c r="G84" i="47" l="1"/>
  <c r="G85" i="47" s="1"/>
  <c r="G86" i="47" s="1"/>
  <c r="G154" i="47"/>
  <c r="G155" i="47" s="1"/>
  <c r="E192" i="46" l="1"/>
  <c r="G192" i="46" s="1"/>
  <c r="E191" i="46"/>
  <c r="G191" i="46" s="1"/>
  <c r="A191" i="46"/>
  <c r="A192" i="46" s="1"/>
  <c r="E189" i="46"/>
  <c r="G189" i="46" s="1"/>
  <c r="G188" i="46"/>
  <c r="E187" i="46"/>
  <c r="G187" i="46" s="1"/>
  <c r="E186" i="46"/>
  <c r="G186" i="46" s="1"/>
  <c r="E185" i="46"/>
  <c r="G185" i="46" s="1"/>
  <c r="A185" i="46"/>
  <c r="A186" i="46" s="1"/>
  <c r="A187" i="46" s="1"/>
  <c r="A188" i="46" s="1"/>
  <c r="A189" i="46" s="1"/>
  <c r="E167" i="46"/>
  <c r="G167" i="46" s="1"/>
  <c r="E166" i="46"/>
  <c r="G166" i="46" s="1"/>
  <c r="E165" i="46"/>
  <c r="G165" i="46" s="1"/>
  <c r="E164" i="46"/>
  <c r="G164" i="46" s="1"/>
  <c r="A164" i="46"/>
  <c r="A165" i="46" s="1"/>
  <c r="A166" i="46" s="1"/>
  <c r="A167" i="46" s="1"/>
  <c r="E162" i="46"/>
  <c r="G162" i="46" s="1"/>
  <c r="E161" i="46"/>
  <c r="G161" i="46" s="1"/>
  <c r="E160" i="46"/>
  <c r="G160" i="46" s="1"/>
  <c r="E159" i="46"/>
  <c r="G159" i="46" s="1"/>
  <c r="A159" i="46"/>
  <c r="A160" i="46" s="1"/>
  <c r="A161" i="46" s="1"/>
  <c r="A162" i="46" s="1"/>
  <c r="E157" i="46"/>
  <c r="G157" i="46" s="1"/>
  <c r="E156" i="46"/>
  <c r="G156" i="46" s="1"/>
  <c r="E155" i="46"/>
  <c r="G155" i="46" s="1"/>
  <c r="E154" i="46"/>
  <c r="G154" i="46" s="1"/>
  <c r="A154" i="46"/>
  <c r="A155" i="46" s="1"/>
  <c r="A156" i="46" s="1"/>
  <c r="A157" i="46" s="1"/>
  <c r="E152" i="46"/>
  <c r="G152" i="46" s="1"/>
  <c r="E151" i="46"/>
  <c r="G151" i="46" s="1"/>
  <c r="E150" i="46"/>
  <c r="G150" i="46" s="1"/>
  <c r="E149" i="46"/>
  <c r="G149" i="46" s="1"/>
  <c r="A149" i="46"/>
  <c r="A150" i="46" s="1"/>
  <c r="A151" i="46" s="1"/>
  <c r="A152" i="46" s="1"/>
  <c r="E147" i="46"/>
  <c r="G147" i="46" s="1"/>
  <c r="E146" i="46"/>
  <c r="G146" i="46" s="1"/>
  <c r="E145" i="46"/>
  <c r="G145" i="46" s="1"/>
  <c r="E144" i="46"/>
  <c r="G144" i="46" s="1"/>
  <c r="E143" i="46"/>
  <c r="G143" i="46" s="1"/>
  <c r="A143" i="46"/>
  <c r="A144" i="46" s="1"/>
  <c r="A145" i="46" s="1"/>
  <c r="A146" i="46" s="1"/>
  <c r="A147" i="46" s="1"/>
  <c r="E141" i="46"/>
  <c r="G141" i="46" s="1"/>
  <c r="E140" i="46"/>
  <c r="G140" i="46" s="1"/>
  <c r="E139" i="46"/>
  <c r="G139" i="46" s="1"/>
  <c r="E138" i="46"/>
  <c r="G138" i="46" s="1"/>
  <c r="E137" i="46"/>
  <c r="G137" i="46" s="1"/>
  <c r="A137" i="46"/>
  <c r="A138" i="46" s="1"/>
  <c r="A139" i="46" s="1"/>
  <c r="A140" i="46" s="1"/>
  <c r="A141" i="46" s="1"/>
  <c r="E135" i="46"/>
  <c r="G135" i="46" s="1"/>
  <c r="G134" i="46"/>
  <c r="E133" i="46"/>
  <c r="G133" i="46" s="1"/>
  <c r="E132" i="46"/>
  <c r="G132" i="46" s="1"/>
  <c r="E131" i="46"/>
  <c r="G131" i="46" s="1"/>
  <c r="A131" i="46"/>
  <c r="A132" i="46" s="1"/>
  <c r="A133" i="46" s="1"/>
  <c r="A134" i="46" s="1"/>
  <c r="A135" i="46" s="1"/>
  <c r="E129" i="46"/>
  <c r="G129" i="46" s="1"/>
  <c r="G128" i="46"/>
  <c r="E127" i="46"/>
  <c r="G127" i="46" s="1"/>
  <c r="E126" i="46"/>
  <c r="G126" i="46" s="1"/>
  <c r="E125" i="46"/>
  <c r="G125" i="46" s="1"/>
  <c r="A125" i="46"/>
  <c r="A126" i="46" s="1"/>
  <c r="A127" i="46" s="1"/>
  <c r="A128" i="46" s="1"/>
  <c r="A129" i="46" s="1"/>
  <c r="E122" i="46"/>
  <c r="G122" i="46" s="1"/>
  <c r="G121" i="46"/>
  <c r="G120" i="46"/>
  <c r="E119" i="46"/>
  <c r="G119" i="46" s="1"/>
  <c r="E118" i="46"/>
  <c r="G118" i="46" s="1"/>
  <c r="E117" i="46"/>
  <c r="G117" i="46" s="1"/>
  <c r="A117" i="46"/>
  <c r="A118" i="46" s="1"/>
  <c r="A119" i="46" s="1"/>
  <c r="A120" i="46" s="1"/>
  <c r="A121" i="46" s="1"/>
  <c r="A122" i="46" s="1"/>
  <c r="E98" i="46"/>
  <c r="G98" i="46" s="1"/>
  <c r="E97" i="46"/>
  <c r="G97" i="46" s="1"/>
  <c r="E96" i="46"/>
  <c r="G96" i="46" s="1"/>
  <c r="E95" i="46"/>
  <c r="G95" i="46" s="1"/>
  <c r="A95" i="46"/>
  <c r="A96" i="46" s="1"/>
  <c r="A97" i="46" s="1"/>
  <c r="A98" i="46" s="1"/>
  <c r="G92" i="46"/>
  <c r="G91" i="46"/>
  <c r="A89" i="46"/>
  <c r="A90" i="46" s="1"/>
  <c r="A91" i="46" s="1"/>
  <c r="A92" i="46" s="1"/>
  <c r="E88" i="46"/>
  <c r="E89" i="46" s="1"/>
  <c r="G89" i="46" s="1"/>
  <c r="E87" i="46"/>
  <c r="G87" i="46" s="1"/>
  <c r="E86" i="46"/>
  <c r="G86" i="46" s="1"/>
  <c r="E85" i="46"/>
  <c r="G85" i="46" s="1"/>
  <c r="E84" i="46"/>
  <c r="G84" i="46" s="1"/>
  <c r="A84" i="46"/>
  <c r="A85" i="46" s="1"/>
  <c r="A86" i="46" s="1"/>
  <c r="A87" i="46" s="1"/>
  <c r="E82" i="46"/>
  <c r="G82" i="46" s="1"/>
  <c r="E81" i="46"/>
  <c r="G81" i="46" s="1"/>
  <c r="E80" i="46"/>
  <c r="G80" i="46" s="1"/>
  <c r="A80" i="46"/>
  <c r="A81" i="46" s="1"/>
  <c r="A82" i="46" s="1"/>
  <c r="E78" i="46"/>
  <c r="G78" i="46" s="1"/>
  <c r="E77" i="46"/>
  <c r="G77" i="46" s="1"/>
  <c r="E76" i="46"/>
  <c r="G76" i="46" s="1"/>
  <c r="A76" i="46"/>
  <c r="A77" i="46" s="1"/>
  <c r="A78" i="46" s="1"/>
  <c r="E74" i="46"/>
  <c r="G74" i="46" s="1"/>
  <c r="E73" i="46"/>
  <c r="G73" i="46" s="1"/>
  <c r="E72" i="46"/>
  <c r="G72" i="46" s="1"/>
  <c r="A72" i="46"/>
  <c r="A73" i="46" s="1"/>
  <c r="A74" i="46" s="1"/>
  <c r="E70" i="46"/>
  <c r="G70" i="46" s="1"/>
  <c r="G69" i="46"/>
  <c r="G68" i="46"/>
  <c r="G67" i="46"/>
  <c r="E66" i="46"/>
  <c r="G66" i="46" s="1"/>
  <c r="A66" i="46"/>
  <c r="A67" i="46" s="1"/>
  <c r="A68" i="46" s="1"/>
  <c r="A69" i="46" s="1"/>
  <c r="A70" i="46" s="1"/>
  <c r="E64" i="46"/>
  <c r="G64" i="46" s="1"/>
  <c r="G63" i="46"/>
  <c r="E62" i="46"/>
  <c r="G62" i="46" s="1"/>
  <c r="E61" i="46"/>
  <c r="G61" i="46" s="1"/>
  <c r="E60" i="46"/>
  <c r="G60" i="46" s="1"/>
  <c r="A60" i="46"/>
  <c r="A61" i="46" s="1"/>
  <c r="A62" i="46" s="1"/>
  <c r="A63" i="46" s="1"/>
  <c r="A64" i="46" s="1"/>
  <c r="E42" i="46"/>
  <c r="G42" i="46" s="1"/>
  <c r="E41" i="46"/>
  <c r="G41" i="46" s="1"/>
  <c r="E40" i="46"/>
  <c r="G40" i="46" s="1"/>
  <c r="E39" i="46"/>
  <c r="G39" i="46" s="1"/>
  <c r="E38" i="46"/>
  <c r="G38" i="46" s="1"/>
  <c r="A38" i="46"/>
  <c r="A39" i="46" s="1"/>
  <c r="A40" i="46" s="1"/>
  <c r="A41" i="46" s="1"/>
  <c r="A42" i="46" s="1"/>
  <c r="E36" i="46"/>
  <c r="G36" i="46" s="1"/>
  <c r="E35" i="46"/>
  <c r="G35" i="46" s="1"/>
  <c r="E34" i="46"/>
  <c r="G34" i="46" s="1"/>
  <c r="E33" i="46"/>
  <c r="G33" i="46" s="1"/>
  <c r="E32" i="46"/>
  <c r="G32" i="46" s="1"/>
  <c r="A32" i="46"/>
  <c r="A33" i="46" s="1"/>
  <c r="A34" i="46" s="1"/>
  <c r="A35" i="46" s="1"/>
  <c r="A36" i="46" s="1"/>
  <c r="E30" i="46"/>
  <c r="G30" i="46" s="1"/>
  <c r="E29" i="46"/>
  <c r="G29" i="46" s="1"/>
  <c r="E28" i="46"/>
  <c r="G28" i="46" s="1"/>
  <c r="E27" i="46"/>
  <c r="G27" i="46" s="1"/>
  <c r="E26" i="46"/>
  <c r="G26" i="46" s="1"/>
  <c r="E25" i="46"/>
  <c r="G25" i="46" s="1"/>
  <c r="E24" i="46"/>
  <c r="G24" i="46" s="1"/>
  <c r="A24" i="46"/>
  <c r="A25" i="46" s="1"/>
  <c r="A26" i="46" s="1"/>
  <c r="A27" i="46" s="1"/>
  <c r="A28" i="46" s="1"/>
  <c r="A29" i="46" s="1"/>
  <c r="A30" i="46" s="1"/>
  <c r="E22" i="46"/>
  <c r="G22" i="46" s="1"/>
  <c r="E21" i="46"/>
  <c r="G21" i="46" s="1"/>
  <c r="E20" i="46"/>
  <c r="G20" i="46" s="1"/>
  <c r="E19" i="46"/>
  <c r="G19" i="46" s="1"/>
  <c r="E18" i="46"/>
  <c r="G18" i="46" s="1"/>
  <c r="A18" i="46"/>
  <c r="A19" i="46" s="1"/>
  <c r="A20" i="46" s="1"/>
  <c r="A21" i="46" s="1"/>
  <c r="A22" i="46" s="1"/>
  <c r="E16" i="46"/>
  <c r="G16" i="46" s="1"/>
  <c r="G15" i="46" s="1"/>
  <c r="A16" i="46"/>
  <c r="E14" i="46"/>
  <c r="G14" i="46" s="1"/>
  <c r="E13" i="46"/>
  <c r="G13" i="46" s="1"/>
  <c r="E12" i="46"/>
  <c r="G12" i="46" s="1"/>
  <c r="E11" i="46"/>
  <c r="G11" i="46" s="1"/>
  <c r="E10" i="46"/>
  <c r="G10" i="46" s="1"/>
  <c r="A10" i="46"/>
  <c r="A11" i="46" s="1"/>
  <c r="A12" i="46" s="1"/>
  <c r="A13" i="46" s="1"/>
  <c r="A14" i="46" s="1"/>
  <c r="G116" i="46" l="1"/>
  <c r="G130" i="46"/>
  <c r="G136" i="46"/>
  <c r="G184" i="46"/>
  <c r="G124" i="46"/>
  <c r="G158" i="46"/>
  <c r="G195" i="46"/>
  <c r="G190" i="46"/>
  <c r="G193" i="46" s="1"/>
  <c r="G196" i="46" s="1"/>
  <c r="G197" i="46" s="1"/>
  <c r="G198" i="46" s="1"/>
  <c r="G199" i="46" s="1"/>
  <c r="G200" i="46" s="1"/>
  <c r="G142" i="46"/>
  <c r="G170" i="46"/>
  <c r="G153" i="46"/>
  <c r="G163" i="46"/>
  <c r="G79" i="46"/>
  <c r="G71" i="46"/>
  <c r="G75" i="46"/>
  <c r="G83" i="46"/>
  <c r="G65" i="46"/>
  <c r="G94" i="46"/>
  <c r="G101" i="46"/>
  <c r="G59" i="46"/>
  <c r="A93" i="46"/>
  <c r="E93" i="46"/>
  <c r="G93" i="46" s="1"/>
  <c r="E90" i="46"/>
  <c r="G90" i="46" s="1"/>
  <c r="G17" i="46"/>
  <c r="G37" i="46"/>
  <c r="G45" i="46"/>
  <c r="G23" i="46"/>
  <c r="G9" i="46"/>
  <c r="G88" i="46" l="1"/>
  <c r="G99" i="46" s="1"/>
  <c r="G102" i="46" s="1"/>
  <c r="G168" i="46"/>
  <c r="G171" i="46" s="1"/>
  <c r="G172" i="46" s="1"/>
  <c r="G173" i="46" s="1"/>
  <c r="G103" i="46"/>
  <c r="G43" i="46"/>
  <c r="G46" i="46" s="1"/>
  <c r="G47" i="46" s="1"/>
  <c r="G48" i="46" s="1"/>
  <c r="G49" i="46" s="1"/>
  <c r="G50" i="46" s="1"/>
  <c r="G174" i="46" l="1"/>
  <c r="G175" i="46" s="1"/>
  <c r="G104" i="46"/>
  <c r="G105" i="46" s="1"/>
  <c r="G106" i="46" s="1"/>
  <c r="E193" i="45" l="1"/>
  <c r="G193" i="45" s="1"/>
  <c r="E192" i="45"/>
  <c r="G192" i="45" s="1"/>
  <c r="A192" i="45"/>
  <c r="A193" i="45" s="1"/>
  <c r="E190" i="45"/>
  <c r="G190" i="45" s="1"/>
  <c r="G189" i="45"/>
  <c r="E188" i="45"/>
  <c r="G188" i="45" s="1"/>
  <c r="E187" i="45"/>
  <c r="G187" i="45" s="1"/>
  <c r="E186" i="45"/>
  <c r="G186" i="45" s="1"/>
  <c r="A186" i="45"/>
  <c r="A187" i="45" s="1"/>
  <c r="A188" i="45" s="1"/>
  <c r="A189" i="45" s="1"/>
  <c r="A190" i="45" s="1"/>
  <c r="E168" i="45"/>
  <c r="G168" i="45" s="1"/>
  <c r="G167" i="45"/>
  <c r="E167" i="45"/>
  <c r="E166" i="45"/>
  <c r="G166" i="45" s="1"/>
  <c r="E165" i="45"/>
  <c r="G165" i="45" s="1"/>
  <c r="A165" i="45"/>
  <c r="A166" i="45" s="1"/>
  <c r="A167" i="45" s="1"/>
  <c r="A168" i="45" s="1"/>
  <c r="E163" i="45"/>
  <c r="G163" i="45" s="1"/>
  <c r="E162" i="45"/>
  <c r="G162" i="45" s="1"/>
  <c r="E161" i="45"/>
  <c r="G161" i="45" s="1"/>
  <c r="E160" i="45"/>
  <c r="G160" i="45" s="1"/>
  <c r="A160" i="45"/>
  <c r="A161" i="45" s="1"/>
  <c r="A162" i="45" s="1"/>
  <c r="A163" i="45" s="1"/>
  <c r="E158" i="45"/>
  <c r="G158" i="45" s="1"/>
  <c r="E157" i="45"/>
  <c r="G157" i="45" s="1"/>
  <c r="E156" i="45"/>
  <c r="G156" i="45" s="1"/>
  <c r="E155" i="45"/>
  <c r="G155" i="45" s="1"/>
  <c r="A155" i="45"/>
  <c r="A156" i="45" s="1"/>
  <c r="A157" i="45" s="1"/>
  <c r="A158" i="45" s="1"/>
  <c r="E153" i="45"/>
  <c r="G153" i="45" s="1"/>
  <c r="E152" i="45"/>
  <c r="G152" i="45" s="1"/>
  <c r="E151" i="45"/>
  <c r="G151" i="45" s="1"/>
  <c r="E150" i="45"/>
  <c r="G150" i="45" s="1"/>
  <c r="A150" i="45"/>
  <c r="A151" i="45" s="1"/>
  <c r="A152" i="45" s="1"/>
  <c r="A153" i="45" s="1"/>
  <c r="E148" i="45"/>
  <c r="G148" i="45" s="1"/>
  <c r="E147" i="45"/>
  <c r="G147" i="45" s="1"/>
  <c r="E146" i="45"/>
  <c r="G146" i="45" s="1"/>
  <c r="E145" i="45"/>
  <c r="G145" i="45" s="1"/>
  <c r="G144" i="45"/>
  <c r="E144" i="45"/>
  <c r="A144" i="45"/>
  <c r="A145" i="45" s="1"/>
  <c r="A146" i="45" s="1"/>
  <c r="A147" i="45" s="1"/>
  <c r="A148" i="45" s="1"/>
  <c r="E142" i="45"/>
  <c r="G142" i="45" s="1"/>
  <c r="E141" i="45"/>
  <c r="G141" i="45" s="1"/>
  <c r="E140" i="45"/>
  <c r="G140" i="45" s="1"/>
  <c r="E139" i="45"/>
  <c r="G139" i="45" s="1"/>
  <c r="E138" i="45"/>
  <c r="G138" i="45" s="1"/>
  <c r="A138" i="45"/>
  <c r="A139" i="45" s="1"/>
  <c r="A140" i="45" s="1"/>
  <c r="A141" i="45" s="1"/>
  <c r="A142" i="45" s="1"/>
  <c r="E136" i="45"/>
  <c r="G136" i="45" s="1"/>
  <c r="G135" i="45"/>
  <c r="E134" i="45"/>
  <c r="G134" i="45" s="1"/>
  <c r="E133" i="45"/>
  <c r="G133" i="45" s="1"/>
  <c r="E132" i="45"/>
  <c r="G132" i="45" s="1"/>
  <c r="A132" i="45"/>
  <c r="A133" i="45" s="1"/>
  <c r="A134" i="45" s="1"/>
  <c r="A135" i="45" s="1"/>
  <c r="A136" i="45" s="1"/>
  <c r="E130" i="45"/>
  <c r="G130" i="45" s="1"/>
  <c r="G129" i="45"/>
  <c r="E128" i="45"/>
  <c r="G128" i="45" s="1"/>
  <c r="E127" i="45"/>
  <c r="G127" i="45" s="1"/>
  <c r="E126" i="45"/>
  <c r="G126" i="45" s="1"/>
  <c r="A126" i="45"/>
  <c r="A127" i="45" s="1"/>
  <c r="A128" i="45" s="1"/>
  <c r="A129" i="45" s="1"/>
  <c r="A130" i="45" s="1"/>
  <c r="E123" i="45"/>
  <c r="G123" i="45" s="1"/>
  <c r="G122" i="45"/>
  <c r="G121" i="45"/>
  <c r="E120" i="45"/>
  <c r="G120" i="45" s="1"/>
  <c r="E119" i="45"/>
  <c r="G119" i="45" s="1"/>
  <c r="E118" i="45"/>
  <c r="G118" i="45" s="1"/>
  <c r="A118" i="45"/>
  <c r="A119" i="45" s="1"/>
  <c r="A120" i="45" s="1"/>
  <c r="A121" i="45" s="1"/>
  <c r="A122" i="45" s="1"/>
  <c r="A123" i="45" s="1"/>
  <c r="E99" i="45"/>
  <c r="G99" i="45" s="1"/>
  <c r="E98" i="45"/>
  <c r="G98" i="45" s="1"/>
  <c r="E97" i="45"/>
  <c r="G97" i="45" s="1"/>
  <c r="E96" i="45"/>
  <c r="G96" i="45" s="1"/>
  <c r="A96" i="45"/>
  <c r="A97" i="45" s="1"/>
  <c r="A98" i="45" s="1"/>
  <c r="A99" i="45" s="1"/>
  <c r="G93" i="45"/>
  <c r="G92" i="45"/>
  <c r="A90" i="45"/>
  <c r="A91" i="45" s="1"/>
  <c r="A92" i="45" s="1"/>
  <c r="E89" i="45"/>
  <c r="E91" i="45" s="1"/>
  <c r="G91" i="45" s="1"/>
  <c r="E88" i="45"/>
  <c r="G88" i="45" s="1"/>
  <c r="E87" i="45"/>
  <c r="G87" i="45" s="1"/>
  <c r="E86" i="45"/>
  <c r="G86" i="45" s="1"/>
  <c r="E85" i="45"/>
  <c r="G85" i="45" s="1"/>
  <c r="A85" i="45"/>
  <c r="A86" i="45" s="1"/>
  <c r="A87" i="45" s="1"/>
  <c r="A88" i="45" s="1"/>
  <c r="E83" i="45"/>
  <c r="G83" i="45" s="1"/>
  <c r="E82" i="45"/>
  <c r="G82" i="45" s="1"/>
  <c r="E81" i="45"/>
  <c r="G81" i="45" s="1"/>
  <c r="A81" i="45"/>
  <c r="A82" i="45" s="1"/>
  <c r="A83" i="45" s="1"/>
  <c r="E79" i="45"/>
  <c r="G79" i="45" s="1"/>
  <c r="E78" i="45"/>
  <c r="G78" i="45" s="1"/>
  <c r="E77" i="45"/>
  <c r="G77" i="45" s="1"/>
  <c r="A77" i="45"/>
  <c r="A78" i="45" s="1"/>
  <c r="A79" i="45" s="1"/>
  <c r="E75" i="45"/>
  <c r="G75" i="45" s="1"/>
  <c r="E74" i="45"/>
  <c r="G74" i="45" s="1"/>
  <c r="E73" i="45"/>
  <c r="G73" i="45" s="1"/>
  <c r="A73" i="45"/>
  <c r="A74" i="45" s="1"/>
  <c r="A75" i="45" s="1"/>
  <c r="G70" i="45"/>
  <c r="G69" i="45"/>
  <c r="G68" i="45"/>
  <c r="G67" i="45"/>
  <c r="A66" i="45"/>
  <c r="A67" i="45" s="1"/>
  <c r="A68" i="45" s="1"/>
  <c r="E65" i="45"/>
  <c r="E66" i="45" s="1"/>
  <c r="G66" i="45" s="1"/>
  <c r="E64" i="45"/>
  <c r="G64" i="45" s="1"/>
  <c r="G63" i="45"/>
  <c r="E62" i="45"/>
  <c r="G62" i="45" s="1"/>
  <c r="E61" i="45"/>
  <c r="G61" i="45" s="1"/>
  <c r="E60" i="45"/>
  <c r="G60" i="45" s="1"/>
  <c r="A60" i="45"/>
  <c r="A61" i="45" s="1"/>
  <c r="A62" i="45" s="1"/>
  <c r="A63" i="45" s="1"/>
  <c r="A64" i="45" s="1"/>
  <c r="E42" i="45"/>
  <c r="G42" i="45" s="1"/>
  <c r="E41" i="45"/>
  <c r="G41" i="45" s="1"/>
  <c r="E40" i="45"/>
  <c r="G40" i="45" s="1"/>
  <c r="E39" i="45"/>
  <c r="G39" i="45" s="1"/>
  <c r="E38" i="45"/>
  <c r="G38" i="45" s="1"/>
  <c r="A38" i="45"/>
  <c r="A39" i="45" s="1"/>
  <c r="A40" i="45" s="1"/>
  <c r="A41" i="45" s="1"/>
  <c r="A42" i="45" s="1"/>
  <c r="E36" i="45"/>
  <c r="G36" i="45" s="1"/>
  <c r="E35" i="45"/>
  <c r="G35" i="45" s="1"/>
  <c r="E34" i="45"/>
  <c r="G34" i="45" s="1"/>
  <c r="E33" i="45"/>
  <c r="G33" i="45" s="1"/>
  <c r="E32" i="45"/>
  <c r="G32" i="45" s="1"/>
  <c r="A32" i="45"/>
  <c r="A33" i="45" s="1"/>
  <c r="A34" i="45" s="1"/>
  <c r="A35" i="45" s="1"/>
  <c r="A36" i="45" s="1"/>
  <c r="E30" i="45"/>
  <c r="G30" i="45" s="1"/>
  <c r="E29" i="45"/>
  <c r="G29" i="45" s="1"/>
  <c r="E28" i="45"/>
  <c r="G28" i="45" s="1"/>
  <c r="E27" i="45"/>
  <c r="G27" i="45" s="1"/>
  <c r="E26" i="45"/>
  <c r="G26" i="45" s="1"/>
  <c r="E25" i="45"/>
  <c r="G25" i="45" s="1"/>
  <c r="E24" i="45"/>
  <c r="G24" i="45" s="1"/>
  <c r="A24" i="45"/>
  <c r="A25" i="45" s="1"/>
  <c r="A26" i="45" s="1"/>
  <c r="A27" i="45" s="1"/>
  <c r="A28" i="45" s="1"/>
  <c r="A29" i="45" s="1"/>
  <c r="A30" i="45" s="1"/>
  <c r="E22" i="45"/>
  <c r="G22" i="45" s="1"/>
  <c r="E21" i="45"/>
  <c r="G21" i="45" s="1"/>
  <c r="E20" i="45"/>
  <c r="G20" i="45" s="1"/>
  <c r="E19" i="45"/>
  <c r="G19" i="45" s="1"/>
  <c r="E18" i="45"/>
  <c r="G18" i="45" s="1"/>
  <c r="A18" i="45"/>
  <c r="A19" i="45" s="1"/>
  <c r="A20" i="45" s="1"/>
  <c r="A21" i="45" s="1"/>
  <c r="A22" i="45" s="1"/>
  <c r="E16" i="45"/>
  <c r="G16" i="45" s="1"/>
  <c r="G15" i="45" s="1"/>
  <c r="A16" i="45"/>
  <c r="E14" i="45"/>
  <c r="G14" i="45" s="1"/>
  <c r="E13" i="45"/>
  <c r="G13" i="45" s="1"/>
  <c r="E12" i="45"/>
  <c r="G12" i="45" s="1"/>
  <c r="E11" i="45"/>
  <c r="G11" i="45" s="1"/>
  <c r="E10" i="45"/>
  <c r="G10" i="45" s="1"/>
  <c r="A10" i="45"/>
  <c r="A11" i="45" s="1"/>
  <c r="A12" i="45" s="1"/>
  <c r="A13" i="45" s="1"/>
  <c r="A14" i="45" s="1"/>
  <c r="G196" i="45" l="1"/>
  <c r="G76" i="45"/>
  <c r="G84" i="45"/>
  <c r="G125" i="45"/>
  <c r="G185" i="45"/>
  <c r="G117" i="45"/>
  <c r="E90" i="45"/>
  <c r="G90" i="45" s="1"/>
  <c r="G102" i="45" s="1"/>
  <c r="E94" i="45"/>
  <c r="G94" i="45" s="1"/>
  <c r="G191" i="45"/>
  <c r="G159" i="45"/>
  <c r="G154" i="45"/>
  <c r="G164" i="45"/>
  <c r="G171" i="45"/>
  <c r="G131" i="45"/>
  <c r="G137" i="45"/>
  <c r="G143" i="45"/>
  <c r="A69" i="45"/>
  <c r="A70" i="45"/>
  <c r="A71" i="45" s="1"/>
  <c r="A93" i="45"/>
  <c r="A94" i="45"/>
  <c r="G59" i="45"/>
  <c r="G72" i="45"/>
  <c r="G80" i="45"/>
  <c r="G95" i="45"/>
  <c r="E71" i="45"/>
  <c r="G71" i="45" s="1"/>
  <c r="G65" i="45" s="1"/>
  <c r="G17" i="45"/>
  <c r="G45" i="45"/>
  <c r="G37" i="45"/>
  <c r="G9" i="45"/>
  <c r="G23" i="45"/>
  <c r="G194" i="45" l="1"/>
  <c r="G197" i="45" s="1"/>
  <c r="G198" i="45" s="1"/>
  <c r="G199" i="45" s="1"/>
  <c r="G200" i="45" s="1"/>
  <c r="G201" i="45" s="1"/>
  <c r="G89" i="45"/>
  <c r="G100" i="45" s="1"/>
  <c r="G103" i="45" s="1"/>
  <c r="G169" i="45"/>
  <c r="G172" i="45" s="1"/>
  <c r="G173" i="45" s="1"/>
  <c r="G174" i="45" s="1"/>
  <c r="G104" i="45"/>
  <c r="G43" i="45"/>
  <c r="G46" i="45" s="1"/>
  <c r="G47" i="45" s="1"/>
  <c r="G48" i="45" s="1"/>
  <c r="G49" i="45" s="1"/>
  <c r="G50" i="45" s="1"/>
  <c r="G175" i="45" l="1"/>
  <c r="G176" i="45"/>
  <c r="G105" i="45"/>
  <c r="G106" i="45" s="1"/>
  <c r="G107" i="45" s="1"/>
  <c r="E193" i="44" l="1"/>
  <c r="G193" i="44" s="1"/>
  <c r="G192" i="44"/>
  <c r="A192" i="44"/>
  <c r="A193" i="44" s="1"/>
  <c r="E190" i="44"/>
  <c r="G190" i="44" s="1"/>
  <c r="G189" i="44"/>
  <c r="E188" i="44"/>
  <c r="G188" i="44" s="1"/>
  <c r="E187" i="44"/>
  <c r="G187" i="44" s="1"/>
  <c r="E186" i="44"/>
  <c r="G186" i="44" s="1"/>
  <c r="A186" i="44"/>
  <c r="A187" i="44" s="1"/>
  <c r="A188" i="44" s="1"/>
  <c r="A189" i="44" s="1"/>
  <c r="A190" i="44" s="1"/>
  <c r="E168" i="44"/>
  <c r="G168" i="44" s="1"/>
  <c r="E167" i="44"/>
  <c r="G167" i="44" s="1"/>
  <c r="E166" i="44"/>
  <c r="G166" i="44" s="1"/>
  <c r="E165" i="44"/>
  <c r="G165" i="44" s="1"/>
  <c r="A165" i="44"/>
  <c r="A166" i="44" s="1"/>
  <c r="A167" i="44" s="1"/>
  <c r="A168" i="44" s="1"/>
  <c r="E163" i="44"/>
  <c r="G163" i="44" s="1"/>
  <c r="E162" i="44"/>
  <c r="G162" i="44" s="1"/>
  <c r="E161" i="44"/>
  <c r="G161" i="44" s="1"/>
  <c r="E160" i="44"/>
  <c r="G160" i="44" s="1"/>
  <c r="A160" i="44"/>
  <c r="A161" i="44" s="1"/>
  <c r="A162" i="44" s="1"/>
  <c r="A163" i="44" s="1"/>
  <c r="E158" i="44"/>
  <c r="G158" i="44" s="1"/>
  <c r="E157" i="44"/>
  <c r="G157" i="44" s="1"/>
  <c r="E156" i="44"/>
  <c r="G156" i="44" s="1"/>
  <c r="E155" i="44"/>
  <c r="G155" i="44" s="1"/>
  <c r="A155" i="44"/>
  <c r="A156" i="44" s="1"/>
  <c r="A157" i="44" s="1"/>
  <c r="A158" i="44" s="1"/>
  <c r="E153" i="44"/>
  <c r="G153" i="44" s="1"/>
  <c r="E152" i="44"/>
  <c r="G152" i="44" s="1"/>
  <c r="E151" i="44"/>
  <c r="G151" i="44" s="1"/>
  <c r="E150" i="44"/>
  <c r="G150" i="44" s="1"/>
  <c r="A150" i="44"/>
  <c r="A151" i="44" s="1"/>
  <c r="A152" i="44" s="1"/>
  <c r="A153" i="44" s="1"/>
  <c r="E148" i="44"/>
  <c r="G148" i="44" s="1"/>
  <c r="E147" i="44"/>
  <c r="G147" i="44" s="1"/>
  <c r="E146" i="44"/>
  <c r="G146" i="44" s="1"/>
  <c r="E145" i="44"/>
  <c r="G145" i="44" s="1"/>
  <c r="E144" i="44"/>
  <c r="G144" i="44" s="1"/>
  <c r="A144" i="44"/>
  <c r="A145" i="44" s="1"/>
  <c r="A146" i="44" s="1"/>
  <c r="A147" i="44" s="1"/>
  <c r="A148" i="44" s="1"/>
  <c r="E142" i="44"/>
  <c r="G142" i="44" s="1"/>
  <c r="E141" i="44"/>
  <c r="G141" i="44" s="1"/>
  <c r="E140" i="44"/>
  <c r="G140" i="44" s="1"/>
  <c r="E139" i="44"/>
  <c r="G139" i="44" s="1"/>
  <c r="E138" i="44"/>
  <c r="G138" i="44" s="1"/>
  <c r="A138" i="44"/>
  <c r="A139" i="44" s="1"/>
  <c r="A140" i="44" s="1"/>
  <c r="A141" i="44" s="1"/>
  <c r="A142" i="44" s="1"/>
  <c r="E136" i="44"/>
  <c r="G136" i="44" s="1"/>
  <c r="G135" i="44"/>
  <c r="E134" i="44"/>
  <c r="G134" i="44" s="1"/>
  <c r="E133" i="44"/>
  <c r="G133" i="44" s="1"/>
  <c r="E132" i="44"/>
  <c r="G132" i="44" s="1"/>
  <c r="A132" i="44"/>
  <c r="A133" i="44" s="1"/>
  <c r="A134" i="44" s="1"/>
  <c r="A135" i="44" s="1"/>
  <c r="A136" i="44" s="1"/>
  <c r="E130" i="44"/>
  <c r="G130" i="44" s="1"/>
  <c r="G129" i="44"/>
  <c r="E128" i="44"/>
  <c r="G128" i="44" s="1"/>
  <c r="E127" i="44"/>
  <c r="G127" i="44" s="1"/>
  <c r="E126" i="44"/>
  <c r="G126" i="44" s="1"/>
  <c r="A126" i="44"/>
  <c r="A127" i="44" s="1"/>
  <c r="A128" i="44" s="1"/>
  <c r="A129" i="44" s="1"/>
  <c r="A130" i="44" s="1"/>
  <c r="E123" i="44"/>
  <c r="G123" i="44" s="1"/>
  <c r="G122" i="44"/>
  <c r="G121" i="44"/>
  <c r="E120" i="44"/>
  <c r="G120" i="44" s="1"/>
  <c r="E119" i="44"/>
  <c r="G119" i="44" s="1"/>
  <c r="E118" i="44"/>
  <c r="G118" i="44" s="1"/>
  <c r="A118" i="44"/>
  <c r="A119" i="44" s="1"/>
  <c r="A120" i="44" s="1"/>
  <c r="A121" i="44" s="1"/>
  <c r="A122" i="44" s="1"/>
  <c r="A123" i="44" s="1"/>
  <c r="E99" i="44"/>
  <c r="G99" i="44" s="1"/>
  <c r="E98" i="44"/>
  <c r="G98" i="44" s="1"/>
  <c r="E97" i="44"/>
  <c r="G97" i="44" s="1"/>
  <c r="E96" i="44"/>
  <c r="G96" i="44" s="1"/>
  <c r="A96" i="44"/>
  <c r="A97" i="44" s="1"/>
  <c r="A98" i="44" s="1"/>
  <c r="A99" i="44" s="1"/>
  <c r="E94" i="44"/>
  <c r="G94" i="44" s="1"/>
  <c r="G93" i="44"/>
  <c r="G92" i="44"/>
  <c r="E91" i="44"/>
  <c r="G91" i="44" s="1"/>
  <c r="E90" i="44"/>
  <c r="G90" i="44" s="1"/>
  <c r="A90" i="44"/>
  <c r="A91" i="44" s="1"/>
  <c r="A92" i="44" s="1"/>
  <c r="E88" i="44"/>
  <c r="G88" i="44" s="1"/>
  <c r="E87" i="44"/>
  <c r="G87" i="44" s="1"/>
  <c r="E86" i="44"/>
  <c r="G86" i="44" s="1"/>
  <c r="E85" i="44"/>
  <c r="G85" i="44" s="1"/>
  <c r="A85" i="44"/>
  <c r="A86" i="44" s="1"/>
  <c r="A87" i="44" s="1"/>
  <c r="A88" i="44" s="1"/>
  <c r="E83" i="44"/>
  <c r="G83" i="44" s="1"/>
  <c r="E82" i="44"/>
  <c r="G82" i="44" s="1"/>
  <c r="E81" i="44"/>
  <c r="G81" i="44" s="1"/>
  <c r="A81" i="44"/>
  <c r="A82" i="44" s="1"/>
  <c r="A83" i="44" s="1"/>
  <c r="E79" i="44"/>
  <c r="G79" i="44" s="1"/>
  <c r="E78" i="44"/>
  <c r="G78" i="44" s="1"/>
  <c r="E77" i="44"/>
  <c r="G77" i="44" s="1"/>
  <c r="A77" i="44"/>
  <c r="A78" i="44" s="1"/>
  <c r="A79" i="44" s="1"/>
  <c r="E75" i="44"/>
  <c r="G75" i="44" s="1"/>
  <c r="E74" i="44"/>
  <c r="G74" i="44" s="1"/>
  <c r="E73" i="44"/>
  <c r="G73" i="44" s="1"/>
  <c r="A73" i="44"/>
  <c r="A74" i="44" s="1"/>
  <c r="A75" i="44" s="1"/>
  <c r="E71" i="44"/>
  <c r="G71" i="44" s="1"/>
  <c r="G70" i="44"/>
  <c r="G69" i="44"/>
  <c r="G68" i="44"/>
  <c r="G67" i="44"/>
  <c r="E66" i="44"/>
  <c r="G66" i="44" s="1"/>
  <c r="A66" i="44"/>
  <c r="A67" i="44" s="1"/>
  <c r="A68" i="44" s="1"/>
  <c r="A69" i="44" s="1"/>
  <c r="A70" i="44" s="1"/>
  <c r="A71" i="44" s="1"/>
  <c r="E64" i="44"/>
  <c r="G64" i="44" s="1"/>
  <c r="G63" i="44"/>
  <c r="E62" i="44"/>
  <c r="G62" i="44" s="1"/>
  <c r="E61" i="44"/>
  <c r="G61" i="44" s="1"/>
  <c r="E60" i="44"/>
  <c r="G60" i="44" s="1"/>
  <c r="A60" i="44"/>
  <c r="A61" i="44" s="1"/>
  <c r="A62" i="44" s="1"/>
  <c r="A63" i="44" s="1"/>
  <c r="A64" i="44" s="1"/>
  <c r="E42" i="44"/>
  <c r="G42" i="44" s="1"/>
  <c r="E41" i="44"/>
  <c r="G41" i="44" s="1"/>
  <c r="E40" i="44"/>
  <c r="G40" i="44" s="1"/>
  <c r="E39" i="44"/>
  <c r="G39" i="44" s="1"/>
  <c r="E38" i="44"/>
  <c r="G38" i="44" s="1"/>
  <c r="A38" i="44"/>
  <c r="A39" i="44" s="1"/>
  <c r="A40" i="44" s="1"/>
  <c r="A41" i="44" s="1"/>
  <c r="A42" i="44" s="1"/>
  <c r="E36" i="44"/>
  <c r="G36" i="44" s="1"/>
  <c r="E35" i="44"/>
  <c r="G35" i="44" s="1"/>
  <c r="E34" i="44"/>
  <c r="G34" i="44" s="1"/>
  <c r="E33" i="44"/>
  <c r="G33" i="44" s="1"/>
  <c r="E32" i="44"/>
  <c r="G32" i="44" s="1"/>
  <c r="A32" i="44"/>
  <c r="A33" i="44" s="1"/>
  <c r="A34" i="44" s="1"/>
  <c r="A35" i="44" s="1"/>
  <c r="A36" i="44" s="1"/>
  <c r="E30" i="44"/>
  <c r="G30" i="44" s="1"/>
  <c r="E29" i="44"/>
  <c r="G29" i="44" s="1"/>
  <c r="E28" i="44"/>
  <c r="G28" i="44" s="1"/>
  <c r="E27" i="44"/>
  <c r="G27" i="44" s="1"/>
  <c r="E26" i="44"/>
  <c r="G26" i="44" s="1"/>
  <c r="E25" i="44"/>
  <c r="G25" i="44" s="1"/>
  <c r="E24" i="44"/>
  <c r="G24" i="44" s="1"/>
  <c r="A24" i="44"/>
  <c r="A25" i="44" s="1"/>
  <c r="A26" i="44" s="1"/>
  <c r="A27" i="44" s="1"/>
  <c r="A28" i="44" s="1"/>
  <c r="A29" i="44" s="1"/>
  <c r="A30" i="44" s="1"/>
  <c r="E22" i="44"/>
  <c r="G22" i="44" s="1"/>
  <c r="E21" i="44"/>
  <c r="G21" i="44" s="1"/>
  <c r="E20" i="44"/>
  <c r="G20" i="44" s="1"/>
  <c r="E19" i="44"/>
  <c r="G19" i="44" s="1"/>
  <c r="E18" i="44"/>
  <c r="G18" i="44" s="1"/>
  <c r="A18" i="44"/>
  <c r="A19" i="44" s="1"/>
  <c r="A20" i="44" s="1"/>
  <c r="A21" i="44" s="1"/>
  <c r="A22" i="44" s="1"/>
  <c r="E16" i="44"/>
  <c r="G16" i="44" s="1"/>
  <c r="G15" i="44" s="1"/>
  <c r="A16" i="44"/>
  <c r="E14" i="44"/>
  <c r="G14" i="44" s="1"/>
  <c r="E13" i="44"/>
  <c r="G13" i="44" s="1"/>
  <c r="E12" i="44"/>
  <c r="G12" i="44" s="1"/>
  <c r="E11" i="44"/>
  <c r="G11" i="44" s="1"/>
  <c r="E10" i="44"/>
  <c r="G10" i="44" s="1"/>
  <c r="A10" i="44"/>
  <c r="A11" i="44" s="1"/>
  <c r="A12" i="44" s="1"/>
  <c r="A13" i="44" s="1"/>
  <c r="A14" i="44" s="1"/>
  <c r="G125" i="44" l="1"/>
  <c r="G65" i="44"/>
  <c r="G191" i="44"/>
  <c r="G117" i="44"/>
  <c r="G137" i="44"/>
  <c r="G159" i="44"/>
  <c r="G196" i="44"/>
  <c r="G131" i="44"/>
  <c r="G154" i="44"/>
  <c r="G185" i="44"/>
  <c r="G171" i="44"/>
  <c r="G143" i="44"/>
  <c r="G164" i="44"/>
  <c r="G72" i="44"/>
  <c r="G80" i="44"/>
  <c r="G76" i="44"/>
  <c r="G84" i="44"/>
  <c r="G9" i="44"/>
  <c r="G89" i="44"/>
  <c r="A93" i="44"/>
  <c r="A94" i="44"/>
  <c r="G102" i="44"/>
  <c r="G59" i="44"/>
  <c r="G95" i="44"/>
  <c r="G45" i="44"/>
  <c r="G17" i="44"/>
  <c r="G23" i="44"/>
  <c r="G37" i="44"/>
  <c r="G194" i="44" l="1"/>
  <c r="G197" i="44" s="1"/>
  <c r="G198" i="44" s="1"/>
  <c r="G199" i="44" s="1"/>
  <c r="G200" i="44" s="1"/>
  <c r="G201" i="44" s="1"/>
  <c r="G169" i="44"/>
  <c r="G172" i="44" s="1"/>
  <c r="G173" i="44" s="1"/>
  <c r="G174" i="44" s="1"/>
  <c r="G175" i="44" s="1"/>
  <c r="G176" i="44" s="1"/>
  <c r="G100" i="44"/>
  <c r="G103" i="44" s="1"/>
  <c r="G104" i="44"/>
  <c r="G43" i="44"/>
  <c r="G46" i="44" s="1"/>
  <c r="G47" i="44" s="1"/>
  <c r="G48" i="44" s="1"/>
  <c r="G49" i="44" s="1"/>
  <c r="G50" i="44" s="1"/>
  <c r="G105" i="44" l="1"/>
  <c r="G106" i="44" s="1"/>
  <c r="G107" i="44" s="1"/>
  <c r="E191" i="43" l="1"/>
  <c r="G191" i="43" s="1"/>
  <c r="E190" i="43"/>
  <c r="G190" i="43" s="1"/>
  <c r="A190" i="43"/>
  <c r="A191" i="43" s="1"/>
  <c r="E188" i="43"/>
  <c r="G188" i="43" s="1"/>
  <c r="G187" i="43"/>
  <c r="E186" i="43"/>
  <c r="G186" i="43" s="1"/>
  <c r="E185" i="43"/>
  <c r="G185" i="43" s="1"/>
  <c r="E184" i="43"/>
  <c r="G184" i="43" s="1"/>
  <c r="A184" i="43"/>
  <c r="A185" i="43" s="1"/>
  <c r="A186" i="43" s="1"/>
  <c r="A187" i="43" s="1"/>
  <c r="A188" i="43" s="1"/>
  <c r="E166" i="43"/>
  <c r="G166" i="43" s="1"/>
  <c r="E165" i="43"/>
  <c r="G165" i="43" s="1"/>
  <c r="E164" i="43"/>
  <c r="G164" i="43" s="1"/>
  <c r="E163" i="43"/>
  <c r="G163" i="43" s="1"/>
  <c r="A163" i="43"/>
  <c r="A164" i="43" s="1"/>
  <c r="A165" i="43" s="1"/>
  <c r="A166" i="43" s="1"/>
  <c r="E161" i="43"/>
  <c r="G161" i="43" s="1"/>
  <c r="E160" i="43"/>
  <c r="G160" i="43" s="1"/>
  <c r="E159" i="43"/>
  <c r="G159" i="43" s="1"/>
  <c r="E158" i="43"/>
  <c r="G158" i="43" s="1"/>
  <c r="A158" i="43"/>
  <c r="A159" i="43" s="1"/>
  <c r="A160" i="43" s="1"/>
  <c r="A161" i="43" s="1"/>
  <c r="E156" i="43"/>
  <c r="G156" i="43" s="1"/>
  <c r="E155" i="43"/>
  <c r="G155" i="43" s="1"/>
  <c r="E154" i="43"/>
  <c r="G154" i="43" s="1"/>
  <c r="E153" i="43"/>
  <c r="G153" i="43" s="1"/>
  <c r="A153" i="43"/>
  <c r="A154" i="43" s="1"/>
  <c r="A155" i="43" s="1"/>
  <c r="A156" i="43" s="1"/>
  <c r="E151" i="43"/>
  <c r="G151" i="43" s="1"/>
  <c r="E150" i="43"/>
  <c r="G150" i="43" s="1"/>
  <c r="E149" i="43"/>
  <c r="G149" i="43" s="1"/>
  <c r="E148" i="43"/>
  <c r="G148" i="43" s="1"/>
  <c r="A148" i="43"/>
  <c r="A149" i="43" s="1"/>
  <c r="A150" i="43" s="1"/>
  <c r="A151" i="43" s="1"/>
  <c r="E146" i="43"/>
  <c r="G146" i="43" s="1"/>
  <c r="E145" i="43"/>
  <c r="G145" i="43" s="1"/>
  <c r="E144" i="43"/>
  <c r="G144" i="43" s="1"/>
  <c r="E143" i="43"/>
  <c r="G143" i="43" s="1"/>
  <c r="E142" i="43"/>
  <c r="G142" i="43" s="1"/>
  <c r="A142" i="43"/>
  <c r="A143" i="43" s="1"/>
  <c r="A144" i="43" s="1"/>
  <c r="A145" i="43" s="1"/>
  <c r="A146" i="43" s="1"/>
  <c r="E140" i="43"/>
  <c r="G140" i="43" s="1"/>
  <c r="E139" i="43"/>
  <c r="G139" i="43" s="1"/>
  <c r="E138" i="43"/>
  <c r="G138" i="43" s="1"/>
  <c r="E137" i="43"/>
  <c r="G137" i="43" s="1"/>
  <c r="E136" i="43"/>
  <c r="G136" i="43" s="1"/>
  <c r="A136" i="43"/>
  <c r="A137" i="43" s="1"/>
  <c r="A138" i="43" s="1"/>
  <c r="A139" i="43" s="1"/>
  <c r="A140" i="43" s="1"/>
  <c r="E134" i="43"/>
  <c r="G134" i="43" s="1"/>
  <c r="G133" i="43"/>
  <c r="E132" i="43"/>
  <c r="G132" i="43" s="1"/>
  <c r="E131" i="43"/>
  <c r="G131" i="43" s="1"/>
  <c r="E130" i="43"/>
  <c r="G130" i="43" s="1"/>
  <c r="A130" i="43"/>
  <c r="A131" i="43" s="1"/>
  <c r="A132" i="43" s="1"/>
  <c r="A133" i="43" s="1"/>
  <c r="A134" i="43" s="1"/>
  <c r="E128" i="43"/>
  <c r="G128" i="43" s="1"/>
  <c r="G127" i="43"/>
  <c r="E126" i="43"/>
  <c r="G126" i="43" s="1"/>
  <c r="E125" i="43"/>
  <c r="G125" i="43" s="1"/>
  <c r="E124" i="43"/>
  <c r="G124" i="43" s="1"/>
  <c r="A124" i="43"/>
  <c r="A125" i="43" s="1"/>
  <c r="A126" i="43" s="1"/>
  <c r="A127" i="43" s="1"/>
  <c r="A128" i="43" s="1"/>
  <c r="E121" i="43"/>
  <c r="G121" i="43" s="1"/>
  <c r="G120" i="43"/>
  <c r="G119" i="43"/>
  <c r="E118" i="43"/>
  <c r="G118" i="43" s="1"/>
  <c r="E117" i="43"/>
  <c r="G117" i="43" s="1"/>
  <c r="E116" i="43"/>
  <c r="G116" i="43" s="1"/>
  <c r="A116" i="43"/>
  <c r="A117" i="43" s="1"/>
  <c r="A118" i="43" s="1"/>
  <c r="A119" i="43" s="1"/>
  <c r="A120" i="43" s="1"/>
  <c r="A121" i="43" s="1"/>
  <c r="E97" i="43"/>
  <c r="G97" i="43" s="1"/>
  <c r="E96" i="43"/>
  <c r="G96" i="43" s="1"/>
  <c r="E95" i="43"/>
  <c r="G95" i="43" s="1"/>
  <c r="E94" i="43"/>
  <c r="G94" i="43" s="1"/>
  <c r="A94" i="43"/>
  <c r="A95" i="43" s="1"/>
  <c r="A96" i="43" s="1"/>
  <c r="A97" i="43" s="1"/>
  <c r="E92" i="43"/>
  <c r="G92" i="43" s="1"/>
  <c r="G91" i="43"/>
  <c r="G90" i="43"/>
  <c r="E89" i="43"/>
  <c r="G89" i="43" s="1"/>
  <c r="E88" i="43"/>
  <c r="G88" i="43" s="1"/>
  <c r="A88" i="43"/>
  <c r="A89" i="43" s="1"/>
  <c r="A90" i="43" s="1"/>
  <c r="E86" i="43"/>
  <c r="G86" i="43" s="1"/>
  <c r="E85" i="43"/>
  <c r="G85" i="43" s="1"/>
  <c r="E84" i="43"/>
  <c r="G84" i="43" s="1"/>
  <c r="E83" i="43"/>
  <c r="G83" i="43" s="1"/>
  <c r="A83" i="43"/>
  <c r="A84" i="43" s="1"/>
  <c r="A85" i="43" s="1"/>
  <c r="A86" i="43" s="1"/>
  <c r="E81" i="43"/>
  <c r="G81" i="43" s="1"/>
  <c r="E80" i="43"/>
  <c r="G80" i="43" s="1"/>
  <c r="E79" i="43"/>
  <c r="G79" i="43" s="1"/>
  <c r="A79" i="43"/>
  <c r="A80" i="43" s="1"/>
  <c r="A81" i="43" s="1"/>
  <c r="E77" i="43"/>
  <c r="G77" i="43" s="1"/>
  <c r="E76" i="43"/>
  <c r="G76" i="43" s="1"/>
  <c r="E75" i="43"/>
  <c r="G75" i="43" s="1"/>
  <c r="A75" i="43"/>
  <c r="A76" i="43" s="1"/>
  <c r="A77" i="43" s="1"/>
  <c r="E73" i="43"/>
  <c r="G73" i="43" s="1"/>
  <c r="E72" i="43"/>
  <c r="G72" i="43" s="1"/>
  <c r="E71" i="43"/>
  <c r="G71" i="43" s="1"/>
  <c r="A71" i="43"/>
  <c r="A72" i="43" s="1"/>
  <c r="A73" i="43" s="1"/>
  <c r="G68" i="43"/>
  <c r="G67" i="43"/>
  <c r="G66" i="43"/>
  <c r="A65" i="43"/>
  <c r="A66" i="43" s="1"/>
  <c r="A67" i="43" s="1"/>
  <c r="A68" i="43" s="1"/>
  <c r="A69" i="43" s="1"/>
  <c r="E64" i="43"/>
  <c r="E69" i="43" s="1"/>
  <c r="G69" i="43" s="1"/>
  <c r="E63" i="43"/>
  <c r="G63" i="43" s="1"/>
  <c r="G62" i="43"/>
  <c r="E61" i="43"/>
  <c r="G61" i="43" s="1"/>
  <c r="E60" i="43"/>
  <c r="G60" i="43" s="1"/>
  <c r="E59" i="43"/>
  <c r="G59" i="43" s="1"/>
  <c r="A59" i="43"/>
  <c r="A60" i="43" s="1"/>
  <c r="A61" i="43" s="1"/>
  <c r="A62" i="43" s="1"/>
  <c r="A63" i="43" s="1"/>
  <c r="E41" i="43"/>
  <c r="G41" i="43" s="1"/>
  <c r="E40" i="43"/>
  <c r="G40" i="43" s="1"/>
  <c r="E39" i="43"/>
  <c r="G39" i="43" s="1"/>
  <c r="E38" i="43"/>
  <c r="G38" i="43" s="1"/>
  <c r="E37" i="43"/>
  <c r="G37" i="43" s="1"/>
  <c r="A37" i="43"/>
  <c r="A38" i="43" s="1"/>
  <c r="A39" i="43" s="1"/>
  <c r="A40" i="43" s="1"/>
  <c r="A41" i="43" s="1"/>
  <c r="E35" i="43"/>
  <c r="G35" i="43" s="1"/>
  <c r="E34" i="43"/>
  <c r="G34" i="43" s="1"/>
  <c r="E33" i="43"/>
  <c r="G33" i="43" s="1"/>
  <c r="E32" i="43"/>
  <c r="G32" i="43" s="1"/>
  <c r="E31" i="43"/>
  <c r="G31" i="43" s="1"/>
  <c r="A31" i="43"/>
  <c r="A32" i="43" s="1"/>
  <c r="A33" i="43" s="1"/>
  <c r="A34" i="43" s="1"/>
  <c r="A35" i="43" s="1"/>
  <c r="E29" i="43"/>
  <c r="G29" i="43" s="1"/>
  <c r="E28" i="43"/>
  <c r="G28" i="43" s="1"/>
  <c r="E27" i="43"/>
  <c r="G27" i="43" s="1"/>
  <c r="E26" i="43"/>
  <c r="G26" i="43" s="1"/>
  <c r="E25" i="43"/>
  <c r="G25" i="43" s="1"/>
  <c r="E24" i="43"/>
  <c r="G24" i="43" s="1"/>
  <c r="E23" i="43"/>
  <c r="G23" i="43" s="1"/>
  <c r="A23" i="43"/>
  <c r="A24" i="43" s="1"/>
  <c r="A25" i="43" s="1"/>
  <c r="A26" i="43" s="1"/>
  <c r="A27" i="43" s="1"/>
  <c r="A28" i="43" s="1"/>
  <c r="A29" i="43" s="1"/>
  <c r="E21" i="43"/>
  <c r="G21" i="43" s="1"/>
  <c r="E20" i="43"/>
  <c r="G20" i="43" s="1"/>
  <c r="E19" i="43"/>
  <c r="G19" i="43" s="1"/>
  <c r="E18" i="43"/>
  <c r="G18" i="43" s="1"/>
  <c r="E17" i="43"/>
  <c r="G17" i="43" s="1"/>
  <c r="E15" i="43"/>
  <c r="G15" i="43" s="1"/>
  <c r="G14" i="43" s="1"/>
  <c r="A15" i="43"/>
  <c r="E13" i="43"/>
  <c r="G13" i="43" s="1"/>
  <c r="E12" i="43"/>
  <c r="G12" i="43" s="1"/>
  <c r="E11" i="43"/>
  <c r="G11" i="43" s="1"/>
  <c r="E10" i="43"/>
  <c r="G10" i="43" s="1"/>
  <c r="E9" i="43"/>
  <c r="G9" i="43" s="1"/>
  <c r="A9" i="43"/>
  <c r="A10" i="43" s="1"/>
  <c r="A11" i="43" s="1"/>
  <c r="A12" i="43" s="1"/>
  <c r="A13" i="43" s="1"/>
  <c r="G70" i="43" l="1"/>
  <c r="G135" i="43"/>
  <c r="G44" i="43"/>
  <c r="G8" i="43"/>
  <c r="G87" i="43"/>
  <c r="G36" i="43"/>
  <c r="G58" i="43"/>
  <c r="G152" i="43"/>
  <c r="G183" i="43"/>
  <c r="G82" i="43"/>
  <c r="G129" i="43"/>
  <c r="G123" i="43"/>
  <c r="G194" i="43"/>
  <c r="G189" i="43"/>
  <c r="G157" i="43"/>
  <c r="G169" i="43"/>
  <c r="G162" i="43"/>
  <c r="G115" i="43"/>
  <c r="G141" i="43"/>
  <c r="G93" i="43"/>
  <c r="G74" i="43"/>
  <c r="G78" i="43"/>
  <c r="A92" i="43"/>
  <c r="A91" i="43"/>
  <c r="E65" i="43"/>
  <c r="G65" i="43" s="1"/>
  <c r="G64" i="43" s="1"/>
  <c r="G16" i="43"/>
  <c r="G22" i="43"/>
  <c r="G167" i="43" l="1"/>
  <c r="G170" i="43" s="1"/>
  <c r="G171" i="43" s="1"/>
  <c r="G172" i="43" s="1"/>
  <c r="G173" i="43" s="1"/>
  <c r="G174" i="43" s="1"/>
  <c r="G42" i="43"/>
  <c r="G45" i="43" s="1"/>
  <c r="G46" i="43" s="1"/>
  <c r="G47" i="43" s="1"/>
  <c r="G48" i="43" s="1"/>
  <c r="G49" i="43" s="1"/>
  <c r="G192" i="43"/>
  <c r="G195" i="43" s="1"/>
  <c r="G196" i="43" s="1"/>
  <c r="G197" i="43" s="1"/>
  <c r="G198" i="43" s="1"/>
  <c r="G199" i="43" s="1"/>
  <c r="G100" i="43"/>
  <c r="G98" i="43"/>
  <c r="G101" i="43" s="1"/>
  <c r="G102" i="43" l="1"/>
  <c r="G103" i="43" s="1"/>
  <c r="G104" i="43" s="1"/>
  <c r="G105" i="43" s="1"/>
  <c r="E183" i="34" l="1"/>
  <c r="G183" i="34" s="1"/>
  <c r="E182" i="34"/>
  <c r="G182" i="34" s="1"/>
  <c r="A182" i="34"/>
  <c r="A183" i="34" s="1"/>
  <c r="E180" i="34"/>
  <c r="G180" i="34" s="1"/>
  <c r="G179" i="34"/>
  <c r="E178" i="34"/>
  <c r="G178" i="34" s="1"/>
  <c r="E177" i="34"/>
  <c r="G177" i="34" s="1"/>
  <c r="E176" i="34"/>
  <c r="G176" i="34" s="1"/>
  <c r="A176" i="34"/>
  <c r="A177" i="34" s="1"/>
  <c r="A178" i="34" s="1"/>
  <c r="A179" i="34" s="1"/>
  <c r="A180" i="34" s="1"/>
  <c r="E157" i="34"/>
  <c r="G157" i="34" s="1"/>
  <c r="E156" i="34"/>
  <c r="G156" i="34" s="1"/>
  <c r="E155" i="34"/>
  <c r="G155" i="34" s="1"/>
  <c r="E154" i="34"/>
  <c r="G154" i="34" s="1"/>
  <c r="A154" i="34"/>
  <c r="A155" i="34" s="1"/>
  <c r="A156" i="34" s="1"/>
  <c r="A157" i="34" s="1"/>
  <c r="E152" i="34"/>
  <c r="G152" i="34" s="1"/>
  <c r="E151" i="34"/>
  <c r="G151" i="34" s="1"/>
  <c r="E150" i="34"/>
  <c r="G150" i="34" s="1"/>
  <c r="E149" i="34"/>
  <c r="G149" i="34" s="1"/>
  <c r="A149" i="34"/>
  <c r="A150" i="34" s="1"/>
  <c r="A151" i="34" s="1"/>
  <c r="A152" i="34" s="1"/>
  <c r="E147" i="34"/>
  <c r="G147" i="34" s="1"/>
  <c r="E146" i="34"/>
  <c r="G146" i="34" s="1"/>
  <c r="E145" i="34"/>
  <c r="G145" i="34" s="1"/>
  <c r="E144" i="34"/>
  <c r="G144" i="34" s="1"/>
  <c r="A144" i="34"/>
  <c r="A145" i="34" s="1"/>
  <c r="A146" i="34" s="1"/>
  <c r="A147" i="34" s="1"/>
  <c r="E142" i="34"/>
  <c r="G142" i="34" s="1"/>
  <c r="E141" i="34"/>
  <c r="G141" i="34" s="1"/>
  <c r="E140" i="34"/>
  <c r="G140" i="34" s="1"/>
  <c r="E139" i="34"/>
  <c r="G139" i="34" s="1"/>
  <c r="E138" i="34"/>
  <c r="G138" i="34" s="1"/>
  <c r="A138" i="34"/>
  <c r="A139" i="34" s="1"/>
  <c r="A140" i="34" s="1"/>
  <c r="A141" i="34" s="1"/>
  <c r="A142" i="34" s="1"/>
  <c r="E136" i="34"/>
  <c r="G136" i="34" s="1"/>
  <c r="E135" i="34"/>
  <c r="G135" i="34" s="1"/>
  <c r="E134" i="34"/>
  <c r="G134" i="34" s="1"/>
  <c r="E133" i="34"/>
  <c r="G133" i="34" s="1"/>
  <c r="E132" i="34"/>
  <c r="G132" i="34" s="1"/>
  <c r="A132" i="34"/>
  <c r="A133" i="34" s="1"/>
  <c r="A134" i="34" s="1"/>
  <c r="A135" i="34" s="1"/>
  <c r="A136" i="34" s="1"/>
  <c r="E130" i="34"/>
  <c r="G130" i="34" s="1"/>
  <c r="G129" i="34"/>
  <c r="E128" i="34"/>
  <c r="G128" i="34" s="1"/>
  <c r="E127" i="34"/>
  <c r="G127" i="34" s="1"/>
  <c r="E126" i="34"/>
  <c r="G126" i="34" s="1"/>
  <c r="A126" i="34"/>
  <c r="A127" i="34" s="1"/>
  <c r="A128" i="34" s="1"/>
  <c r="A129" i="34" s="1"/>
  <c r="A130" i="34" s="1"/>
  <c r="E124" i="34"/>
  <c r="G124" i="34" s="1"/>
  <c r="G123" i="34"/>
  <c r="E122" i="34"/>
  <c r="G122" i="34" s="1"/>
  <c r="E121" i="34"/>
  <c r="G121" i="34" s="1"/>
  <c r="E120" i="34"/>
  <c r="G120" i="34" s="1"/>
  <c r="A120" i="34"/>
  <c r="A121" i="34" s="1"/>
  <c r="A122" i="34" s="1"/>
  <c r="A123" i="34" s="1"/>
  <c r="A124" i="34" s="1"/>
  <c r="E117" i="34"/>
  <c r="G117" i="34" s="1"/>
  <c r="G116" i="34"/>
  <c r="G115" i="34"/>
  <c r="E114" i="34"/>
  <c r="G114" i="34" s="1"/>
  <c r="E113" i="34"/>
  <c r="G113" i="34" s="1"/>
  <c r="E112" i="34"/>
  <c r="G112" i="34" s="1"/>
  <c r="A112" i="34"/>
  <c r="A113" i="34" s="1"/>
  <c r="A114" i="34" s="1"/>
  <c r="A115" i="34" s="1"/>
  <c r="A116" i="34" s="1"/>
  <c r="A117" i="34" s="1"/>
  <c r="E92" i="34"/>
  <c r="G92" i="34" s="1"/>
  <c r="G91" i="34"/>
  <c r="E90" i="34"/>
  <c r="G90" i="34" s="1"/>
  <c r="E89" i="34"/>
  <c r="G89" i="34" s="1"/>
  <c r="A89" i="34"/>
  <c r="A90" i="34" s="1"/>
  <c r="A91" i="34" s="1"/>
  <c r="A92" i="34" s="1"/>
  <c r="E87" i="34"/>
  <c r="G87" i="34" s="1"/>
  <c r="E86" i="34"/>
  <c r="G86" i="34" s="1"/>
  <c r="E85" i="34"/>
  <c r="G85" i="34" s="1"/>
  <c r="E84" i="34"/>
  <c r="G84" i="34" s="1"/>
  <c r="A84" i="34"/>
  <c r="A85" i="34" s="1"/>
  <c r="A86" i="34" s="1"/>
  <c r="A87" i="34" s="1"/>
  <c r="E82" i="34"/>
  <c r="G82" i="34" s="1"/>
  <c r="E81" i="34"/>
  <c r="G81" i="34" s="1"/>
  <c r="E80" i="34"/>
  <c r="G80" i="34" s="1"/>
  <c r="A80" i="34"/>
  <c r="A81" i="34" s="1"/>
  <c r="A82" i="34" s="1"/>
  <c r="E78" i="34"/>
  <c r="G78" i="34" s="1"/>
  <c r="E77" i="34"/>
  <c r="G77" i="34" s="1"/>
  <c r="E76" i="34"/>
  <c r="G76" i="34" s="1"/>
  <c r="A76" i="34"/>
  <c r="A77" i="34" s="1"/>
  <c r="A78" i="34" s="1"/>
  <c r="E74" i="34"/>
  <c r="G74" i="34" s="1"/>
  <c r="E73" i="34"/>
  <c r="G73" i="34" s="1"/>
  <c r="E72" i="34"/>
  <c r="G72" i="34" s="1"/>
  <c r="A72" i="34"/>
  <c r="A73" i="34" s="1"/>
  <c r="A74" i="34" s="1"/>
  <c r="E70" i="34"/>
  <c r="G70" i="34" s="1"/>
  <c r="G69" i="34"/>
  <c r="G68" i="34"/>
  <c r="G67" i="34"/>
  <c r="E66" i="34"/>
  <c r="G66" i="34" s="1"/>
  <c r="A66" i="34"/>
  <c r="A67" i="34" s="1"/>
  <c r="A68" i="34" s="1"/>
  <c r="A69" i="34" s="1"/>
  <c r="A70" i="34" s="1"/>
  <c r="E64" i="34"/>
  <c r="G64" i="34" s="1"/>
  <c r="G63" i="34"/>
  <c r="E62" i="34"/>
  <c r="G62" i="34" s="1"/>
  <c r="E61" i="34"/>
  <c r="G61" i="34" s="1"/>
  <c r="E60" i="34"/>
  <c r="G60" i="34" s="1"/>
  <c r="A60" i="34"/>
  <c r="A61" i="34" s="1"/>
  <c r="A62" i="34" s="1"/>
  <c r="A63" i="34" s="1"/>
  <c r="A64" i="34" s="1"/>
  <c r="G65" i="34" l="1"/>
  <c r="G186" i="34"/>
  <c r="G181" i="34"/>
  <c r="G175" i="34"/>
  <c r="G71" i="34"/>
  <c r="G79" i="34"/>
  <c r="G59" i="34"/>
  <c r="G125" i="34"/>
  <c r="G131" i="34"/>
  <c r="G148" i="34"/>
  <c r="G153" i="34"/>
  <c r="G160" i="34"/>
  <c r="G111" i="34"/>
  <c r="G119" i="34"/>
  <c r="G137" i="34"/>
  <c r="G75" i="34"/>
  <c r="G83" i="34"/>
  <c r="G95" i="34"/>
  <c r="G88" i="34"/>
  <c r="E20" i="34"/>
  <c r="G20" i="34" s="1"/>
  <c r="E12" i="34"/>
  <c r="G12" i="34" s="1"/>
  <c r="E11" i="34"/>
  <c r="G11" i="34" s="1"/>
  <c r="E10" i="34"/>
  <c r="G10" i="34" s="1"/>
  <c r="E24" i="34"/>
  <c r="G24" i="34" s="1"/>
  <c r="E25" i="34"/>
  <c r="G25" i="34" s="1"/>
  <c r="E30" i="34"/>
  <c r="G30" i="34" s="1"/>
  <c r="A18" i="34"/>
  <c r="A19" i="34" s="1"/>
  <c r="A20" i="34" s="1"/>
  <c r="A21" i="34" s="1"/>
  <c r="A22" i="34" s="1"/>
  <c r="A24" i="34"/>
  <c r="A25" i="34" s="1"/>
  <c r="A26" i="34" s="1"/>
  <c r="A27" i="34" s="1"/>
  <c r="A28" i="34" s="1"/>
  <c r="A29" i="34" s="1"/>
  <c r="A30" i="34" s="1"/>
  <c r="E29" i="34"/>
  <c r="G29" i="34" s="1"/>
  <c r="E28" i="34"/>
  <c r="G28" i="34" s="1"/>
  <c r="E27" i="34"/>
  <c r="G27" i="34" s="1"/>
  <c r="E26" i="34"/>
  <c r="G26" i="34" s="1"/>
  <c r="E42" i="34"/>
  <c r="G42" i="34" s="1"/>
  <c r="E41" i="34"/>
  <c r="G41" i="34" s="1"/>
  <c r="E40" i="34"/>
  <c r="G40" i="34" s="1"/>
  <c r="E39" i="34"/>
  <c r="G39" i="34" s="1"/>
  <c r="E38" i="34"/>
  <c r="G38" i="34" s="1"/>
  <c r="A38" i="34"/>
  <c r="A39" i="34" s="1"/>
  <c r="A40" i="34" s="1"/>
  <c r="A41" i="34" s="1"/>
  <c r="A42" i="34" s="1"/>
  <c r="E36" i="34"/>
  <c r="G36" i="34" s="1"/>
  <c r="E35" i="34"/>
  <c r="G35" i="34" s="1"/>
  <c r="E34" i="34"/>
  <c r="G34" i="34" s="1"/>
  <c r="E33" i="34"/>
  <c r="G33" i="34" s="1"/>
  <c r="E32" i="34"/>
  <c r="G32" i="34" s="1"/>
  <c r="A32" i="34"/>
  <c r="A33" i="34" s="1"/>
  <c r="A34" i="34" s="1"/>
  <c r="A35" i="34" s="1"/>
  <c r="A36" i="34" s="1"/>
  <c r="E22" i="34"/>
  <c r="G22" i="34" s="1"/>
  <c r="E21" i="34"/>
  <c r="G21" i="34" s="1"/>
  <c r="E19" i="34"/>
  <c r="G19" i="34" s="1"/>
  <c r="E18" i="34"/>
  <c r="G18" i="34" s="1"/>
  <c r="E16" i="34"/>
  <c r="G16" i="34" s="1"/>
  <c r="G15" i="34" s="1"/>
  <c r="A16" i="34"/>
  <c r="E14" i="34"/>
  <c r="G14" i="34" s="1"/>
  <c r="E13" i="34"/>
  <c r="G13" i="34" s="1"/>
  <c r="A10" i="34"/>
  <c r="A11" i="34" s="1"/>
  <c r="A12" i="34" s="1"/>
  <c r="A13" i="34" s="1"/>
  <c r="A14" i="34" s="1"/>
  <c r="G184" i="34" l="1"/>
  <c r="G187" i="34" s="1"/>
  <c r="G188" i="34" s="1"/>
  <c r="G189" i="34" s="1"/>
  <c r="G190" i="34" s="1"/>
  <c r="G191" i="34" s="1"/>
  <c r="G17" i="34"/>
  <c r="G23" i="34"/>
  <c r="G158" i="34"/>
  <c r="G161" i="34" s="1"/>
  <c r="G162" i="34" s="1"/>
  <c r="G163" i="34" s="1"/>
  <c r="G97" i="34"/>
  <c r="G93" i="34"/>
  <c r="G96" i="34" s="1"/>
  <c r="G9" i="34"/>
  <c r="G37" i="34"/>
  <c r="G45" i="34"/>
  <c r="G164" i="34" l="1"/>
  <c r="G165" i="34" s="1"/>
  <c r="G98" i="34"/>
  <c r="G99" i="34" s="1"/>
  <c r="G100" i="34" s="1"/>
  <c r="G43" i="34"/>
  <c r="G46" i="34" s="1"/>
  <c r="G47" i="34" s="1"/>
  <c r="G48" i="34" s="1"/>
  <c r="G49" i="34" s="1"/>
  <c r="G50" i="34" s="1"/>
</calcChain>
</file>

<file path=xl/sharedStrings.xml><?xml version="1.0" encoding="utf-8"?>
<sst xmlns="http://schemas.openxmlformats.org/spreadsheetml/2006/main" count="2515" uniqueCount="155">
  <si>
    <t>lari</t>
  </si>
  <si>
    <t>#</t>
  </si>
  <si>
    <t>sul</t>
  </si>
  <si>
    <t>jami</t>
  </si>
  <si>
    <t>samSeneblo samuSaoebi</t>
  </si>
  <si>
    <t>samuSaoTa dasaxeleba</t>
  </si>
  <si>
    <t>ganzomilebis erTeuli</t>
  </si>
  <si>
    <t>raodenoba</t>
  </si>
  <si>
    <t>saxarjTaRricxvo Rirebuleba</t>
  </si>
  <si>
    <t>saproeqto monacemebi</t>
  </si>
  <si>
    <t>ganzomilebis erTeulze</t>
  </si>
  <si>
    <t>1</t>
  </si>
  <si>
    <t>2</t>
  </si>
  <si>
    <t>3</t>
  </si>
  <si>
    <t>4</t>
  </si>
  <si>
    <t>5</t>
  </si>
  <si>
    <t>6</t>
  </si>
  <si>
    <t>7</t>
  </si>
  <si>
    <t>tixris mowyoba satixre blokebiT 39X19X10sm (svel wertilebSi)</t>
  </si>
  <si>
    <r>
      <t>m</t>
    </r>
    <r>
      <rPr>
        <b/>
        <vertAlign val="superscript"/>
        <sz val="10"/>
        <rFont val="LitNusx"/>
      </rPr>
      <t>3</t>
    </r>
  </si>
  <si>
    <t xml:space="preserve">SromiTi danaxarji </t>
  </si>
  <si>
    <t>kac/sT</t>
  </si>
  <si>
    <t xml:space="preserve">manqanebi </t>
  </si>
  <si>
    <t>man/sT</t>
  </si>
  <si>
    <t>cementis xsnari 1:3</t>
  </si>
  <si>
    <r>
      <t>m</t>
    </r>
    <r>
      <rPr>
        <vertAlign val="superscript"/>
        <sz val="10"/>
        <rFont val="AcadNusx"/>
      </rPr>
      <t>2</t>
    </r>
  </si>
  <si>
    <t>satixre bloki 39X19X10sm</t>
  </si>
  <si>
    <t>c</t>
  </si>
  <si>
    <t>sxva masalebi</t>
  </si>
  <si>
    <t>kompl</t>
  </si>
  <si>
    <r>
      <t>m</t>
    </r>
    <r>
      <rPr>
        <b/>
        <vertAlign val="superscript"/>
        <sz val="10"/>
        <rFont val="LitNusx"/>
      </rPr>
      <t>2</t>
    </r>
  </si>
  <si>
    <t>materialuri da SromiTi resursebi</t>
  </si>
  <si>
    <r>
      <t>m</t>
    </r>
    <r>
      <rPr>
        <vertAlign val="superscript"/>
        <sz val="10"/>
        <rFont val="LitNusx"/>
      </rPr>
      <t>2</t>
    </r>
  </si>
  <si>
    <r>
      <t>100 m</t>
    </r>
    <r>
      <rPr>
        <b/>
        <vertAlign val="superscript"/>
        <sz val="10"/>
        <rFont val="LitNusx"/>
      </rPr>
      <t>2</t>
    </r>
  </si>
  <si>
    <r>
      <t>m</t>
    </r>
    <r>
      <rPr>
        <vertAlign val="superscript"/>
        <sz val="10"/>
        <rFont val="AcadNusx"/>
      </rPr>
      <t>3</t>
    </r>
  </si>
  <si>
    <t xml:space="preserve">meTlaxis filebis mowyoba iatakebze </t>
  </si>
  <si>
    <t>manqanebi</t>
  </si>
  <si>
    <t>man</t>
  </si>
  <si>
    <t>sxva masala</t>
  </si>
  <si>
    <t>14</t>
  </si>
  <si>
    <t>18</t>
  </si>
  <si>
    <t>Bdazianebuli baTqaSis aRdgena Sida kedlebze da Werze  15%</t>
  </si>
  <si>
    <r>
      <t>100 m</t>
    </r>
    <r>
      <rPr>
        <b/>
        <vertAlign val="superscript"/>
        <sz val="10"/>
        <rFont val="LitNusx"/>
      </rPr>
      <t>2</t>
    </r>
    <r>
      <rPr>
        <b/>
        <sz val="10"/>
        <rFont val="LitNusx"/>
        <family val="2"/>
        <charset val="204"/>
      </rPr>
      <t>.</t>
    </r>
  </si>
  <si>
    <r>
      <t>cementis tumbo 1m</t>
    </r>
    <r>
      <rPr>
        <vertAlign val="superscript"/>
        <sz val="10"/>
        <rFont val="AcadNusx"/>
      </rPr>
      <t>3/sT</t>
    </r>
  </si>
  <si>
    <t>cementis xsnari mopirkeTebis 1:3</t>
  </si>
  <si>
    <t xml:space="preserve">SromiTi danaxarji  </t>
  </si>
  <si>
    <t xml:space="preserve">sxva masalebi </t>
  </si>
  <si>
    <t xml:space="preserve">keramikuli fila kedlis </t>
  </si>
  <si>
    <t>SromiTi danaxarji</t>
  </si>
  <si>
    <t xml:space="preserve">lokalur resursuli jami: </t>
  </si>
  <si>
    <t>maT Soris:</t>
  </si>
  <si>
    <t xml:space="preserve">1. SromiTi danaxarji </t>
  </si>
  <si>
    <t>jami: pirdapir xarjebze</t>
  </si>
  <si>
    <t xml:space="preserve">zednadebi xarjebi </t>
  </si>
  <si>
    <t xml:space="preserve">gegmiuri dagroveba </t>
  </si>
  <si>
    <t xml:space="preserve">sul xarjTaRricxviT </t>
  </si>
  <si>
    <t xml:space="preserve">Semyvan gamanwilebeli karada </t>
  </si>
  <si>
    <t xml:space="preserve">karada </t>
  </si>
  <si>
    <t>avtomaturi amomrTveli 65 amp</t>
  </si>
  <si>
    <t>grZ/m.</t>
  </si>
  <si>
    <t>eleqtro sadenebis gayvana daxuruli el. gayvanilobisaTvis</t>
  </si>
  <si>
    <t>g\m</t>
  </si>
  <si>
    <t>gamanawilebeli kolofi</t>
  </si>
  <si>
    <t xml:space="preserve">Cafluli tipis erT klaviSiani CamrTvelis dayeneba </t>
  </si>
  <si>
    <t xml:space="preserve"> CamrTveli 1-kl</t>
  </si>
  <si>
    <t xml:space="preserve">Cafluli tipis orklaviSiani CamrTvelis dayeneba </t>
  </si>
  <si>
    <t xml:space="preserve"> CamrTveli  2-kl</t>
  </si>
  <si>
    <t xml:space="preserve">Cafluli tipis Stefseluri rozetis  dayeneba  </t>
  </si>
  <si>
    <t xml:space="preserve">Stepseli </t>
  </si>
  <si>
    <t>m\sT</t>
  </si>
  <si>
    <t>sanaTi halogenebi aluminis Sekidul WerSi</t>
  </si>
  <si>
    <t>sanaTi halogeniM</t>
  </si>
  <si>
    <t>gamwovi ventiliatoris mowyoba d-150</t>
  </si>
  <si>
    <t>sawevela</t>
  </si>
  <si>
    <t>man\sT</t>
  </si>
  <si>
    <t>cali</t>
  </si>
  <si>
    <t>zednadebi xarjebi SromiTi danaxarjidan</t>
  </si>
  <si>
    <t xml:space="preserve"> wyalmomarageba kanalizacia</t>
  </si>
  <si>
    <t>wyalmomarageba</t>
  </si>
  <si>
    <t>grZ/m</t>
  </si>
  <si>
    <t xml:space="preserve">SromiTi resursebi </t>
  </si>
  <si>
    <t>kac\sT</t>
  </si>
  <si>
    <t>fitingi d-20mm</t>
  </si>
  <si>
    <t xml:space="preserve">kedlebSi  gayvanilobisaTvis naxvretebis mowyoba </t>
  </si>
  <si>
    <t xml:space="preserve">kanalizacia </t>
  </si>
  <si>
    <t>plastmasis sakanalizacio milis gayvana diametriT 100X3.2mm(2.0m)</t>
  </si>
  <si>
    <t>fasonuri nawilebi d-100mm</t>
  </si>
  <si>
    <t>plastmasis sakanalizacio milis gayvana diametriT 50X3.2mm(2.0m)</t>
  </si>
  <si>
    <t>fasonuri nawilebi d-50</t>
  </si>
  <si>
    <t>kompl.</t>
  </si>
  <si>
    <t xml:space="preserve"> xelsabanis mowyoba</t>
  </si>
  <si>
    <t>sifoni plasmasis</t>
  </si>
  <si>
    <t>plasmasis trapebis montaJi d-100mm</t>
  </si>
  <si>
    <t>plasmasis trapi d-100mm</t>
  </si>
  <si>
    <t>plasmasis trapi d-50mm</t>
  </si>
  <si>
    <t xml:space="preserve"> ventili </t>
  </si>
  <si>
    <t>lokalur resursuli jami:</t>
  </si>
  <si>
    <t xml:space="preserve"> ventilacia</t>
  </si>
  <si>
    <t>plastmasis sakanalizacio milis gayvana diametriT 150mm</t>
  </si>
  <si>
    <t>mili 150mm</t>
  </si>
  <si>
    <t>fasonuri nawilebi d-150mm</t>
  </si>
  <si>
    <t xml:space="preserve">plasmasis mili  d-20 </t>
  </si>
  <si>
    <t xml:space="preserve">plasamasis wyalgayvanilobis milebi montaJi diametriT 20 mm-mde </t>
  </si>
  <si>
    <t xml:space="preserve"> xelsabani</t>
  </si>
  <si>
    <t xml:space="preserve">ventiliatori d-150 </t>
  </si>
  <si>
    <t xml:space="preserve"> el. samuSaoebi</t>
  </si>
  <si>
    <t xml:space="preserve">keramikuli filebis akvra kedelze </t>
  </si>
  <si>
    <t>1სართულის სველი წერტილების შეკეთება</t>
  </si>
  <si>
    <t>lokalur-resursuli xarjTaRricxva #1/1</t>
  </si>
  <si>
    <t>1 სართულის სველი წერტილების შეკეთება</t>
  </si>
  <si>
    <t xml:space="preserve">  Sida karebis Casma </t>
  </si>
  <si>
    <t>keramikuli fila iatakis</t>
  </si>
  <si>
    <t>man//sT</t>
  </si>
  <si>
    <t>plastikatis fenili</t>
  </si>
  <si>
    <t>plastikatis kuTxovana</t>
  </si>
  <si>
    <t>g/m</t>
  </si>
  <si>
    <t>xis lartya</t>
  </si>
  <si>
    <t>lursmani</t>
  </si>
  <si>
    <t>kg</t>
  </si>
  <si>
    <r>
      <t xml:space="preserve"> spilenZis ZarRviT sadeniPПВ 2X2,5mm</t>
    </r>
    <r>
      <rPr>
        <vertAlign val="superscript"/>
        <sz val="10"/>
        <rFont val="LitNusx"/>
      </rPr>
      <t xml:space="preserve">2 </t>
    </r>
  </si>
  <si>
    <r>
      <t xml:space="preserve"> spilenZis ZarRviT sadeniPПВ  3X2,5mm</t>
    </r>
    <r>
      <rPr>
        <vertAlign val="superscript"/>
        <sz val="10"/>
        <rFont val="LitNusx"/>
      </rPr>
      <t>2</t>
    </r>
  </si>
  <si>
    <t>lokalur-resursuli xarjTaRricxva #1/2</t>
  </si>
  <si>
    <t>lokalur-resursuli xarjTaRricxva #1/3</t>
  </si>
  <si>
    <t>mili 100X3.2mm (0,5m)</t>
  </si>
  <si>
    <t>mili 50X3.2mm (1m)</t>
  </si>
  <si>
    <r>
      <t>aziuri</t>
    </r>
    <r>
      <rPr>
        <sz val="10"/>
        <rFont val="LitNusx"/>
        <family val="2"/>
        <charset val="204"/>
      </rPr>
      <t xml:space="preserve"> unitazi</t>
    </r>
    <r>
      <rPr>
        <b/>
        <sz val="10"/>
        <rFont val="LitNusx"/>
        <family val="2"/>
        <charset val="204"/>
      </rPr>
      <t/>
    </r>
  </si>
  <si>
    <t xml:space="preserve">aziuri unitazis  mowyoba Camrecxi avziT </t>
  </si>
  <si>
    <t>Camrecxi avzi</t>
  </si>
  <si>
    <t>ventili wylis  d-20</t>
  </si>
  <si>
    <t>lokalur-resursuli xarjTaRricxva #1/4</t>
  </si>
  <si>
    <t xml:space="preserve">Sekiduli Weris mowyoba plastikatiT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</si>
  <si>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ფფფ                                                                                                                                                                                   </t>
  </si>
  <si>
    <t>ეზოს სველი წერტილების შეკეთება</t>
  </si>
  <si>
    <t xml:space="preserve">plastikatis  Sekiduli Weris mowyoba </t>
  </si>
  <si>
    <t>8</t>
  </si>
  <si>
    <t xml:space="preserve">el titani cxeli wylisaTvis 60 litri tevadobis </t>
  </si>
  <si>
    <t>el. Titni 60l</t>
  </si>
  <si>
    <t>ventili wylis Sarnirze pl d-20</t>
  </si>
  <si>
    <t>mili 100X3.2mm (2.0m)</t>
  </si>
  <si>
    <t>mili 50X3.2mm (2.0m)</t>
  </si>
  <si>
    <t>plasmasis trapebis montaJi d-50mm</t>
  </si>
  <si>
    <t>Semrevi wylis (sensori)</t>
  </si>
  <si>
    <t xml:space="preserve">valveqsis ventili </t>
  </si>
  <si>
    <t>სველი წერტილის მოწყობა (ოთახი 140)</t>
  </si>
  <si>
    <t>სველი წერტილის მოწყობა(ოთახი 140)</t>
  </si>
  <si>
    <r>
      <t xml:space="preserve">  spilenZis ZarRviT sadeniPПВВ  5X6 mm</t>
    </r>
    <r>
      <rPr>
        <vertAlign val="superscript"/>
        <sz val="10"/>
        <rFont val="LitNusx"/>
      </rPr>
      <t>2</t>
    </r>
  </si>
  <si>
    <t xml:space="preserve"> სველი წერტილის მოწყობა  სპორტდარბაზის</t>
  </si>
  <si>
    <t xml:space="preserve"> plastikatiს Sekiduli Weris mowyoba </t>
  </si>
  <si>
    <r>
      <t xml:space="preserve"> spilenZis ZarRviT sadeniPПВ  5X6mm</t>
    </r>
    <r>
      <rPr>
        <vertAlign val="superscript"/>
        <sz val="10"/>
        <rFont val="LitNusx"/>
      </rPr>
      <t>2</t>
    </r>
  </si>
  <si>
    <t xml:space="preserve">el titani cxeli wylisaTvis 100 litri tevadobis </t>
  </si>
  <si>
    <t>el. titani 100l</t>
  </si>
  <si>
    <t xml:space="preserve"> სველი წერტილის მოწყობა  II კორპუსი </t>
  </si>
  <si>
    <t>el. titani 60l</t>
  </si>
  <si>
    <t xml:space="preserve"> სველი წერტილის მოწყობა  III  კორპუსი </t>
  </si>
  <si>
    <t xml:space="preserve"> სველი წერტილის მოწყობა  III კორპუსი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</si>
</sst>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#,##0.00000000"/>
    <numFmt numFmtId="168" formatCode="0.0%"/>
  </numFmts>
  <fonts count="23">
    <font>
      <sz val="11"/>
      <color theme="1"/>
      <name val="Calibri"/>
      <family val="2"/>
      <scheme val="minor"/>
    </font>
    <font>
      <sz val="12"/>
      <name val="LitNusx"/>
    </font>
    <font>
      <sz val="12"/>
      <name val="AcadMtavr"/>
    </font>
    <font>
      <b/>
      <i/>
      <sz val="12"/>
      <name val="LitNusx"/>
      <family val="2"/>
      <charset val="204"/>
    </font>
    <font>
      <sz val="11"/>
      <name val="LitNusx"/>
      <family val="2"/>
      <charset val="204"/>
    </font>
    <font>
      <sz val="10"/>
      <name val="LitNusx"/>
    </font>
    <font>
      <sz val="11"/>
      <name val="LitNusx"/>
    </font>
    <font>
      <b/>
      <sz val="14"/>
      <name val="AcadMtavr"/>
    </font>
    <font>
      <b/>
      <sz val="12"/>
      <name val="LitNusx"/>
      <family val="2"/>
      <charset val="204"/>
    </font>
    <font>
      <b/>
      <sz val="12"/>
      <name val="AcadMtavr"/>
    </font>
    <font>
      <b/>
      <sz val="10"/>
      <name val="LitNusx"/>
      <family val="2"/>
      <charset val="204"/>
    </font>
    <font>
      <sz val="10"/>
      <name val="LitNusx"/>
      <family val="2"/>
      <charset val="204"/>
    </font>
    <font>
      <b/>
      <sz val="11"/>
      <name val="LitNusx"/>
      <family val="2"/>
      <charset val="204"/>
    </font>
    <font>
      <b/>
      <vertAlign val="superscript"/>
      <sz val="10"/>
      <name val="LitNusx"/>
    </font>
    <font>
      <b/>
      <sz val="10"/>
      <name val="AKAD NUSX"/>
      <charset val="204"/>
    </font>
    <font>
      <sz val="10"/>
      <name val="AcadNusx"/>
    </font>
    <font>
      <vertAlign val="superscript"/>
      <sz val="10"/>
      <name val="AcadNusx"/>
    </font>
    <font>
      <b/>
      <sz val="10"/>
      <name val="LitNusx"/>
    </font>
    <font>
      <vertAlign val="superscript"/>
      <sz val="10"/>
      <name val="LitNusx"/>
    </font>
    <font>
      <b/>
      <sz val="10"/>
      <name val="AcadNusx"/>
    </font>
    <font>
      <sz val="8"/>
      <name val="LitNusx"/>
    </font>
    <font>
      <b/>
      <sz val="10"/>
      <name val="AcadMtavr"/>
    </font>
    <font>
      <b/>
      <i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ill="1"/>
    <xf numFmtId="49" fontId="1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67" fontId="14" fillId="0" borderId="0" xfId="0" applyNumberFormat="1" applyFont="1"/>
    <xf numFmtId="1" fontId="14" fillId="0" borderId="0" xfId="0" applyNumberFormat="1" applyFont="1"/>
    <xf numFmtId="1" fontId="0" fillId="0" borderId="0" xfId="0" applyNumberFormat="1"/>
    <xf numFmtId="49" fontId="2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20" fillId="0" borderId="0" xfId="0" applyFont="1" applyAlignment="1"/>
    <xf numFmtId="0" fontId="5" fillId="0" borderId="0" xfId="0" applyFont="1" applyAlignment="1"/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8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2" fontId="11" fillId="0" borderId="3" xfId="0" applyNumberFormat="1" applyFont="1" applyBorder="1" applyAlignment="1" applyProtection="1">
      <alignment horizontal="center" vertical="center" wrapText="1"/>
      <protection locked="0"/>
    </xf>
    <xf numFmtId="2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11" fillId="0" borderId="0" xfId="0" applyFont="1"/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textRotation="90" wrapText="1"/>
    </xf>
    <xf numFmtId="49" fontId="11" fillId="0" borderId="3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1"/>
  <sheetViews>
    <sheetView workbookViewId="0">
      <selection activeCell="K173" sqref="K173"/>
    </sheetView>
  </sheetViews>
  <sheetFormatPr defaultRowHeight="15"/>
  <cols>
    <col min="1" max="1" width="5" customWidth="1"/>
    <col min="2" max="2" width="32.7109375" customWidth="1"/>
    <col min="3" max="3" width="7.42578125" customWidth="1"/>
    <col min="4" max="4" width="9.5703125" customWidth="1"/>
    <col min="5" max="5" width="9.28515625" customWidth="1"/>
    <col min="6" max="6" width="10.28515625" customWidth="1"/>
    <col min="7" max="7" width="12.140625" customWidth="1"/>
    <col min="8" max="8" width="15.28515625" bestFit="1" customWidth="1"/>
  </cols>
  <sheetData>
    <row r="2" spans="1:9" ht="19.5">
      <c r="A2" s="126" t="s">
        <v>108</v>
      </c>
      <c r="B2" s="126"/>
      <c r="C2" s="126"/>
      <c r="D2" s="126"/>
      <c r="E2" s="126"/>
      <c r="F2" s="126"/>
      <c r="G2" s="126"/>
    </row>
    <row r="3" spans="1:9" ht="16.5" customHeight="1">
      <c r="A3" s="127" t="s">
        <v>109</v>
      </c>
      <c r="B3" s="127"/>
      <c r="C3" s="127"/>
      <c r="D3" s="127"/>
      <c r="E3" s="127"/>
      <c r="F3" s="127"/>
      <c r="G3" s="127"/>
    </row>
    <row r="4" spans="1:9" ht="16.5">
      <c r="A4" s="128" t="s">
        <v>4</v>
      </c>
      <c r="B4" s="128"/>
      <c r="C4" s="128"/>
      <c r="D4" s="128"/>
      <c r="E4" s="128"/>
      <c r="F4" s="128"/>
      <c r="G4" s="128"/>
    </row>
    <row r="5" spans="1:9" ht="11.25" customHeight="1">
      <c r="A5" s="48"/>
      <c r="B5" s="48"/>
      <c r="C5" s="48"/>
      <c r="D5" s="48"/>
      <c r="E5" s="48"/>
      <c r="F5" s="48"/>
      <c r="G5" s="48"/>
    </row>
    <row r="6" spans="1:9" ht="61.5" customHeight="1">
      <c r="A6" s="133" t="s">
        <v>1</v>
      </c>
      <c r="B6" s="131" t="s">
        <v>5</v>
      </c>
      <c r="C6" s="135" t="s">
        <v>6</v>
      </c>
      <c r="D6" s="123" t="s">
        <v>7</v>
      </c>
      <c r="E6" s="124"/>
      <c r="F6" s="129" t="s">
        <v>8</v>
      </c>
      <c r="G6" s="130"/>
    </row>
    <row r="7" spans="1:9" ht="63" customHeight="1">
      <c r="A7" s="134"/>
      <c r="B7" s="132"/>
      <c r="C7" s="136"/>
      <c r="D7" s="46" t="s">
        <v>6</v>
      </c>
      <c r="E7" s="46" t="s">
        <v>9</v>
      </c>
      <c r="F7" s="46" t="s">
        <v>10</v>
      </c>
      <c r="G7" s="1" t="s">
        <v>2</v>
      </c>
    </row>
    <row r="8" spans="1:9">
      <c r="A8" s="45" t="s">
        <v>11</v>
      </c>
      <c r="B8" s="45" t="s">
        <v>13</v>
      </c>
      <c r="C8" s="45" t="s">
        <v>14</v>
      </c>
      <c r="D8" s="45" t="s">
        <v>15</v>
      </c>
      <c r="E8" s="45" t="s">
        <v>16</v>
      </c>
      <c r="F8" s="45" t="s">
        <v>17</v>
      </c>
      <c r="G8" s="2">
        <v>8</v>
      </c>
      <c r="H8" s="3"/>
    </row>
    <row r="9" spans="1:9" s="6" customFormat="1" ht="42" customHeight="1">
      <c r="A9" s="45" t="s">
        <v>11</v>
      </c>
      <c r="B9" s="45" t="s">
        <v>18</v>
      </c>
      <c r="C9" s="45" t="s">
        <v>19</v>
      </c>
      <c r="D9" s="21"/>
      <c r="E9" s="22">
        <v>1.1850000000000001</v>
      </c>
      <c r="F9" s="22"/>
      <c r="G9" s="37">
        <f>G10+G11+G12+G13+G14</f>
        <v>0</v>
      </c>
    </row>
    <row r="10" spans="1:9">
      <c r="A10" s="7">
        <f>A9+0.1</f>
        <v>1.1000000000000001</v>
      </c>
      <c r="B10" s="13" t="s">
        <v>20</v>
      </c>
      <c r="C10" s="47" t="s">
        <v>21</v>
      </c>
      <c r="D10" s="24">
        <v>7.91</v>
      </c>
      <c r="E10" s="25">
        <f>E9*D10</f>
        <v>9.3733500000000003</v>
      </c>
      <c r="F10" s="26"/>
      <c r="G10" s="36">
        <f>E10*F10</f>
        <v>0</v>
      </c>
    </row>
    <row r="11" spans="1:9">
      <c r="A11" s="7">
        <f>A10+0.1</f>
        <v>1.2000000000000002</v>
      </c>
      <c r="B11" s="13" t="s">
        <v>22</v>
      </c>
      <c r="C11" s="9" t="s">
        <v>23</v>
      </c>
      <c r="D11" s="24">
        <v>0.69</v>
      </c>
      <c r="E11" s="25">
        <f>E9*D11</f>
        <v>0.81764999999999999</v>
      </c>
      <c r="F11" s="26"/>
      <c r="G11" s="36">
        <f>E11*F11</f>
        <v>0</v>
      </c>
    </row>
    <row r="12" spans="1:9" ht="15.75">
      <c r="A12" s="7">
        <f>A11+0.1</f>
        <v>1.3000000000000003</v>
      </c>
      <c r="B12" s="13" t="s">
        <v>24</v>
      </c>
      <c r="C12" s="9" t="s">
        <v>25</v>
      </c>
      <c r="D12" s="24">
        <v>0.11</v>
      </c>
      <c r="E12" s="25">
        <f>D12*E9</f>
        <v>0.13034999999999999</v>
      </c>
      <c r="F12" s="26"/>
      <c r="G12" s="36">
        <f>E12*F12</f>
        <v>0</v>
      </c>
    </row>
    <row r="13" spans="1:9">
      <c r="A13" s="7">
        <f>A12+0.1</f>
        <v>1.4000000000000004</v>
      </c>
      <c r="B13" s="13" t="s">
        <v>26</v>
      </c>
      <c r="C13" s="47" t="s">
        <v>27</v>
      </c>
      <c r="D13" s="25">
        <v>125</v>
      </c>
      <c r="E13" s="25">
        <f>E9*D13</f>
        <v>148.125</v>
      </c>
      <c r="F13" s="26"/>
      <c r="G13" s="36">
        <f>E13*F13</f>
        <v>0</v>
      </c>
    </row>
    <row r="14" spans="1:9">
      <c r="A14" s="7">
        <f>A13+0.1</f>
        <v>1.5000000000000004</v>
      </c>
      <c r="B14" s="13" t="s">
        <v>28</v>
      </c>
      <c r="C14" s="47" t="s">
        <v>0</v>
      </c>
      <c r="D14" s="24">
        <v>0.16</v>
      </c>
      <c r="E14" s="25">
        <f>E9*D14</f>
        <v>0.18960000000000002</v>
      </c>
      <c r="F14" s="26"/>
      <c r="G14" s="36">
        <f>E14*F14</f>
        <v>0</v>
      </c>
    </row>
    <row r="15" spans="1:9" s="10" customFormat="1" ht="18" customHeight="1">
      <c r="A15" s="45" t="s">
        <v>12</v>
      </c>
      <c r="B15" s="45" t="s">
        <v>110</v>
      </c>
      <c r="C15" s="45" t="s">
        <v>30</v>
      </c>
      <c r="D15" s="21"/>
      <c r="E15" s="22">
        <v>9</v>
      </c>
      <c r="F15" s="22"/>
      <c r="G15" s="37">
        <f>G16</f>
        <v>0</v>
      </c>
      <c r="H15" s="6"/>
      <c r="I15" s="6"/>
    </row>
    <row r="16" spans="1:9" s="10" customFormat="1" ht="18" customHeight="1">
      <c r="A16" s="7">
        <f>A15+0.1</f>
        <v>2.1</v>
      </c>
      <c r="B16" s="13" t="s">
        <v>31</v>
      </c>
      <c r="C16" s="11" t="s">
        <v>32</v>
      </c>
      <c r="D16" s="28">
        <v>1</v>
      </c>
      <c r="E16" s="41">
        <f>E15*D16</f>
        <v>9</v>
      </c>
      <c r="F16" s="29"/>
      <c r="G16" s="39">
        <f>E16*F16</f>
        <v>0</v>
      </c>
      <c r="H16" s="6"/>
      <c r="I16" s="6"/>
    </row>
    <row r="17" spans="1:7" s="10" customFormat="1" ht="27">
      <c r="A17" s="67">
        <v>3</v>
      </c>
      <c r="B17" s="45" t="s">
        <v>35</v>
      </c>
      <c r="C17" s="45" t="s">
        <v>33</v>
      </c>
      <c r="D17" s="21"/>
      <c r="E17" s="22">
        <v>0.14000000000000001</v>
      </c>
      <c r="F17" s="22"/>
      <c r="G17" s="37">
        <f>G18+G19++G20+G21++G22</f>
        <v>0</v>
      </c>
    </row>
    <row r="18" spans="1:7" s="10" customFormat="1" ht="13.5">
      <c r="A18" s="7">
        <f>A17+0.1</f>
        <v>3.1</v>
      </c>
      <c r="B18" s="52" t="s">
        <v>20</v>
      </c>
      <c r="C18" s="9" t="s">
        <v>0</v>
      </c>
      <c r="D18" s="31">
        <v>170</v>
      </c>
      <c r="E18" s="31">
        <f>E17*D18</f>
        <v>23.8</v>
      </c>
      <c r="F18" s="26"/>
      <c r="G18" s="32">
        <f>E18*F18</f>
        <v>0</v>
      </c>
    </row>
    <row r="19" spans="1:7" s="10" customFormat="1" ht="13.5">
      <c r="A19" s="7">
        <f>A18+0.1</f>
        <v>3.2</v>
      </c>
      <c r="B19" s="52" t="s">
        <v>22</v>
      </c>
      <c r="C19" s="9" t="s">
        <v>23</v>
      </c>
      <c r="D19" s="31">
        <v>2</v>
      </c>
      <c r="E19" s="31">
        <f>E17*D19</f>
        <v>0.28000000000000003</v>
      </c>
      <c r="F19" s="30"/>
      <c r="G19" s="32">
        <f>E19*F19</f>
        <v>0</v>
      </c>
    </row>
    <row r="20" spans="1:7" s="10" customFormat="1" ht="15.75">
      <c r="A20" s="7">
        <f>A19+0.1</f>
        <v>3.3000000000000003</v>
      </c>
      <c r="B20" s="53" t="s">
        <v>24</v>
      </c>
      <c r="C20" s="9" t="s">
        <v>34</v>
      </c>
      <c r="D20" s="31">
        <v>1.5</v>
      </c>
      <c r="E20" s="31">
        <f>E17*D20</f>
        <v>0.21000000000000002</v>
      </c>
      <c r="F20" s="30"/>
      <c r="G20" s="32">
        <f>E20*F20</f>
        <v>0</v>
      </c>
    </row>
    <row r="21" spans="1:7" s="10" customFormat="1" ht="15.75">
      <c r="A21" s="7">
        <f>A20+0.1</f>
        <v>3.4000000000000004</v>
      </c>
      <c r="B21" s="52" t="s">
        <v>111</v>
      </c>
      <c r="C21" s="9" t="s">
        <v>25</v>
      </c>
      <c r="D21" s="31">
        <v>102</v>
      </c>
      <c r="E21" s="31">
        <f>E17*D21</f>
        <v>14.280000000000001</v>
      </c>
      <c r="F21" s="87"/>
      <c r="G21" s="32">
        <f>E21*F21</f>
        <v>0</v>
      </c>
    </row>
    <row r="22" spans="1:7" s="10" customFormat="1" ht="13.5">
      <c r="A22" s="7">
        <f>A21+0.1</f>
        <v>3.5000000000000004</v>
      </c>
      <c r="B22" s="52" t="s">
        <v>38</v>
      </c>
      <c r="C22" s="9" t="s">
        <v>37</v>
      </c>
      <c r="D22" s="31">
        <v>0.7</v>
      </c>
      <c r="E22" s="31">
        <f>E17*D22</f>
        <v>9.8000000000000004E-2</v>
      </c>
      <c r="F22" s="30"/>
      <c r="G22" s="32">
        <f>E22*F22</f>
        <v>0</v>
      </c>
    </row>
    <row r="23" spans="1:7" s="6" customFormat="1" ht="45.75" customHeight="1">
      <c r="A23" s="54" t="s">
        <v>14</v>
      </c>
      <c r="B23" s="55" t="s">
        <v>130</v>
      </c>
      <c r="C23" s="55" t="s">
        <v>30</v>
      </c>
      <c r="D23" s="56"/>
      <c r="E23" s="57">
        <v>14</v>
      </c>
      <c r="F23" s="56"/>
      <c r="G23" s="58">
        <f>G24+G25+G26+G27+G28+G29+G30</f>
        <v>0</v>
      </c>
    </row>
    <row r="24" spans="1:7" s="10" customFormat="1" ht="15.75" customHeight="1">
      <c r="A24" s="59">
        <f>A23+0.1</f>
        <v>4.0999999999999996</v>
      </c>
      <c r="B24" s="60" t="s">
        <v>20</v>
      </c>
      <c r="C24" s="61" t="s">
        <v>21</v>
      </c>
      <c r="D24" s="61">
        <v>1.1399999999999999</v>
      </c>
      <c r="E24" s="62">
        <f>D24*E23</f>
        <v>15.959999999999999</v>
      </c>
      <c r="F24" s="62"/>
      <c r="G24" s="63">
        <f t="shared" ref="G24:G30" si="0">E24*F24</f>
        <v>0</v>
      </c>
    </row>
    <row r="25" spans="1:7" s="10" customFormat="1" ht="15.75" customHeight="1">
      <c r="A25" s="59">
        <f t="shared" ref="A25:A30" si="1">A24+0.1</f>
        <v>4.1999999999999993</v>
      </c>
      <c r="B25" s="60" t="s">
        <v>36</v>
      </c>
      <c r="C25" s="11" t="s">
        <v>112</v>
      </c>
      <c r="D25" s="86">
        <v>1.66E-2</v>
      </c>
      <c r="E25" s="62">
        <f>D25*E23</f>
        <v>0.2324</v>
      </c>
      <c r="F25" s="65"/>
      <c r="G25" s="63">
        <f t="shared" si="0"/>
        <v>0</v>
      </c>
    </row>
    <row r="26" spans="1:7" s="10" customFormat="1" ht="18" customHeight="1">
      <c r="A26" s="59">
        <f>A25+0.1</f>
        <v>4.2999999999999989</v>
      </c>
      <c r="B26" s="60" t="s">
        <v>113</v>
      </c>
      <c r="C26" s="61" t="s">
        <v>32</v>
      </c>
      <c r="D26" s="61">
        <v>1.05</v>
      </c>
      <c r="E26" s="62">
        <f>D26*E23</f>
        <v>14.700000000000001</v>
      </c>
      <c r="F26" s="61"/>
      <c r="G26" s="63">
        <f t="shared" si="0"/>
        <v>0</v>
      </c>
    </row>
    <row r="27" spans="1:7" s="10" customFormat="1" ht="18.75" customHeight="1">
      <c r="A27" s="59">
        <f t="shared" si="1"/>
        <v>4.3999999999999986</v>
      </c>
      <c r="B27" s="60" t="s">
        <v>114</v>
      </c>
      <c r="C27" s="61" t="s">
        <v>115</v>
      </c>
      <c r="D27" s="61">
        <v>1.2</v>
      </c>
      <c r="E27" s="62">
        <f>D27*E23</f>
        <v>16.8</v>
      </c>
      <c r="F27" s="61"/>
      <c r="G27" s="63">
        <f t="shared" si="0"/>
        <v>0</v>
      </c>
    </row>
    <row r="28" spans="1:7" s="10" customFormat="1" ht="16.5" customHeight="1">
      <c r="A28" s="74">
        <f t="shared" si="1"/>
        <v>4.4999999999999982</v>
      </c>
      <c r="B28" s="51" t="s">
        <v>116</v>
      </c>
      <c r="C28" s="75" t="s">
        <v>115</v>
      </c>
      <c r="D28" s="74">
        <v>3</v>
      </c>
      <c r="E28" s="76">
        <f>D28*E23</f>
        <v>42</v>
      </c>
      <c r="F28" s="75"/>
      <c r="G28" s="77">
        <f t="shared" si="0"/>
        <v>0</v>
      </c>
    </row>
    <row r="29" spans="1:7" s="10" customFormat="1" ht="18" customHeight="1">
      <c r="A29" s="74">
        <f t="shared" si="1"/>
        <v>4.5999999999999979</v>
      </c>
      <c r="B29" s="51" t="s">
        <v>117</v>
      </c>
      <c r="C29" s="75" t="s">
        <v>118</v>
      </c>
      <c r="D29" s="75">
        <v>0.3</v>
      </c>
      <c r="E29" s="78">
        <f>D29*E23</f>
        <v>4.2</v>
      </c>
      <c r="F29" s="75"/>
      <c r="G29" s="77">
        <f t="shared" si="0"/>
        <v>0</v>
      </c>
    </row>
    <row r="30" spans="1:7" s="10" customFormat="1" ht="20.100000000000001" customHeight="1">
      <c r="A30" s="59">
        <f t="shared" si="1"/>
        <v>4.6999999999999975</v>
      </c>
      <c r="B30" s="60" t="s">
        <v>38</v>
      </c>
      <c r="C30" s="61" t="s">
        <v>37</v>
      </c>
      <c r="D30" s="64">
        <v>3.0000000000000001E-3</v>
      </c>
      <c r="E30" s="65">
        <f>D30*E23</f>
        <v>4.2000000000000003E-2</v>
      </c>
      <c r="F30" s="61"/>
      <c r="G30" s="66">
        <f t="shared" si="0"/>
        <v>0</v>
      </c>
    </row>
    <row r="31" spans="1:7" s="6" customFormat="1" ht="0.75" customHeight="1">
      <c r="A31" s="45" t="s">
        <v>40</v>
      </c>
      <c r="B31" s="45" t="s">
        <v>41</v>
      </c>
      <c r="C31" s="45" t="s">
        <v>42</v>
      </c>
      <c r="D31" s="21"/>
      <c r="E31" s="22">
        <v>2.5</v>
      </c>
      <c r="F31" s="22"/>
      <c r="G31" s="37">
        <v>0</v>
      </c>
    </row>
    <row r="32" spans="1:7" s="10" customFormat="1" ht="13.5" hidden="1">
      <c r="A32" s="7">
        <f>A31+0.1</f>
        <v>18.100000000000001</v>
      </c>
      <c r="B32" s="52" t="s">
        <v>20</v>
      </c>
      <c r="C32" s="9" t="s">
        <v>21</v>
      </c>
      <c r="D32" s="30">
        <v>101</v>
      </c>
      <c r="E32" s="31">
        <f>E31*D32</f>
        <v>252.5</v>
      </c>
      <c r="F32" s="26"/>
      <c r="G32" s="32">
        <f>E32*F32</f>
        <v>0</v>
      </c>
    </row>
    <row r="33" spans="1:9" s="10" customFormat="1" ht="15.75" hidden="1">
      <c r="A33" s="7">
        <f>A32+0.1</f>
        <v>18.200000000000003</v>
      </c>
      <c r="B33" s="52" t="s">
        <v>43</v>
      </c>
      <c r="C33" s="9" t="s">
        <v>23</v>
      </c>
      <c r="D33" s="31">
        <v>4.0999999999999996</v>
      </c>
      <c r="E33" s="31">
        <f>E31*D33</f>
        <v>10.25</v>
      </c>
      <c r="F33" s="30"/>
      <c r="G33" s="32">
        <f>E33*F33</f>
        <v>0</v>
      </c>
    </row>
    <row r="34" spans="1:9" s="10" customFormat="1" ht="13.5" hidden="1">
      <c r="A34" s="7">
        <f>A33+0.1</f>
        <v>18.300000000000004</v>
      </c>
      <c r="B34" s="52" t="s">
        <v>22</v>
      </c>
      <c r="C34" s="9" t="s">
        <v>23</v>
      </c>
      <c r="D34" s="31">
        <v>2.7</v>
      </c>
      <c r="E34" s="31">
        <f>E31*D34</f>
        <v>6.75</v>
      </c>
      <c r="F34" s="30"/>
      <c r="G34" s="32">
        <f>E34*F34</f>
        <v>0</v>
      </c>
    </row>
    <row r="35" spans="1:9" s="10" customFormat="1" ht="15.75" hidden="1">
      <c r="A35" s="7">
        <f>A34+0.1</f>
        <v>18.400000000000006</v>
      </c>
      <c r="B35" s="13" t="s">
        <v>44</v>
      </c>
      <c r="C35" s="9" t="s">
        <v>34</v>
      </c>
      <c r="D35" s="30">
        <v>2.38</v>
      </c>
      <c r="E35" s="31">
        <f>E31*D35</f>
        <v>5.9499999999999993</v>
      </c>
      <c r="F35" s="30"/>
      <c r="G35" s="32">
        <f>E35*F35</f>
        <v>0</v>
      </c>
    </row>
    <row r="36" spans="1:9" s="10" customFormat="1" ht="13.5" hidden="1">
      <c r="A36" s="7">
        <f>A35+0.1</f>
        <v>18.500000000000007</v>
      </c>
      <c r="B36" s="52" t="s">
        <v>38</v>
      </c>
      <c r="C36" s="9" t="s">
        <v>37</v>
      </c>
      <c r="D36" s="30">
        <v>0.3</v>
      </c>
      <c r="E36" s="31">
        <f>E31*D36</f>
        <v>0.75</v>
      </c>
      <c r="F36" s="30"/>
      <c r="G36" s="32">
        <f>E36*F36</f>
        <v>0</v>
      </c>
    </row>
    <row r="37" spans="1:9" s="6" customFormat="1" ht="29.25">
      <c r="A37" s="45" t="s">
        <v>15</v>
      </c>
      <c r="B37" s="45" t="s">
        <v>106</v>
      </c>
      <c r="C37" s="45" t="s">
        <v>42</v>
      </c>
      <c r="D37" s="21"/>
      <c r="E37" s="22">
        <v>0.88</v>
      </c>
      <c r="F37" s="22"/>
      <c r="G37" s="37">
        <f>G38+G39++G40++G41++G42</f>
        <v>0</v>
      </c>
    </row>
    <row r="38" spans="1:9" s="10" customFormat="1" ht="13.5">
      <c r="A38" s="68">
        <f>A37+0.1</f>
        <v>5.0999999999999996</v>
      </c>
      <c r="B38" s="69" t="s">
        <v>20</v>
      </c>
      <c r="C38" s="70" t="s">
        <v>0</v>
      </c>
      <c r="D38" s="71">
        <v>170</v>
      </c>
      <c r="E38" s="71">
        <f>E37*D38</f>
        <v>149.6</v>
      </c>
      <c r="F38" s="72"/>
      <c r="G38" s="73">
        <f>E38*F38</f>
        <v>0</v>
      </c>
    </row>
    <row r="39" spans="1:9" s="10" customFormat="1" ht="13.5">
      <c r="A39" s="7">
        <f>A38+0.1</f>
        <v>5.1999999999999993</v>
      </c>
      <c r="B39" s="52" t="s">
        <v>22</v>
      </c>
      <c r="C39" s="9" t="s">
        <v>23</v>
      </c>
      <c r="D39" s="31">
        <v>2</v>
      </c>
      <c r="E39" s="31">
        <f>E37*D39</f>
        <v>1.76</v>
      </c>
      <c r="F39" s="30"/>
      <c r="G39" s="32">
        <f>E39*F39</f>
        <v>0</v>
      </c>
    </row>
    <row r="40" spans="1:9" s="10" customFormat="1" ht="15.75">
      <c r="A40" s="7">
        <f>A39+0.1</f>
        <v>5.2999999999999989</v>
      </c>
      <c r="B40" s="53" t="s">
        <v>24</v>
      </c>
      <c r="C40" s="9" t="s">
        <v>34</v>
      </c>
      <c r="D40" s="31">
        <v>1.5</v>
      </c>
      <c r="E40" s="31">
        <f>E37*D40</f>
        <v>1.32</v>
      </c>
      <c r="F40" s="30"/>
      <c r="G40" s="32">
        <f>E40*F40</f>
        <v>0</v>
      </c>
    </row>
    <row r="41" spans="1:9" s="10" customFormat="1" ht="15.75">
      <c r="A41" s="7">
        <f>A40+0.1</f>
        <v>5.3999999999999986</v>
      </c>
      <c r="B41" s="52" t="s">
        <v>47</v>
      </c>
      <c r="C41" s="9" t="s">
        <v>25</v>
      </c>
      <c r="D41" s="31">
        <v>102</v>
      </c>
      <c r="E41" s="31">
        <f>E37*D41</f>
        <v>89.76</v>
      </c>
      <c r="F41" s="87"/>
      <c r="G41" s="32">
        <f>E41*F41</f>
        <v>0</v>
      </c>
    </row>
    <row r="42" spans="1:9" s="10" customFormat="1" ht="13.5">
      <c r="A42" s="7">
        <f>A41+0.1</f>
        <v>5.4999999999999982</v>
      </c>
      <c r="B42" s="52" t="s">
        <v>38</v>
      </c>
      <c r="C42" s="9" t="s">
        <v>37</v>
      </c>
      <c r="D42" s="31">
        <v>0.7</v>
      </c>
      <c r="E42" s="31">
        <f>E37*D42</f>
        <v>0.61599999999999999</v>
      </c>
      <c r="F42" s="30"/>
      <c r="G42" s="32">
        <f>E42*F42</f>
        <v>0</v>
      </c>
    </row>
    <row r="43" spans="1:9" ht="12.75" customHeight="1">
      <c r="A43" s="45"/>
      <c r="B43" s="45" t="s">
        <v>49</v>
      </c>
      <c r="C43" s="45" t="s">
        <v>0</v>
      </c>
      <c r="D43" s="21"/>
      <c r="E43" s="22"/>
      <c r="F43" s="22"/>
      <c r="G43" s="37">
        <f>G37+G23+G17+G15+G9</f>
        <v>0</v>
      </c>
      <c r="H43" s="6"/>
      <c r="I43" s="6"/>
    </row>
    <row r="44" spans="1:9" ht="14.25" customHeight="1">
      <c r="A44" s="45"/>
      <c r="B44" s="14" t="s">
        <v>50</v>
      </c>
      <c r="C44" s="4" t="s">
        <v>0</v>
      </c>
      <c r="D44" s="33"/>
      <c r="E44" s="40"/>
      <c r="F44" s="40"/>
      <c r="G44" s="38"/>
      <c r="H44" s="6"/>
      <c r="I44" s="6"/>
    </row>
    <row r="45" spans="1:9">
      <c r="A45" s="45"/>
      <c r="B45" s="8" t="s">
        <v>51</v>
      </c>
      <c r="C45" s="4" t="s">
        <v>0</v>
      </c>
      <c r="D45" s="33"/>
      <c r="E45" s="40"/>
      <c r="F45" s="40"/>
      <c r="G45" s="38">
        <f>G38+G24+G18+G10</f>
        <v>0</v>
      </c>
      <c r="H45" s="12"/>
      <c r="I45" s="6"/>
    </row>
    <row r="46" spans="1:9">
      <c r="A46" s="45"/>
      <c r="B46" s="45" t="s">
        <v>52</v>
      </c>
      <c r="C46" s="15" t="s">
        <v>0</v>
      </c>
      <c r="D46" s="21"/>
      <c r="E46" s="22"/>
      <c r="F46" s="22"/>
      <c r="G46" s="38">
        <f>G43</f>
        <v>0</v>
      </c>
      <c r="H46" s="16"/>
      <c r="I46" s="6"/>
    </row>
    <row r="47" spans="1:9">
      <c r="A47" s="45"/>
      <c r="B47" s="45" t="s">
        <v>53</v>
      </c>
      <c r="C47" s="45" t="s">
        <v>0</v>
      </c>
      <c r="D47" s="21"/>
      <c r="E47" s="49">
        <v>7.0000000000000007E-2</v>
      </c>
      <c r="F47" s="22"/>
      <c r="G47" s="39">
        <f>G46*E47</f>
        <v>0</v>
      </c>
      <c r="H47" s="6"/>
      <c r="I47" s="6"/>
    </row>
    <row r="48" spans="1:9">
      <c r="A48" s="45"/>
      <c r="B48" s="45" t="s">
        <v>3</v>
      </c>
      <c r="C48" s="45" t="s">
        <v>0</v>
      </c>
      <c r="D48" s="21"/>
      <c r="E48" s="50"/>
      <c r="F48" s="22"/>
      <c r="G48" s="38">
        <f>G47+G46</f>
        <v>0</v>
      </c>
      <c r="H48" s="17"/>
      <c r="I48" s="6"/>
    </row>
    <row r="49" spans="1:9">
      <c r="A49" s="45"/>
      <c r="B49" s="45" t="s">
        <v>54</v>
      </c>
      <c r="C49" s="45" t="s">
        <v>0</v>
      </c>
      <c r="D49" s="21"/>
      <c r="E49" s="49">
        <v>0.05</v>
      </c>
      <c r="F49" s="22"/>
      <c r="G49" s="39">
        <f>G48*E49</f>
        <v>0</v>
      </c>
      <c r="H49" s="6"/>
      <c r="I49" s="17"/>
    </row>
    <row r="50" spans="1:9">
      <c r="A50" s="47"/>
      <c r="B50" s="45" t="s">
        <v>55</v>
      </c>
      <c r="C50" s="45" t="s">
        <v>0</v>
      </c>
      <c r="D50" s="24"/>
      <c r="E50" s="26"/>
      <c r="F50" s="26"/>
      <c r="G50" s="37">
        <f>G49+G48</f>
        <v>0</v>
      </c>
      <c r="H50" s="18"/>
    </row>
    <row r="51" spans="1:9">
      <c r="B51" s="19"/>
      <c r="C51" s="19"/>
      <c r="D51" s="19"/>
      <c r="E51" s="19"/>
      <c r="F51" s="19"/>
      <c r="G51" s="19"/>
      <c r="H51" s="19"/>
      <c r="I51" s="19"/>
    </row>
    <row r="52" spans="1:9" ht="19.5">
      <c r="A52" s="126" t="s">
        <v>121</v>
      </c>
      <c r="B52" s="126"/>
      <c r="C52" s="126"/>
      <c r="D52" s="126"/>
      <c r="E52" s="126"/>
      <c r="F52" s="126"/>
      <c r="G52" s="126"/>
    </row>
    <row r="53" spans="1:9" ht="16.5" customHeight="1">
      <c r="A53" s="127" t="s">
        <v>107</v>
      </c>
      <c r="B53" s="127"/>
      <c r="C53" s="127"/>
      <c r="D53" s="127"/>
      <c r="E53" s="127"/>
      <c r="F53" s="127"/>
      <c r="G53" s="127"/>
    </row>
    <row r="54" spans="1:9" ht="16.5">
      <c r="A54" s="128" t="s">
        <v>105</v>
      </c>
      <c r="B54" s="128"/>
      <c r="C54" s="128"/>
      <c r="D54" s="128"/>
      <c r="E54" s="128"/>
      <c r="F54" s="128"/>
      <c r="G54" s="128"/>
    </row>
    <row r="55" spans="1:9" ht="16.5">
      <c r="A55" s="90"/>
      <c r="B55" s="90"/>
      <c r="C55" s="90"/>
      <c r="D55" s="90"/>
      <c r="E55" s="90"/>
      <c r="F55" s="90"/>
      <c r="G55" s="90"/>
    </row>
    <row r="56" spans="1:9" ht="29.25" customHeight="1">
      <c r="A56" s="120" t="s">
        <v>1</v>
      </c>
      <c r="B56" s="121" t="s">
        <v>5</v>
      </c>
      <c r="C56" s="122" t="s">
        <v>6</v>
      </c>
      <c r="D56" s="123" t="s">
        <v>7</v>
      </c>
      <c r="E56" s="124"/>
      <c r="F56" s="125" t="s">
        <v>8</v>
      </c>
      <c r="G56" s="125"/>
    </row>
    <row r="57" spans="1:9" ht="63" customHeight="1">
      <c r="A57" s="120"/>
      <c r="B57" s="121"/>
      <c r="C57" s="122"/>
      <c r="D57" s="92" t="s">
        <v>6</v>
      </c>
      <c r="E57" s="92" t="s">
        <v>9</v>
      </c>
      <c r="F57" s="92" t="s">
        <v>10</v>
      </c>
      <c r="G57" s="1" t="s">
        <v>2</v>
      </c>
    </row>
    <row r="58" spans="1:9">
      <c r="A58" s="91" t="s">
        <v>11</v>
      </c>
      <c r="B58" s="91" t="s">
        <v>13</v>
      </c>
      <c r="C58" s="91" t="s">
        <v>14</v>
      </c>
      <c r="D58" s="91" t="s">
        <v>15</v>
      </c>
      <c r="E58" s="91" t="s">
        <v>16</v>
      </c>
      <c r="F58" s="91" t="s">
        <v>17</v>
      </c>
      <c r="G58" s="2">
        <v>8</v>
      </c>
    </row>
    <row r="59" spans="1:9">
      <c r="A59" s="91" t="s">
        <v>11</v>
      </c>
      <c r="B59" s="91" t="s">
        <v>56</v>
      </c>
      <c r="C59" s="91" t="s">
        <v>27</v>
      </c>
      <c r="D59" s="23"/>
      <c r="E59" s="22">
        <v>1</v>
      </c>
      <c r="F59" s="22"/>
      <c r="G59" s="37">
        <f>G60+G61+G62+G63+G64</f>
        <v>0</v>
      </c>
    </row>
    <row r="60" spans="1:9">
      <c r="A60" s="7">
        <f>A59+0.1</f>
        <v>1.1000000000000001</v>
      </c>
      <c r="B60" s="93" t="s">
        <v>20</v>
      </c>
      <c r="C60" s="93" t="s">
        <v>21</v>
      </c>
      <c r="D60" s="34">
        <v>3.47</v>
      </c>
      <c r="E60" s="25">
        <f>D60*E59</f>
        <v>3.47</v>
      </c>
      <c r="F60" s="26"/>
      <c r="G60" s="36">
        <f>E60*F60</f>
        <v>0</v>
      </c>
    </row>
    <row r="61" spans="1:9">
      <c r="A61" s="7">
        <f>A60+0.1</f>
        <v>1.2000000000000002</v>
      </c>
      <c r="B61" s="93" t="s">
        <v>36</v>
      </c>
      <c r="C61" s="93" t="s">
        <v>23</v>
      </c>
      <c r="D61" s="80">
        <v>7.1999999999999995E-2</v>
      </c>
      <c r="E61" s="25">
        <f>E59*D61</f>
        <v>7.1999999999999995E-2</v>
      </c>
      <c r="F61" s="26"/>
      <c r="G61" s="36">
        <f>E61*F61</f>
        <v>0</v>
      </c>
    </row>
    <row r="62" spans="1:9">
      <c r="A62" s="7">
        <f>A61+0.1</f>
        <v>1.3000000000000003</v>
      </c>
      <c r="B62" s="81" t="s">
        <v>57</v>
      </c>
      <c r="C62" s="93" t="s">
        <v>27</v>
      </c>
      <c r="D62" s="82">
        <v>1</v>
      </c>
      <c r="E62" s="25">
        <f>E59*D62</f>
        <v>1</v>
      </c>
      <c r="F62" s="26"/>
      <c r="G62" s="36">
        <f>E62*F62</f>
        <v>0</v>
      </c>
    </row>
    <row r="63" spans="1:9">
      <c r="A63" s="7">
        <f>A62+0.1</f>
        <v>1.4000000000000004</v>
      </c>
      <c r="B63" s="93" t="s">
        <v>58</v>
      </c>
      <c r="C63" s="93" t="s">
        <v>27</v>
      </c>
      <c r="D63" s="82">
        <v>1</v>
      </c>
      <c r="E63" s="25">
        <v>2</v>
      </c>
      <c r="F63" s="34"/>
      <c r="G63" s="36">
        <f>E63*F63</f>
        <v>0</v>
      </c>
    </row>
    <row r="64" spans="1:9">
      <c r="A64" s="7">
        <f>A63+0.1</f>
        <v>1.5000000000000004</v>
      </c>
      <c r="B64" s="93" t="s">
        <v>46</v>
      </c>
      <c r="C64" s="93" t="s">
        <v>0</v>
      </c>
      <c r="D64" s="82">
        <v>0.2</v>
      </c>
      <c r="E64" s="25">
        <f>E59*D64</f>
        <v>0.2</v>
      </c>
      <c r="F64" s="26"/>
      <c r="G64" s="36">
        <f>E64*F64</f>
        <v>0</v>
      </c>
    </row>
    <row r="65" spans="1:7" ht="40.5">
      <c r="A65" s="91" t="s">
        <v>12</v>
      </c>
      <c r="B65" s="91" t="s">
        <v>60</v>
      </c>
      <c r="C65" s="91" t="s">
        <v>59</v>
      </c>
      <c r="D65" s="23"/>
      <c r="E65" s="22">
        <v>30</v>
      </c>
      <c r="F65" s="22"/>
      <c r="G65" s="37">
        <f>G66+G67+G68+G69+G70</f>
        <v>0</v>
      </c>
    </row>
    <row r="66" spans="1:7">
      <c r="A66" s="7">
        <f>A65+0.1</f>
        <v>2.1</v>
      </c>
      <c r="B66" s="13" t="s">
        <v>20</v>
      </c>
      <c r="C66" s="93" t="s">
        <v>21</v>
      </c>
      <c r="D66" s="27">
        <v>0.13900000000000001</v>
      </c>
      <c r="E66" s="25">
        <f>D66*E65</f>
        <v>4.17</v>
      </c>
      <c r="F66" s="26"/>
      <c r="G66" s="36">
        <f>E66*F66</f>
        <v>0</v>
      </c>
    </row>
    <row r="67" spans="1:7" ht="29.25">
      <c r="A67" s="7">
        <f>A66+0.1</f>
        <v>2.2000000000000002</v>
      </c>
      <c r="B67" s="13" t="s">
        <v>119</v>
      </c>
      <c r="C67" s="93" t="s">
        <v>61</v>
      </c>
      <c r="D67" s="25"/>
      <c r="E67" s="25">
        <v>20</v>
      </c>
      <c r="F67" s="26"/>
      <c r="G67" s="36">
        <f>E67*F67</f>
        <v>0</v>
      </c>
    </row>
    <row r="68" spans="1:7" ht="29.25">
      <c r="A68" s="7">
        <f>A67+0.1</f>
        <v>2.3000000000000003</v>
      </c>
      <c r="B68" s="13" t="s">
        <v>120</v>
      </c>
      <c r="C68" s="93" t="s">
        <v>61</v>
      </c>
      <c r="D68" s="25"/>
      <c r="E68" s="25">
        <v>10</v>
      </c>
      <c r="F68" s="26"/>
      <c r="G68" s="36">
        <f>E68*F68</f>
        <v>0</v>
      </c>
    </row>
    <row r="69" spans="1:7">
      <c r="A69" s="7">
        <f>A68+0.1</f>
        <v>2.4000000000000004</v>
      </c>
      <c r="B69" s="13" t="s">
        <v>62</v>
      </c>
      <c r="C69" s="93" t="s">
        <v>27</v>
      </c>
      <c r="D69" s="25"/>
      <c r="E69" s="25">
        <v>2</v>
      </c>
      <c r="F69" s="36"/>
      <c r="G69" s="36">
        <f>E69*F69</f>
        <v>0</v>
      </c>
    </row>
    <row r="70" spans="1:7">
      <c r="A70" s="7">
        <f>A69+0.1</f>
        <v>2.5000000000000004</v>
      </c>
      <c r="B70" s="13" t="s">
        <v>28</v>
      </c>
      <c r="C70" s="93" t="s">
        <v>0</v>
      </c>
      <c r="D70" s="27">
        <v>9.7000000000000003E-2</v>
      </c>
      <c r="E70" s="25">
        <f>D70*E65</f>
        <v>2.91</v>
      </c>
      <c r="F70" s="26"/>
      <c r="G70" s="36">
        <f>E70*F70</f>
        <v>0</v>
      </c>
    </row>
    <row r="71" spans="1:7" ht="27">
      <c r="A71" s="91" t="s">
        <v>13</v>
      </c>
      <c r="B71" s="91" t="s">
        <v>63</v>
      </c>
      <c r="C71" s="91" t="s">
        <v>27</v>
      </c>
      <c r="D71" s="23"/>
      <c r="E71" s="22">
        <v>4</v>
      </c>
      <c r="F71" s="22"/>
      <c r="G71" s="37">
        <f>G72+G73+G74</f>
        <v>0</v>
      </c>
    </row>
    <row r="72" spans="1:7">
      <c r="A72" s="7">
        <f>A71+0.1</f>
        <v>3.1</v>
      </c>
      <c r="B72" s="13" t="s">
        <v>20</v>
      </c>
      <c r="C72" s="93" t="s">
        <v>21</v>
      </c>
      <c r="D72" s="27">
        <v>0.372</v>
      </c>
      <c r="E72" s="25">
        <f>E71*D72</f>
        <v>1.488</v>
      </c>
      <c r="F72" s="26"/>
      <c r="G72" s="36">
        <f>E72*F72</f>
        <v>0</v>
      </c>
    </row>
    <row r="73" spans="1:7">
      <c r="A73" s="7">
        <f>A72+0.1</f>
        <v>3.2</v>
      </c>
      <c r="B73" s="61" t="s">
        <v>64</v>
      </c>
      <c r="C73" s="93" t="s">
        <v>29</v>
      </c>
      <c r="D73" s="25">
        <v>1</v>
      </c>
      <c r="E73" s="25">
        <f>E71*D73</f>
        <v>4</v>
      </c>
      <c r="F73" s="26"/>
      <c r="G73" s="36">
        <f>E73*F73</f>
        <v>0</v>
      </c>
    </row>
    <row r="74" spans="1:7">
      <c r="A74" s="7">
        <f>A73+0.1</f>
        <v>3.3000000000000003</v>
      </c>
      <c r="B74" s="13" t="s">
        <v>28</v>
      </c>
      <c r="C74" s="93" t="s">
        <v>0</v>
      </c>
      <c r="D74" s="35">
        <v>0.12839999999999999</v>
      </c>
      <c r="E74" s="25">
        <f>E71*D74</f>
        <v>0.51359999999999995</v>
      </c>
      <c r="F74" s="36"/>
      <c r="G74" s="36">
        <f>E74*F74</f>
        <v>0</v>
      </c>
    </row>
    <row r="75" spans="1:7" ht="27">
      <c r="A75" s="91" t="s">
        <v>14</v>
      </c>
      <c r="B75" s="91" t="s">
        <v>65</v>
      </c>
      <c r="C75" s="91" t="s">
        <v>27</v>
      </c>
      <c r="D75" s="23"/>
      <c r="E75" s="22">
        <v>6</v>
      </c>
      <c r="F75" s="22"/>
      <c r="G75" s="37">
        <f>G76+G77+G78</f>
        <v>0</v>
      </c>
    </row>
    <row r="76" spans="1:7">
      <c r="A76" s="7">
        <f>A75+0.1</f>
        <v>4.0999999999999996</v>
      </c>
      <c r="B76" s="13" t="s">
        <v>20</v>
      </c>
      <c r="C76" s="93" t="s">
        <v>21</v>
      </c>
      <c r="D76" s="27">
        <v>0.372</v>
      </c>
      <c r="E76" s="25">
        <f>E75*D76</f>
        <v>2.2320000000000002</v>
      </c>
      <c r="F76" s="26"/>
      <c r="G76" s="36">
        <f>E76*F76</f>
        <v>0</v>
      </c>
    </row>
    <row r="77" spans="1:7">
      <c r="A77" s="7">
        <f>A76+0.1</f>
        <v>4.1999999999999993</v>
      </c>
      <c r="B77" s="61" t="s">
        <v>66</v>
      </c>
      <c r="C77" s="93" t="s">
        <v>29</v>
      </c>
      <c r="D77" s="25">
        <v>1</v>
      </c>
      <c r="E77" s="25">
        <f>E75*D77</f>
        <v>6</v>
      </c>
      <c r="F77" s="26"/>
      <c r="G77" s="36">
        <f>E77*F77</f>
        <v>0</v>
      </c>
    </row>
    <row r="78" spans="1:7">
      <c r="A78" s="7">
        <f>A77+0.1</f>
        <v>4.2999999999999989</v>
      </c>
      <c r="B78" s="13" t="s">
        <v>28</v>
      </c>
      <c r="C78" s="93" t="s">
        <v>0</v>
      </c>
      <c r="D78" s="35">
        <v>0.12839999999999999</v>
      </c>
      <c r="E78" s="25">
        <f>E75*D78</f>
        <v>0.77039999999999997</v>
      </c>
      <c r="F78" s="36"/>
      <c r="G78" s="36">
        <f>E78*F78</f>
        <v>0</v>
      </c>
    </row>
    <row r="79" spans="1:7" ht="27">
      <c r="A79" s="91" t="s">
        <v>15</v>
      </c>
      <c r="B79" s="91" t="s">
        <v>67</v>
      </c>
      <c r="C79" s="91" t="s">
        <v>27</v>
      </c>
      <c r="D79" s="23"/>
      <c r="E79" s="22">
        <v>1</v>
      </c>
      <c r="F79" s="22"/>
      <c r="G79" s="37">
        <f>G80+G81++G82</f>
        <v>0</v>
      </c>
    </row>
    <row r="80" spans="1:7">
      <c r="A80" s="7">
        <f>A79+0.1</f>
        <v>5.0999999999999996</v>
      </c>
      <c r="B80" s="13" t="s">
        <v>20</v>
      </c>
      <c r="C80" s="93" t="s">
        <v>21</v>
      </c>
      <c r="D80" s="27">
        <v>0.372</v>
      </c>
      <c r="E80" s="25">
        <f>E79*D80</f>
        <v>0.372</v>
      </c>
      <c r="F80" s="26"/>
      <c r="G80" s="36">
        <f>E80*F80</f>
        <v>0</v>
      </c>
    </row>
    <row r="81" spans="1:7">
      <c r="A81" s="7">
        <f>A80+0.1</f>
        <v>5.1999999999999993</v>
      </c>
      <c r="B81" s="61" t="s">
        <v>68</v>
      </c>
      <c r="C81" s="93" t="s">
        <v>29</v>
      </c>
      <c r="D81" s="25">
        <v>1</v>
      </c>
      <c r="E81" s="25">
        <f>E79*D81</f>
        <v>1</v>
      </c>
      <c r="F81" s="34"/>
      <c r="G81" s="36">
        <f>E81*F81</f>
        <v>0</v>
      </c>
    </row>
    <row r="82" spans="1:7">
      <c r="A82" s="7">
        <f>A81+0.1</f>
        <v>5.2999999999999989</v>
      </c>
      <c r="B82" s="13" t="s">
        <v>28</v>
      </c>
      <c r="C82" s="93" t="s">
        <v>0</v>
      </c>
      <c r="D82" s="35">
        <v>0.12839999999999999</v>
      </c>
      <c r="E82" s="25">
        <f>E79*D82</f>
        <v>0.12839999999999999</v>
      </c>
      <c r="F82" s="36"/>
      <c r="G82" s="36">
        <f>E82*F82</f>
        <v>0</v>
      </c>
    </row>
    <row r="83" spans="1:7" ht="27">
      <c r="A83" s="91" t="s">
        <v>16</v>
      </c>
      <c r="B83" s="91" t="s">
        <v>70</v>
      </c>
      <c r="C83" s="91" t="s">
        <v>29</v>
      </c>
      <c r="D83" s="23"/>
      <c r="E83" s="22">
        <v>7</v>
      </c>
      <c r="F83" s="22"/>
      <c r="G83" s="37">
        <f>G84+G85++G86+G87</f>
        <v>0</v>
      </c>
    </row>
    <row r="84" spans="1:7">
      <c r="A84" s="7">
        <f>A83+0.1</f>
        <v>6.1</v>
      </c>
      <c r="B84" s="13" t="s">
        <v>20</v>
      </c>
      <c r="C84" s="93" t="s">
        <v>21</v>
      </c>
      <c r="D84" s="26">
        <v>1.02</v>
      </c>
      <c r="E84" s="25">
        <f>E83*D84</f>
        <v>7.1400000000000006</v>
      </c>
      <c r="F84" s="26"/>
      <c r="G84" s="36">
        <f>E84*F84</f>
        <v>0</v>
      </c>
    </row>
    <row r="85" spans="1:7">
      <c r="A85" s="7">
        <f>A84+0.1</f>
        <v>6.1999999999999993</v>
      </c>
      <c r="B85" s="13" t="s">
        <v>36</v>
      </c>
      <c r="C85" s="93" t="s">
        <v>69</v>
      </c>
      <c r="D85" s="26">
        <v>0.01</v>
      </c>
      <c r="E85" s="25">
        <f>E83*D85</f>
        <v>7.0000000000000007E-2</v>
      </c>
      <c r="F85" s="26"/>
      <c r="G85" s="36">
        <f>E85*F85</f>
        <v>0</v>
      </c>
    </row>
    <row r="86" spans="1:7">
      <c r="A86" s="7">
        <f>A85+0.1</f>
        <v>6.2999999999999989</v>
      </c>
      <c r="B86" s="93" t="s">
        <v>71</v>
      </c>
      <c r="C86" s="93" t="s">
        <v>29</v>
      </c>
      <c r="D86" s="25">
        <v>1</v>
      </c>
      <c r="E86" s="25">
        <f>E83*D86</f>
        <v>7</v>
      </c>
      <c r="F86" s="26"/>
      <c r="G86" s="36">
        <f>E86*F86</f>
        <v>0</v>
      </c>
    </row>
    <row r="87" spans="1:7">
      <c r="A87" s="7">
        <f>A86+0.1</f>
        <v>6.3999999999999986</v>
      </c>
      <c r="B87" s="13" t="s">
        <v>28</v>
      </c>
      <c r="C87" s="93" t="s">
        <v>0</v>
      </c>
      <c r="D87" s="25">
        <v>0.3</v>
      </c>
      <c r="E87" s="25">
        <f>E83*D87</f>
        <v>2.1</v>
      </c>
      <c r="F87" s="26"/>
      <c r="G87" s="36">
        <f>E87*F87</f>
        <v>0</v>
      </c>
    </row>
    <row r="88" spans="1:7" ht="27">
      <c r="A88" s="91" t="s">
        <v>17</v>
      </c>
      <c r="B88" s="91" t="s">
        <v>72</v>
      </c>
      <c r="C88" s="91" t="s">
        <v>29</v>
      </c>
      <c r="D88" s="23"/>
      <c r="E88" s="88">
        <v>6</v>
      </c>
      <c r="F88" s="22"/>
      <c r="G88" s="37">
        <f>G89+G90+G91+G92</f>
        <v>0</v>
      </c>
    </row>
    <row r="89" spans="1:7">
      <c r="A89" s="7">
        <f>A88+0.1</f>
        <v>7.1</v>
      </c>
      <c r="B89" s="13" t="s">
        <v>45</v>
      </c>
      <c r="C89" s="93" t="s">
        <v>21</v>
      </c>
      <c r="D89" s="26">
        <v>1.52</v>
      </c>
      <c r="E89" s="25">
        <f>E88*D89</f>
        <v>9.120000000000001</v>
      </c>
      <c r="F89" s="26"/>
      <c r="G89" s="36">
        <f>E89*F89</f>
        <v>0</v>
      </c>
    </row>
    <row r="90" spans="1:7">
      <c r="A90" s="7">
        <f>A89+0.1</f>
        <v>7.1999999999999993</v>
      </c>
      <c r="B90" s="13" t="s">
        <v>73</v>
      </c>
      <c r="C90" s="93" t="s">
        <v>74</v>
      </c>
      <c r="D90" s="26">
        <v>0.2</v>
      </c>
      <c r="E90" s="25">
        <f>E88*D90</f>
        <v>1.2000000000000002</v>
      </c>
      <c r="F90" s="26"/>
      <c r="G90" s="36">
        <f>E90*F90</f>
        <v>0</v>
      </c>
    </row>
    <row r="91" spans="1:7">
      <c r="A91" s="7">
        <f>A90+0.1</f>
        <v>7.2999999999999989</v>
      </c>
      <c r="B91" s="13" t="s">
        <v>104</v>
      </c>
      <c r="C91" s="93" t="s">
        <v>29</v>
      </c>
      <c r="D91" s="25"/>
      <c r="E91" s="25">
        <v>6</v>
      </c>
      <c r="F91" s="34"/>
      <c r="G91" s="36">
        <f>E91*F91</f>
        <v>0</v>
      </c>
    </row>
    <row r="92" spans="1:7">
      <c r="A92" s="7">
        <f>A91+0.1</f>
        <v>7.3999999999999986</v>
      </c>
      <c r="B92" s="13" t="s">
        <v>28</v>
      </c>
      <c r="C92" s="93" t="s">
        <v>0</v>
      </c>
      <c r="D92" s="26">
        <v>0.82</v>
      </c>
      <c r="E92" s="25">
        <f>E88*D92</f>
        <v>4.92</v>
      </c>
      <c r="F92" s="26"/>
      <c r="G92" s="36">
        <f>E92*F92</f>
        <v>0</v>
      </c>
    </row>
    <row r="93" spans="1:7">
      <c r="A93" s="91"/>
      <c r="B93" s="91" t="s">
        <v>49</v>
      </c>
      <c r="C93" s="91" t="s">
        <v>0</v>
      </c>
      <c r="D93" s="21"/>
      <c r="E93" s="22"/>
      <c r="F93" s="22"/>
      <c r="G93" s="38">
        <f>G88+G83+G79+G75+G71+G65+G59</f>
        <v>0</v>
      </c>
    </row>
    <row r="94" spans="1:7">
      <c r="A94" s="91"/>
      <c r="B94" s="91" t="s">
        <v>50</v>
      </c>
      <c r="C94" s="91" t="s">
        <v>0</v>
      </c>
      <c r="D94" s="21"/>
      <c r="E94" s="22"/>
      <c r="F94" s="22"/>
      <c r="G94" s="38"/>
    </row>
    <row r="95" spans="1:7">
      <c r="A95" s="91"/>
      <c r="B95" s="13" t="s">
        <v>51</v>
      </c>
      <c r="C95" s="91" t="s">
        <v>0</v>
      </c>
      <c r="D95" s="21"/>
      <c r="E95" s="22"/>
      <c r="F95" s="22"/>
      <c r="G95" s="39">
        <f>G89+G84+G80+G76+G72+G66+G60</f>
        <v>0</v>
      </c>
    </row>
    <row r="96" spans="1:7">
      <c r="A96" s="91"/>
      <c r="B96" s="91" t="s">
        <v>52</v>
      </c>
      <c r="C96" s="15" t="s">
        <v>0</v>
      </c>
      <c r="D96" s="21"/>
      <c r="E96" s="22"/>
      <c r="F96" s="22"/>
      <c r="G96" s="38">
        <f>G93</f>
        <v>0</v>
      </c>
    </row>
    <row r="97" spans="1:7" ht="27">
      <c r="A97" s="91"/>
      <c r="B97" s="91" t="s">
        <v>76</v>
      </c>
      <c r="C97" s="91" t="s">
        <v>0</v>
      </c>
      <c r="D97" s="21"/>
      <c r="E97" s="83">
        <v>0.5</v>
      </c>
      <c r="F97" s="22"/>
      <c r="G97" s="39">
        <f>G95*E97</f>
        <v>0</v>
      </c>
    </row>
    <row r="98" spans="1:7">
      <c r="A98" s="91"/>
      <c r="B98" s="91" t="s">
        <v>3</v>
      </c>
      <c r="C98" s="91" t="s">
        <v>0</v>
      </c>
      <c r="D98" s="21"/>
      <c r="E98" s="50"/>
      <c r="F98" s="22"/>
      <c r="G98" s="38">
        <f>G97+G96</f>
        <v>0</v>
      </c>
    </row>
    <row r="99" spans="1:7">
      <c r="A99" s="91"/>
      <c r="B99" s="91" t="s">
        <v>54</v>
      </c>
      <c r="C99" s="91" t="s">
        <v>0</v>
      </c>
      <c r="D99" s="21"/>
      <c r="E99" s="49">
        <v>0.05</v>
      </c>
      <c r="F99" s="22"/>
      <c r="G99" s="39">
        <f>G98*E99</f>
        <v>0</v>
      </c>
    </row>
    <row r="100" spans="1:7">
      <c r="A100" s="93"/>
      <c r="B100" s="91" t="s">
        <v>55</v>
      </c>
      <c r="C100" s="91" t="s">
        <v>0</v>
      </c>
      <c r="D100" s="24"/>
      <c r="E100" s="26"/>
      <c r="F100" s="26"/>
      <c r="G100" s="37">
        <f>G99+G98</f>
        <v>0</v>
      </c>
    </row>
    <row r="103" spans="1:7" ht="19.5">
      <c r="A103" s="126" t="s">
        <v>122</v>
      </c>
      <c r="B103" s="126"/>
      <c r="C103" s="126"/>
      <c r="D103" s="126"/>
      <c r="E103" s="126"/>
      <c r="F103" s="126"/>
      <c r="G103" s="126"/>
    </row>
    <row r="104" spans="1:7" ht="16.5">
      <c r="A104" s="127" t="s">
        <v>107</v>
      </c>
      <c r="B104" s="127"/>
      <c r="C104" s="127"/>
      <c r="D104" s="127"/>
      <c r="E104" s="127"/>
      <c r="F104" s="127"/>
      <c r="G104" s="127"/>
    </row>
    <row r="105" spans="1:7" ht="16.5">
      <c r="A105" s="128" t="s">
        <v>77</v>
      </c>
      <c r="B105" s="128"/>
      <c r="C105" s="128"/>
      <c r="D105" s="128"/>
      <c r="E105" s="128"/>
      <c r="F105" s="128"/>
      <c r="G105" s="128"/>
    </row>
    <row r="106" spans="1:7" ht="16.5">
      <c r="A106" s="90"/>
      <c r="B106" s="90"/>
      <c r="C106" s="90"/>
      <c r="D106" s="90"/>
      <c r="E106" s="90"/>
      <c r="F106" s="90"/>
      <c r="G106" s="90"/>
    </row>
    <row r="107" spans="1:7" ht="29.25" customHeight="1">
      <c r="A107" s="120" t="s">
        <v>1</v>
      </c>
      <c r="B107" s="121" t="s">
        <v>5</v>
      </c>
      <c r="C107" s="122" t="s">
        <v>6</v>
      </c>
      <c r="D107" s="123" t="s">
        <v>7</v>
      </c>
      <c r="E107" s="124"/>
      <c r="F107" s="125" t="s">
        <v>8</v>
      </c>
      <c r="G107" s="125"/>
    </row>
    <row r="108" spans="1:7" ht="60.75" customHeight="1">
      <c r="A108" s="120"/>
      <c r="B108" s="121"/>
      <c r="C108" s="122"/>
      <c r="D108" s="92" t="s">
        <v>6</v>
      </c>
      <c r="E108" s="92" t="s">
        <v>9</v>
      </c>
      <c r="F108" s="92" t="s">
        <v>10</v>
      </c>
      <c r="G108" s="1" t="s">
        <v>2</v>
      </c>
    </row>
    <row r="109" spans="1:7">
      <c r="A109" s="91" t="s">
        <v>11</v>
      </c>
      <c r="B109" s="91" t="s">
        <v>13</v>
      </c>
      <c r="C109" s="91" t="s">
        <v>14</v>
      </c>
      <c r="D109" s="91" t="s">
        <v>15</v>
      </c>
      <c r="E109" s="5" t="s">
        <v>16</v>
      </c>
      <c r="F109" s="91" t="s">
        <v>17</v>
      </c>
      <c r="G109" s="2">
        <v>8</v>
      </c>
    </row>
    <row r="110" spans="1:7">
      <c r="A110" s="91"/>
      <c r="B110" s="91" t="s">
        <v>78</v>
      </c>
      <c r="C110" s="91"/>
      <c r="D110" s="91"/>
      <c r="E110" s="5"/>
      <c r="F110" s="91"/>
      <c r="G110" s="2"/>
    </row>
    <row r="111" spans="1:7" ht="40.5">
      <c r="A111" s="91" t="s">
        <v>11</v>
      </c>
      <c r="B111" s="91" t="s">
        <v>102</v>
      </c>
      <c r="C111" s="91" t="s">
        <v>79</v>
      </c>
      <c r="D111" s="21"/>
      <c r="E111" s="23">
        <v>15</v>
      </c>
      <c r="F111" s="22"/>
      <c r="G111" s="37">
        <f>G112+G113+G114+G115+G116+G117</f>
        <v>0</v>
      </c>
    </row>
    <row r="112" spans="1:7">
      <c r="A112" s="7">
        <f t="shared" ref="A112:A117" si="2">A111+0.1</f>
        <v>1.1000000000000001</v>
      </c>
      <c r="B112" s="13" t="s">
        <v>80</v>
      </c>
      <c r="C112" s="93" t="s">
        <v>81</v>
      </c>
      <c r="D112" s="24">
        <v>9.6000000000000002E-2</v>
      </c>
      <c r="E112" s="25">
        <f>E111*D112</f>
        <v>1.44</v>
      </c>
      <c r="F112" s="26"/>
      <c r="G112" s="36">
        <f t="shared" ref="G112:G117" si="3">E112*F112</f>
        <v>0</v>
      </c>
    </row>
    <row r="113" spans="1:7">
      <c r="A113" s="7">
        <f t="shared" si="2"/>
        <v>1.2000000000000002</v>
      </c>
      <c r="B113" s="13" t="s">
        <v>36</v>
      </c>
      <c r="C113" s="93" t="s">
        <v>23</v>
      </c>
      <c r="D113" s="24">
        <v>4.5199999999999997E-2</v>
      </c>
      <c r="E113" s="25">
        <f>E111*D113</f>
        <v>0.67799999999999994</v>
      </c>
      <c r="F113" s="26"/>
      <c r="G113" s="36">
        <f t="shared" si="3"/>
        <v>0</v>
      </c>
    </row>
    <row r="114" spans="1:7">
      <c r="A114" s="7">
        <f t="shared" si="2"/>
        <v>1.3000000000000003</v>
      </c>
      <c r="B114" s="13" t="s">
        <v>101</v>
      </c>
      <c r="C114" s="93" t="s">
        <v>79</v>
      </c>
      <c r="D114" s="26">
        <v>1.01</v>
      </c>
      <c r="E114" s="25">
        <f>E111*D114</f>
        <v>15.15</v>
      </c>
      <c r="F114" s="26"/>
      <c r="G114" s="36">
        <f t="shared" si="3"/>
        <v>0</v>
      </c>
    </row>
    <row r="115" spans="1:7">
      <c r="A115" s="7">
        <f t="shared" si="2"/>
        <v>1.4000000000000004</v>
      </c>
      <c r="B115" s="13" t="s">
        <v>82</v>
      </c>
      <c r="C115" s="93" t="s">
        <v>75</v>
      </c>
      <c r="D115" s="25"/>
      <c r="E115" s="25">
        <v>15</v>
      </c>
      <c r="F115" s="26"/>
      <c r="G115" s="36">
        <f t="shared" si="3"/>
        <v>0</v>
      </c>
    </row>
    <row r="116" spans="1:7">
      <c r="A116" s="7">
        <f t="shared" si="2"/>
        <v>1.5000000000000004</v>
      </c>
      <c r="B116" s="13" t="s">
        <v>128</v>
      </c>
      <c r="C116" s="93" t="s">
        <v>75</v>
      </c>
      <c r="D116" s="25"/>
      <c r="E116" s="25">
        <v>2</v>
      </c>
      <c r="F116" s="26"/>
      <c r="G116" s="36">
        <f t="shared" si="3"/>
        <v>0</v>
      </c>
    </row>
    <row r="117" spans="1:7">
      <c r="A117" s="7">
        <f t="shared" si="2"/>
        <v>1.6000000000000005</v>
      </c>
      <c r="B117" s="13" t="s">
        <v>28</v>
      </c>
      <c r="C117" s="93" t="s">
        <v>0</v>
      </c>
      <c r="D117" s="24">
        <v>6.0000000000000001E-3</v>
      </c>
      <c r="E117" s="25">
        <f>E111*D117</f>
        <v>0.09</v>
      </c>
      <c r="F117" s="26"/>
      <c r="G117" s="36">
        <f t="shared" si="3"/>
        <v>0</v>
      </c>
    </row>
    <row r="118" spans="1:7">
      <c r="A118" s="93"/>
      <c r="B118" s="84" t="s">
        <v>84</v>
      </c>
      <c r="C118" s="93"/>
      <c r="D118" s="24"/>
      <c r="E118" s="25"/>
      <c r="F118" s="26"/>
      <c r="G118" s="36"/>
    </row>
    <row r="119" spans="1:7" ht="40.5">
      <c r="A119" s="91" t="s">
        <v>12</v>
      </c>
      <c r="B119" s="91" t="s">
        <v>85</v>
      </c>
      <c r="C119" s="91" t="s">
        <v>79</v>
      </c>
      <c r="D119" s="21"/>
      <c r="E119" s="23">
        <v>10</v>
      </c>
      <c r="F119" s="22"/>
      <c r="G119" s="37">
        <f>G120+G121++G122++G123++G124</f>
        <v>0</v>
      </c>
    </row>
    <row r="120" spans="1:7">
      <c r="A120" s="7">
        <f>A119+0.1</f>
        <v>2.1</v>
      </c>
      <c r="B120" s="13" t="s">
        <v>80</v>
      </c>
      <c r="C120" s="93" t="s">
        <v>81</v>
      </c>
      <c r="D120" s="24">
        <v>0.58299999999999996</v>
      </c>
      <c r="E120" s="25">
        <f>E119*D120</f>
        <v>5.83</v>
      </c>
      <c r="F120" s="26"/>
      <c r="G120" s="36">
        <f>E120*F120</f>
        <v>0</v>
      </c>
    </row>
    <row r="121" spans="1:7">
      <c r="A121" s="7">
        <f>A120+0.1</f>
        <v>2.2000000000000002</v>
      </c>
      <c r="B121" s="13" t="s">
        <v>36</v>
      </c>
      <c r="C121" s="93" t="s">
        <v>23</v>
      </c>
      <c r="D121" s="24">
        <v>4.5999999999999999E-3</v>
      </c>
      <c r="E121" s="25">
        <f>E119*D121</f>
        <v>4.5999999999999999E-2</v>
      </c>
      <c r="F121" s="26"/>
      <c r="G121" s="36">
        <f>E121*F121</f>
        <v>0</v>
      </c>
    </row>
    <row r="122" spans="1:7">
      <c r="A122" s="7">
        <f>A121+0.1</f>
        <v>2.3000000000000003</v>
      </c>
      <c r="B122" s="13" t="s">
        <v>123</v>
      </c>
      <c r="C122" s="93" t="s">
        <v>61</v>
      </c>
      <c r="D122" s="25">
        <v>1</v>
      </c>
      <c r="E122" s="25">
        <f>E119*D122</f>
        <v>10</v>
      </c>
      <c r="F122" s="26"/>
      <c r="G122" s="36">
        <f>E122*F122</f>
        <v>0</v>
      </c>
    </row>
    <row r="123" spans="1:7">
      <c r="A123" s="7">
        <f>A122+0.1</f>
        <v>2.4000000000000004</v>
      </c>
      <c r="B123" s="13" t="s">
        <v>86</v>
      </c>
      <c r="C123" s="93" t="s">
        <v>75</v>
      </c>
      <c r="D123" s="24"/>
      <c r="E123" s="25">
        <v>10</v>
      </c>
      <c r="F123" s="26"/>
      <c r="G123" s="36">
        <f>E123*F123</f>
        <v>0</v>
      </c>
    </row>
    <row r="124" spans="1:7">
      <c r="A124" s="7">
        <f>A123+0.1</f>
        <v>2.5000000000000004</v>
      </c>
      <c r="B124" s="13" t="s">
        <v>28</v>
      </c>
      <c r="C124" s="93" t="s">
        <v>0</v>
      </c>
      <c r="D124" s="24">
        <v>0.20799999999999999</v>
      </c>
      <c r="E124" s="25">
        <f>E119*D124</f>
        <v>2.08</v>
      </c>
      <c r="F124" s="26"/>
      <c r="G124" s="36">
        <f>E124*F124</f>
        <v>0</v>
      </c>
    </row>
    <row r="125" spans="1:7" ht="40.5">
      <c r="A125" s="91" t="s">
        <v>13</v>
      </c>
      <c r="B125" s="91" t="s">
        <v>87</v>
      </c>
      <c r="C125" s="91" t="s">
        <v>79</v>
      </c>
      <c r="D125" s="21"/>
      <c r="E125" s="23">
        <v>10</v>
      </c>
      <c r="F125" s="22"/>
      <c r="G125" s="37">
        <f>G126+G127++G128+G129+G130</f>
        <v>0</v>
      </c>
    </row>
    <row r="126" spans="1:7">
      <c r="A126" s="7">
        <f>A125+0.1</f>
        <v>3.1</v>
      </c>
      <c r="B126" s="13" t="s">
        <v>80</v>
      </c>
      <c r="C126" s="93" t="s">
        <v>81</v>
      </c>
      <c r="D126" s="24">
        <v>0.60899999999999999</v>
      </c>
      <c r="E126" s="25">
        <f>E125*D126</f>
        <v>6.09</v>
      </c>
      <c r="F126" s="26"/>
      <c r="G126" s="36">
        <f>E126*F126</f>
        <v>0</v>
      </c>
    </row>
    <row r="127" spans="1:7">
      <c r="A127" s="7">
        <f>A126+0.1</f>
        <v>3.2</v>
      </c>
      <c r="B127" s="13" t="s">
        <v>22</v>
      </c>
      <c r="C127" s="93" t="s">
        <v>23</v>
      </c>
      <c r="D127" s="24">
        <v>2.0999999999999999E-3</v>
      </c>
      <c r="E127" s="25">
        <f>E125*D127</f>
        <v>2.0999999999999998E-2</v>
      </c>
      <c r="F127" s="26"/>
      <c r="G127" s="36">
        <f>E127*F127</f>
        <v>0</v>
      </c>
    </row>
    <row r="128" spans="1:7">
      <c r="A128" s="7">
        <f>A127+0.1</f>
        <v>3.3000000000000003</v>
      </c>
      <c r="B128" s="13" t="s">
        <v>124</v>
      </c>
      <c r="C128" s="93" t="s">
        <v>61</v>
      </c>
      <c r="D128" s="25">
        <v>1</v>
      </c>
      <c r="E128" s="25">
        <f>E125*D128</f>
        <v>10</v>
      </c>
      <c r="F128" s="26"/>
      <c r="G128" s="36">
        <f>E128*F128</f>
        <v>0</v>
      </c>
    </row>
    <row r="129" spans="1:7">
      <c r="A129" s="7">
        <f>A128+0.1</f>
        <v>3.4000000000000004</v>
      </c>
      <c r="B129" s="13" t="s">
        <v>88</v>
      </c>
      <c r="C129" s="93" t="s">
        <v>75</v>
      </c>
      <c r="D129" s="24"/>
      <c r="E129" s="25">
        <v>10</v>
      </c>
      <c r="F129" s="26"/>
      <c r="G129" s="36">
        <f>E129*F129</f>
        <v>0</v>
      </c>
    </row>
    <row r="130" spans="1:7">
      <c r="A130" s="7">
        <f>A129+0.1</f>
        <v>3.5000000000000004</v>
      </c>
      <c r="B130" s="13" t="s">
        <v>28</v>
      </c>
      <c r="C130" s="93" t="s">
        <v>0</v>
      </c>
      <c r="D130" s="24">
        <v>0.156</v>
      </c>
      <c r="E130" s="25">
        <f>E125*D130</f>
        <v>1.56</v>
      </c>
      <c r="F130" s="26"/>
      <c r="G130" s="36">
        <f>E130*F130</f>
        <v>0</v>
      </c>
    </row>
    <row r="131" spans="1:7" ht="27">
      <c r="A131" s="91" t="s">
        <v>14</v>
      </c>
      <c r="B131" s="91" t="s">
        <v>126</v>
      </c>
      <c r="C131" s="91" t="s">
        <v>89</v>
      </c>
      <c r="D131" s="21"/>
      <c r="E131" s="23">
        <v>5</v>
      </c>
      <c r="F131" s="22"/>
      <c r="G131" s="37">
        <f>G132+G133+G134+G135+G136</f>
        <v>0</v>
      </c>
    </row>
    <row r="132" spans="1:7">
      <c r="A132" s="7">
        <f>A131+0.1</f>
        <v>4.0999999999999996</v>
      </c>
      <c r="B132" s="13" t="s">
        <v>80</v>
      </c>
      <c r="C132" s="93" t="s">
        <v>81</v>
      </c>
      <c r="D132" s="24">
        <v>3.66</v>
      </c>
      <c r="E132" s="25">
        <f>E131*D132</f>
        <v>18.3</v>
      </c>
      <c r="F132" s="26"/>
      <c r="G132" s="36">
        <f>E132*F132</f>
        <v>0</v>
      </c>
    </row>
    <row r="133" spans="1:7">
      <c r="A133" s="7">
        <f>A132+0.1</f>
        <v>4.1999999999999993</v>
      </c>
      <c r="B133" s="13" t="s">
        <v>22</v>
      </c>
      <c r="C133" s="93" t="s">
        <v>23</v>
      </c>
      <c r="D133" s="24">
        <v>0.28000000000000003</v>
      </c>
      <c r="E133" s="25">
        <f>E131*D133</f>
        <v>1.4000000000000001</v>
      </c>
      <c r="F133" s="26"/>
      <c r="G133" s="36">
        <f>E133*F133</f>
        <v>0</v>
      </c>
    </row>
    <row r="134" spans="1:7">
      <c r="A134" s="7">
        <f>A133+0.1</f>
        <v>4.2999999999999989</v>
      </c>
      <c r="B134" s="13" t="s">
        <v>125</v>
      </c>
      <c r="C134" s="93" t="s">
        <v>29</v>
      </c>
      <c r="D134" s="24">
        <v>1</v>
      </c>
      <c r="E134" s="25">
        <f>E131*D134</f>
        <v>5</v>
      </c>
      <c r="F134" s="25"/>
      <c r="G134" s="85">
        <f>E134*F134</f>
        <v>0</v>
      </c>
    </row>
    <row r="135" spans="1:7">
      <c r="A135" s="7">
        <f>A134+0.1</f>
        <v>4.3999999999999986</v>
      </c>
      <c r="B135" s="13" t="s">
        <v>127</v>
      </c>
      <c r="C135" s="93" t="s">
        <v>29</v>
      </c>
      <c r="D135" s="24">
        <v>1</v>
      </c>
      <c r="E135" s="25">
        <f>D135*E131</f>
        <v>5</v>
      </c>
      <c r="F135" s="25"/>
      <c r="G135" s="85">
        <f>E135*F135</f>
        <v>0</v>
      </c>
    </row>
    <row r="136" spans="1:7">
      <c r="A136" s="7">
        <f>A135+0.1</f>
        <v>4.4999999999999982</v>
      </c>
      <c r="B136" s="13" t="s">
        <v>28</v>
      </c>
      <c r="C136" s="93" t="s">
        <v>0</v>
      </c>
      <c r="D136" s="24">
        <v>1.24</v>
      </c>
      <c r="E136" s="25">
        <f>E131*D136</f>
        <v>6.2</v>
      </c>
      <c r="F136" s="26"/>
      <c r="G136" s="36">
        <f>E136*F136</f>
        <v>0</v>
      </c>
    </row>
    <row r="137" spans="1:7">
      <c r="A137" s="91" t="s">
        <v>15</v>
      </c>
      <c r="B137" s="91" t="s">
        <v>90</v>
      </c>
      <c r="C137" s="91" t="s">
        <v>89</v>
      </c>
      <c r="D137" s="21"/>
      <c r="E137" s="23">
        <v>2</v>
      </c>
      <c r="F137" s="22"/>
      <c r="G137" s="37">
        <f>G138+G139+G140+G141+G142</f>
        <v>0</v>
      </c>
    </row>
    <row r="138" spans="1:7">
      <c r="A138" s="7">
        <f>A137+0.1</f>
        <v>5.0999999999999996</v>
      </c>
      <c r="B138" s="13" t="s">
        <v>80</v>
      </c>
      <c r="C138" s="93" t="s">
        <v>81</v>
      </c>
      <c r="D138" s="24">
        <v>2.19</v>
      </c>
      <c r="E138" s="25">
        <f>E137*D138</f>
        <v>4.38</v>
      </c>
      <c r="F138" s="26"/>
      <c r="G138" s="36">
        <f>E138*F138</f>
        <v>0</v>
      </c>
    </row>
    <row r="139" spans="1:7">
      <c r="A139" s="7">
        <f>A138+0.1</f>
        <v>5.1999999999999993</v>
      </c>
      <c r="B139" s="13" t="s">
        <v>36</v>
      </c>
      <c r="C139" s="93" t="s">
        <v>23</v>
      </c>
      <c r="D139" s="24">
        <v>7.0000000000000007E-2</v>
      </c>
      <c r="E139" s="25">
        <f>E137*D139</f>
        <v>0.14000000000000001</v>
      </c>
      <c r="F139" s="26"/>
      <c r="G139" s="36">
        <f>E139*F139</f>
        <v>0</v>
      </c>
    </row>
    <row r="140" spans="1:7">
      <c r="A140" s="7">
        <f>A139+0.1</f>
        <v>5.2999999999999989</v>
      </c>
      <c r="B140" s="13" t="s">
        <v>91</v>
      </c>
      <c r="C140" s="93" t="s">
        <v>27</v>
      </c>
      <c r="D140" s="24">
        <v>1</v>
      </c>
      <c r="E140" s="25">
        <f>E137*D140</f>
        <v>2</v>
      </c>
      <c r="F140" s="26"/>
      <c r="G140" s="36">
        <f>E140*F140</f>
        <v>0</v>
      </c>
    </row>
    <row r="141" spans="1:7">
      <c r="A141" s="7">
        <f>A140+0.1</f>
        <v>5.3999999999999986</v>
      </c>
      <c r="B141" s="13" t="s">
        <v>103</v>
      </c>
      <c r="C141" s="93" t="s">
        <v>29</v>
      </c>
      <c r="D141" s="24">
        <v>1</v>
      </c>
      <c r="E141" s="25">
        <f>E137*D141</f>
        <v>2</v>
      </c>
      <c r="F141" s="26"/>
      <c r="G141" s="36">
        <f>E141*F141</f>
        <v>0</v>
      </c>
    </row>
    <row r="142" spans="1:7">
      <c r="A142" s="7">
        <f>A141+0.1</f>
        <v>5.4999999999999982</v>
      </c>
      <c r="B142" s="13" t="s">
        <v>28</v>
      </c>
      <c r="C142" s="93" t="s">
        <v>0</v>
      </c>
      <c r="D142" s="24">
        <v>0.48</v>
      </c>
      <c r="E142" s="25">
        <f>E137*D142</f>
        <v>0.96</v>
      </c>
      <c r="F142" s="26"/>
      <c r="G142" s="36">
        <f>E142*F142</f>
        <v>0</v>
      </c>
    </row>
    <row r="143" spans="1:7" ht="27">
      <c r="A143" s="91" t="s">
        <v>39</v>
      </c>
      <c r="B143" s="91" t="s">
        <v>92</v>
      </c>
      <c r="C143" s="91" t="s">
        <v>75</v>
      </c>
      <c r="D143" s="21"/>
      <c r="E143" s="23">
        <v>1</v>
      </c>
      <c r="F143" s="22"/>
      <c r="G143" s="37">
        <v>0</v>
      </c>
    </row>
    <row r="144" spans="1:7">
      <c r="A144" s="7">
        <f>A143+0.1</f>
        <v>14.1</v>
      </c>
      <c r="B144" s="13" t="s">
        <v>80</v>
      </c>
      <c r="C144" s="93" t="s">
        <v>81</v>
      </c>
      <c r="D144" s="24">
        <v>1.85</v>
      </c>
      <c r="E144" s="25">
        <f>E143*D144</f>
        <v>1.85</v>
      </c>
      <c r="F144" s="26"/>
      <c r="G144" s="36">
        <f>E144*F144</f>
        <v>0</v>
      </c>
    </row>
    <row r="145" spans="1:7">
      <c r="A145" s="7">
        <f>A144+0.1</f>
        <v>14.2</v>
      </c>
      <c r="B145" s="13" t="s">
        <v>22</v>
      </c>
      <c r="C145" s="93" t="s">
        <v>23</v>
      </c>
      <c r="D145" s="24">
        <v>0.03</v>
      </c>
      <c r="E145" s="25">
        <f>E143*D145</f>
        <v>0.03</v>
      </c>
      <c r="F145" s="26"/>
      <c r="G145" s="36">
        <f>E145*F145</f>
        <v>0</v>
      </c>
    </row>
    <row r="146" spans="1:7">
      <c r="A146" s="7">
        <f>A145+0.1</f>
        <v>14.299999999999999</v>
      </c>
      <c r="B146" s="13" t="s">
        <v>93</v>
      </c>
      <c r="C146" s="93" t="s">
        <v>75</v>
      </c>
      <c r="D146" s="24">
        <v>1</v>
      </c>
      <c r="E146" s="25">
        <f>E143*D146</f>
        <v>1</v>
      </c>
      <c r="F146" s="26"/>
      <c r="G146" s="36">
        <f>E146*F146</f>
        <v>0</v>
      </c>
    </row>
    <row r="147" spans="1:7">
      <c r="A147" s="7">
        <f>A146+0.1</f>
        <v>14.399999999999999</v>
      </c>
      <c r="B147" s="13" t="s">
        <v>28</v>
      </c>
      <c r="C147" s="93" t="s">
        <v>0</v>
      </c>
      <c r="D147" s="24">
        <v>0.18</v>
      </c>
      <c r="E147" s="25">
        <f>E143*D147</f>
        <v>0.18</v>
      </c>
      <c r="F147" s="26"/>
      <c r="G147" s="36">
        <f>E147*F147</f>
        <v>0</v>
      </c>
    </row>
    <row r="148" spans="1:7" ht="20.25" customHeight="1">
      <c r="A148" s="91" t="s">
        <v>16</v>
      </c>
      <c r="B148" s="98" t="s">
        <v>131</v>
      </c>
      <c r="C148" s="91" t="s">
        <v>75</v>
      </c>
      <c r="D148" s="21"/>
      <c r="E148" s="23">
        <v>1</v>
      </c>
      <c r="F148" s="22"/>
      <c r="G148" s="37">
        <f>G149+G150+G151+G152</f>
        <v>0</v>
      </c>
    </row>
    <row r="149" spans="1:7">
      <c r="A149" s="7">
        <f>A148+0.1</f>
        <v>6.1</v>
      </c>
      <c r="B149" s="13" t="s">
        <v>80</v>
      </c>
      <c r="C149" s="93" t="s">
        <v>81</v>
      </c>
      <c r="D149" s="24">
        <v>1.85</v>
      </c>
      <c r="E149" s="25">
        <f>E148*D149</f>
        <v>1.85</v>
      </c>
      <c r="F149" s="26"/>
      <c r="G149" s="36">
        <f>E149*F149</f>
        <v>0</v>
      </c>
    </row>
    <row r="150" spans="1:7">
      <c r="A150" s="7">
        <f>A149+0.1</f>
        <v>6.1999999999999993</v>
      </c>
      <c r="B150" s="13" t="s">
        <v>22</v>
      </c>
      <c r="C150" s="93" t="s">
        <v>23</v>
      </c>
      <c r="D150" s="24">
        <v>0.03</v>
      </c>
      <c r="E150" s="25">
        <f>E148*D150</f>
        <v>0.03</v>
      </c>
      <c r="F150" s="26"/>
      <c r="G150" s="36">
        <f>E150*F150</f>
        <v>0</v>
      </c>
    </row>
    <row r="151" spans="1:7">
      <c r="A151" s="7">
        <f>A150+0.1</f>
        <v>6.2999999999999989</v>
      </c>
      <c r="B151" s="13" t="s">
        <v>94</v>
      </c>
      <c r="C151" s="93" t="s">
        <v>75</v>
      </c>
      <c r="D151" s="24">
        <v>1</v>
      </c>
      <c r="E151" s="25">
        <f>E148*D151</f>
        <v>1</v>
      </c>
      <c r="F151" s="34"/>
      <c r="G151" s="36">
        <f>E151*F151</f>
        <v>0</v>
      </c>
    </row>
    <row r="152" spans="1:7">
      <c r="A152" s="7">
        <f>A151+0.1</f>
        <v>6.3999999999999986</v>
      </c>
      <c r="B152" s="13" t="s">
        <v>28</v>
      </c>
      <c r="C152" s="93" t="s">
        <v>0</v>
      </c>
      <c r="D152" s="24">
        <v>0.18</v>
      </c>
      <c r="E152" s="25">
        <f>E148*D152</f>
        <v>0.18</v>
      </c>
      <c r="F152" s="26"/>
      <c r="G152" s="36">
        <f>E152*F152</f>
        <v>0</v>
      </c>
    </row>
    <row r="153" spans="1:7">
      <c r="A153" s="91" t="s">
        <v>17</v>
      </c>
      <c r="B153" s="91" t="s">
        <v>95</v>
      </c>
      <c r="C153" s="91" t="s">
        <v>27</v>
      </c>
      <c r="D153" s="21"/>
      <c r="E153" s="23">
        <v>11</v>
      </c>
      <c r="F153" s="22"/>
      <c r="G153" s="37">
        <f>G154+G155+G156+G157</f>
        <v>0</v>
      </c>
    </row>
    <row r="154" spans="1:7">
      <c r="A154" s="7">
        <f>A153+0.1</f>
        <v>7.1</v>
      </c>
      <c r="B154" s="13" t="s">
        <v>80</v>
      </c>
      <c r="C154" s="93" t="s">
        <v>81</v>
      </c>
      <c r="D154" s="24">
        <v>1.01</v>
      </c>
      <c r="E154" s="25">
        <f>E153*D154</f>
        <v>11.11</v>
      </c>
      <c r="F154" s="26"/>
      <c r="G154" s="36">
        <f>E154*F154</f>
        <v>0</v>
      </c>
    </row>
    <row r="155" spans="1:7">
      <c r="A155" s="7">
        <f>A154+0.1</f>
        <v>7.1999999999999993</v>
      </c>
      <c r="B155" s="13" t="s">
        <v>22</v>
      </c>
      <c r="C155" s="93" t="s">
        <v>23</v>
      </c>
      <c r="D155" s="24">
        <v>0.02</v>
      </c>
      <c r="E155" s="25">
        <f>E153*D155</f>
        <v>0.22</v>
      </c>
      <c r="F155" s="26"/>
      <c r="G155" s="36">
        <f>E155*F155</f>
        <v>0</v>
      </c>
    </row>
    <row r="156" spans="1:7">
      <c r="A156" s="7">
        <f>A155+0.1</f>
        <v>7.2999999999999989</v>
      </c>
      <c r="B156" s="13" t="s">
        <v>95</v>
      </c>
      <c r="C156" s="93" t="s">
        <v>79</v>
      </c>
      <c r="D156" s="26">
        <v>1</v>
      </c>
      <c r="E156" s="25">
        <f>E153*D156</f>
        <v>11</v>
      </c>
      <c r="F156" s="34"/>
      <c r="G156" s="36">
        <f>E156*F156</f>
        <v>0</v>
      </c>
    </row>
    <row r="157" spans="1:7">
      <c r="A157" s="7">
        <f>A156+0.1</f>
        <v>7.3999999999999986</v>
      </c>
      <c r="B157" s="13" t="s">
        <v>28</v>
      </c>
      <c r="C157" s="93" t="s">
        <v>0</v>
      </c>
      <c r="D157" s="24">
        <v>0.49</v>
      </c>
      <c r="E157" s="25">
        <f>E153*D157</f>
        <v>5.39</v>
      </c>
      <c r="F157" s="26"/>
      <c r="G157" s="36">
        <f>E157*F157</f>
        <v>0</v>
      </c>
    </row>
    <row r="158" spans="1:7">
      <c r="A158" s="91"/>
      <c r="B158" s="91" t="s">
        <v>96</v>
      </c>
      <c r="C158" s="91" t="s">
        <v>0</v>
      </c>
      <c r="D158" s="21"/>
      <c r="E158" s="22"/>
      <c r="F158" s="22"/>
      <c r="G158" s="38">
        <f>G153+G148+G137+G131+G125+G119+G111</f>
        <v>0</v>
      </c>
    </row>
    <row r="159" spans="1:7">
      <c r="A159" s="91"/>
      <c r="B159" s="91" t="s">
        <v>50</v>
      </c>
      <c r="C159" s="91" t="s">
        <v>0</v>
      </c>
      <c r="D159" s="21"/>
      <c r="E159" s="22"/>
      <c r="F159" s="22"/>
      <c r="G159" s="38"/>
    </row>
    <row r="160" spans="1:7">
      <c r="A160" s="91"/>
      <c r="B160" s="13" t="s">
        <v>51</v>
      </c>
      <c r="C160" s="91" t="s">
        <v>0</v>
      </c>
      <c r="D160" s="21"/>
      <c r="E160" s="22"/>
      <c r="F160" s="22"/>
      <c r="G160" s="38">
        <f>G154+G149+G138+G132+G126+G120+G112</f>
        <v>0</v>
      </c>
    </row>
    <row r="161" spans="1:7">
      <c r="A161" s="91"/>
      <c r="B161" s="91" t="s">
        <v>52</v>
      </c>
      <c r="C161" s="15" t="s">
        <v>0</v>
      </c>
      <c r="D161" s="21"/>
      <c r="E161" s="22"/>
      <c r="F161" s="22"/>
      <c r="G161" s="38">
        <f>G158</f>
        <v>0</v>
      </c>
    </row>
    <row r="162" spans="1:7">
      <c r="A162" s="91"/>
      <c r="B162" s="91" t="s">
        <v>53</v>
      </c>
      <c r="C162" s="91" t="s">
        <v>0</v>
      </c>
      <c r="D162" s="21"/>
      <c r="E162" s="49">
        <v>7.0000000000000007E-2</v>
      </c>
      <c r="F162" s="22"/>
      <c r="G162" s="39">
        <f>G161*E162</f>
        <v>0</v>
      </c>
    </row>
    <row r="163" spans="1:7">
      <c r="A163" s="91"/>
      <c r="B163" s="91" t="s">
        <v>3</v>
      </c>
      <c r="C163" s="91" t="s">
        <v>0</v>
      </c>
      <c r="D163" s="21"/>
      <c r="E163" s="50"/>
      <c r="F163" s="22"/>
      <c r="G163" s="38">
        <f>G162+G161</f>
        <v>0</v>
      </c>
    </row>
    <row r="164" spans="1:7">
      <c r="A164" s="91"/>
      <c r="B164" s="91" t="s">
        <v>54</v>
      </c>
      <c r="C164" s="91" t="s">
        <v>0</v>
      </c>
      <c r="D164" s="21"/>
      <c r="E164" s="49">
        <v>0.05</v>
      </c>
      <c r="F164" s="22"/>
      <c r="G164" s="39">
        <f>G163*E164</f>
        <v>0</v>
      </c>
    </row>
    <row r="165" spans="1:7">
      <c r="A165" s="93"/>
      <c r="B165" s="91" t="s">
        <v>55</v>
      </c>
      <c r="C165" s="91" t="s">
        <v>0</v>
      </c>
      <c r="D165" s="24"/>
      <c r="E165" s="26"/>
      <c r="F165" s="26"/>
      <c r="G165" s="37">
        <f>G163+G164</f>
        <v>0</v>
      </c>
    </row>
    <row r="168" spans="1:7" ht="19.5">
      <c r="A168" s="126" t="s">
        <v>129</v>
      </c>
      <c r="B168" s="126"/>
      <c r="C168" s="126"/>
      <c r="D168" s="126"/>
      <c r="E168" s="126"/>
      <c r="F168" s="126"/>
      <c r="G168" s="126"/>
    </row>
    <row r="169" spans="1:7" ht="16.5">
      <c r="A169" s="127" t="s">
        <v>107</v>
      </c>
      <c r="B169" s="127"/>
      <c r="C169" s="127"/>
      <c r="D169" s="127"/>
      <c r="E169" s="127"/>
      <c r="F169" s="127"/>
      <c r="G169" s="127"/>
    </row>
    <row r="170" spans="1:7" ht="16.5">
      <c r="A170" s="128" t="s">
        <v>97</v>
      </c>
      <c r="B170" s="128"/>
      <c r="C170" s="128"/>
      <c r="D170" s="128"/>
      <c r="E170" s="128"/>
      <c r="F170" s="128"/>
      <c r="G170" s="128"/>
    </row>
    <row r="171" spans="1:7" ht="16.5">
      <c r="A171" s="90"/>
      <c r="B171" s="90"/>
      <c r="C171" s="90"/>
      <c r="D171" s="90"/>
      <c r="E171" s="90"/>
      <c r="F171" s="90"/>
      <c r="G171" s="90"/>
    </row>
    <row r="172" spans="1:7" ht="30.75" customHeight="1">
      <c r="A172" s="120" t="s">
        <v>1</v>
      </c>
      <c r="B172" s="121" t="s">
        <v>5</v>
      </c>
      <c r="C172" s="122" t="s">
        <v>6</v>
      </c>
      <c r="D172" s="123" t="s">
        <v>7</v>
      </c>
      <c r="E172" s="124"/>
      <c r="F172" s="125" t="s">
        <v>8</v>
      </c>
      <c r="G172" s="125"/>
    </row>
    <row r="173" spans="1:7" ht="61.5" customHeight="1">
      <c r="A173" s="120"/>
      <c r="B173" s="121"/>
      <c r="C173" s="122"/>
      <c r="D173" s="92" t="s">
        <v>6</v>
      </c>
      <c r="E173" s="92" t="s">
        <v>9</v>
      </c>
      <c r="F173" s="92" t="s">
        <v>10</v>
      </c>
      <c r="G173" s="1" t="s">
        <v>2</v>
      </c>
    </row>
    <row r="174" spans="1:7">
      <c r="A174" s="91" t="s">
        <v>11</v>
      </c>
      <c r="B174" s="91" t="s">
        <v>13</v>
      </c>
      <c r="C174" s="91" t="s">
        <v>14</v>
      </c>
      <c r="D174" s="91" t="s">
        <v>15</v>
      </c>
      <c r="E174" s="5" t="s">
        <v>16</v>
      </c>
      <c r="F174" s="91" t="s">
        <v>17</v>
      </c>
      <c r="G174" s="2">
        <v>8</v>
      </c>
    </row>
    <row r="175" spans="1:7" ht="27">
      <c r="A175" s="91" t="s">
        <v>11</v>
      </c>
      <c r="B175" s="91" t="s">
        <v>98</v>
      </c>
      <c r="C175" s="91" t="s">
        <v>79</v>
      </c>
      <c r="D175" s="21"/>
      <c r="E175" s="21">
        <v>10</v>
      </c>
      <c r="F175" s="22"/>
      <c r="G175" s="37">
        <f>G176+G177++G178++G179++G180</f>
        <v>0</v>
      </c>
    </row>
    <row r="176" spans="1:7">
      <c r="A176" s="7">
        <f>A175+0.1</f>
        <v>1.1000000000000001</v>
      </c>
      <c r="B176" s="13" t="s">
        <v>80</v>
      </c>
      <c r="C176" s="93" t="s">
        <v>81</v>
      </c>
      <c r="D176" s="24">
        <v>0.58299999999999996</v>
      </c>
      <c r="E176" s="25">
        <f>E175*D176</f>
        <v>5.83</v>
      </c>
      <c r="F176" s="26"/>
      <c r="G176" s="36">
        <f>E176*F176</f>
        <v>0</v>
      </c>
    </row>
    <row r="177" spans="1:7">
      <c r="A177" s="7">
        <f>A176+0.1</f>
        <v>1.2000000000000002</v>
      </c>
      <c r="B177" s="13" t="s">
        <v>36</v>
      </c>
      <c r="C177" s="93" t="s">
        <v>23</v>
      </c>
      <c r="D177" s="24">
        <v>4.5999999999999999E-3</v>
      </c>
      <c r="E177" s="25">
        <f>E175*D177</f>
        <v>4.5999999999999999E-2</v>
      </c>
      <c r="F177" s="26"/>
      <c r="G177" s="36">
        <f>E177*F177</f>
        <v>0</v>
      </c>
    </row>
    <row r="178" spans="1:7">
      <c r="A178" s="7">
        <f>A177+0.1</f>
        <v>1.3000000000000003</v>
      </c>
      <c r="B178" s="13" t="s">
        <v>99</v>
      </c>
      <c r="C178" s="93" t="s">
        <v>61</v>
      </c>
      <c r="D178" s="25">
        <v>1</v>
      </c>
      <c r="E178" s="25">
        <f>E175*D178</f>
        <v>10</v>
      </c>
      <c r="F178" s="26"/>
      <c r="G178" s="36">
        <f>E178*F178</f>
        <v>0</v>
      </c>
    </row>
    <row r="179" spans="1:7">
      <c r="A179" s="7">
        <f>A178+0.1</f>
        <v>1.4000000000000004</v>
      </c>
      <c r="B179" s="13" t="s">
        <v>100</v>
      </c>
      <c r="C179" s="93" t="s">
        <v>75</v>
      </c>
      <c r="D179" s="24"/>
      <c r="E179" s="25">
        <v>10</v>
      </c>
      <c r="F179" s="26"/>
      <c r="G179" s="36">
        <f>E179*F179</f>
        <v>0</v>
      </c>
    </row>
    <row r="180" spans="1:7">
      <c r="A180" s="7">
        <f>A179+0.1</f>
        <v>1.5000000000000004</v>
      </c>
      <c r="B180" s="13" t="s">
        <v>28</v>
      </c>
      <c r="C180" s="93" t="s">
        <v>0</v>
      </c>
      <c r="D180" s="24">
        <v>0.20799999999999999</v>
      </c>
      <c r="E180" s="25">
        <f>E175*D180</f>
        <v>2.08</v>
      </c>
      <c r="F180" s="26"/>
      <c r="G180" s="36">
        <f>E180*F180</f>
        <v>0</v>
      </c>
    </row>
    <row r="181" spans="1:7" ht="27">
      <c r="A181" s="91" t="s">
        <v>12</v>
      </c>
      <c r="B181" s="91" t="s">
        <v>83</v>
      </c>
      <c r="C181" s="91" t="s">
        <v>27</v>
      </c>
      <c r="D181" s="23"/>
      <c r="E181" s="21">
        <v>5</v>
      </c>
      <c r="F181" s="22"/>
      <c r="G181" s="37">
        <f>G182+G183</f>
        <v>0</v>
      </c>
    </row>
    <row r="182" spans="1:7">
      <c r="A182" s="7">
        <f>A181+0.1</f>
        <v>2.1</v>
      </c>
      <c r="B182" s="13" t="s">
        <v>48</v>
      </c>
      <c r="C182" s="93" t="s">
        <v>21</v>
      </c>
      <c r="D182" s="26">
        <v>0.66</v>
      </c>
      <c r="E182" s="25">
        <f>D182*E181</f>
        <v>3.3000000000000003</v>
      </c>
      <c r="F182" s="26"/>
      <c r="G182" s="36">
        <f>E182*F182</f>
        <v>0</v>
      </c>
    </row>
    <row r="183" spans="1:7">
      <c r="A183" s="7">
        <f>A182+0.1</f>
        <v>2.2000000000000002</v>
      </c>
      <c r="B183" s="13" t="s">
        <v>36</v>
      </c>
      <c r="C183" s="93" t="s">
        <v>0</v>
      </c>
      <c r="D183" s="26">
        <v>0.4</v>
      </c>
      <c r="E183" s="25">
        <f>E181*D183</f>
        <v>2</v>
      </c>
      <c r="F183" s="26"/>
      <c r="G183" s="36">
        <f>E183*F183</f>
        <v>0</v>
      </c>
    </row>
    <row r="184" spans="1:7">
      <c r="A184" s="91"/>
      <c r="B184" s="91" t="s">
        <v>96</v>
      </c>
      <c r="C184" s="91" t="s">
        <v>0</v>
      </c>
      <c r="D184" s="21"/>
      <c r="E184" s="22"/>
      <c r="F184" s="22"/>
      <c r="G184" s="38">
        <f>G181+G175</f>
        <v>0</v>
      </c>
    </row>
    <row r="185" spans="1:7">
      <c r="A185" s="91"/>
      <c r="B185" s="91" t="s">
        <v>50</v>
      </c>
      <c r="C185" s="91" t="s">
        <v>0</v>
      </c>
      <c r="D185" s="21"/>
      <c r="E185" s="22"/>
      <c r="F185" s="22"/>
      <c r="G185" s="38"/>
    </row>
    <row r="186" spans="1:7">
      <c r="A186" s="91"/>
      <c r="B186" s="13" t="s">
        <v>51</v>
      </c>
      <c r="C186" s="13" t="s">
        <v>0</v>
      </c>
      <c r="D186" s="21"/>
      <c r="E186" s="22"/>
      <c r="F186" s="22"/>
      <c r="G186" s="39">
        <f>G182+G176</f>
        <v>0</v>
      </c>
    </row>
    <row r="187" spans="1:7">
      <c r="A187" s="91"/>
      <c r="B187" s="91" t="s">
        <v>52</v>
      </c>
      <c r="C187" s="15" t="s">
        <v>0</v>
      </c>
      <c r="D187" s="21"/>
      <c r="E187" s="22"/>
      <c r="F187" s="22"/>
      <c r="G187" s="38">
        <f>G184</f>
        <v>0</v>
      </c>
    </row>
    <row r="188" spans="1:7">
      <c r="A188" s="91"/>
      <c r="B188" s="91" t="s">
        <v>53</v>
      </c>
      <c r="C188" s="91" t="s">
        <v>0</v>
      </c>
      <c r="D188" s="21"/>
      <c r="E188" s="49">
        <v>7.0000000000000007E-2</v>
      </c>
      <c r="F188" s="22"/>
      <c r="G188" s="39">
        <f>G187*E188</f>
        <v>0</v>
      </c>
    </row>
    <row r="189" spans="1:7">
      <c r="A189" s="91"/>
      <c r="B189" s="91" t="s">
        <v>3</v>
      </c>
      <c r="C189" s="91" t="s">
        <v>0</v>
      </c>
      <c r="D189" s="21"/>
      <c r="E189" s="50"/>
      <c r="F189" s="22"/>
      <c r="G189" s="38">
        <f>G188+G187</f>
        <v>0</v>
      </c>
    </row>
    <row r="190" spans="1:7">
      <c r="A190" s="91"/>
      <c r="B190" s="91" t="s">
        <v>54</v>
      </c>
      <c r="C190" s="91" t="s">
        <v>0</v>
      </c>
      <c r="D190" s="21"/>
      <c r="E190" s="49">
        <v>0.05</v>
      </c>
      <c r="F190" s="22"/>
      <c r="G190" s="39">
        <f>G189*E190</f>
        <v>0</v>
      </c>
    </row>
    <row r="191" spans="1:7">
      <c r="A191" s="93"/>
      <c r="B191" s="91" t="s">
        <v>55</v>
      </c>
      <c r="C191" s="91" t="s">
        <v>0</v>
      </c>
      <c r="D191" s="24"/>
      <c r="E191" s="26"/>
      <c r="F191" s="26"/>
      <c r="G191" s="37">
        <f>G190+G189</f>
        <v>0</v>
      </c>
    </row>
  </sheetData>
  <mergeCells count="32">
    <mergeCell ref="A2:G2"/>
    <mergeCell ref="A3:G3"/>
    <mergeCell ref="A4:G4"/>
    <mergeCell ref="A6:A7"/>
    <mergeCell ref="C6:C7"/>
    <mergeCell ref="A54:G54"/>
    <mergeCell ref="F6:G6"/>
    <mergeCell ref="D6:E6"/>
    <mergeCell ref="B6:B7"/>
    <mergeCell ref="A52:G52"/>
    <mergeCell ref="A53:G53"/>
    <mergeCell ref="A103:G103"/>
    <mergeCell ref="A104:G104"/>
    <mergeCell ref="A105:G105"/>
    <mergeCell ref="A56:A57"/>
    <mergeCell ref="B56:B57"/>
    <mergeCell ref="C56:C57"/>
    <mergeCell ref="D56:E56"/>
    <mergeCell ref="F56:G56"/>
    <mergeCell ref="F107:G107"/>
    <mergeCell ref="A168:G168"/>
    <mergeCell ref="A169:G169"/>
    <mergeCell ref="A170:G170"/>
    <mergeCell ref="D107:E107"/>
    <mergeCell ref="A107:A108"/>
    <mergeCell ref="B107:B108"/>
    <mergeCell ref="C107:C108"/>
    <mergeCell ref="A172:A173"/>
    <mergeCell ref="B172:B173"/>
    <mergeCell ref="C172:C173"/>
    <mergeCell ref="D172:E172"/>
    <mergeCell ref="F172:G172"/>
  </mergeCells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9"/>
  <sheetViews>
    <sheetView workbookViewId="0">
      <selection activeCell="M197" sqref="M197"/>
    </sheetView>
  </sheetViews>
  <sheetFormatPr defaultRowHeight="15"/>
  <cols>
    <col min="1" max="1" width="5" customWidth="1"/>
    <col min="2" max="2" width="32.7109375" customWidth="1"/>
    <col min="3" max="3" width="7.42578125" customWidth="1"/>
    <col min="4" max="4" width="9.5703125" customWidth="1"/>
    <col min="5" max="5" width="9.28515625" customWidth="1"/>
    <col min="7" max="7" width="13.140625" customWidth="1"/>
    <col min="8" max="8" width="15.28515625" bestFit="1" customWidth="1"/>
  </cols>
  <sheetData>
    <row r="2" spans="1:9" ht="19.5">
      <c r="A2" s="126" t="s">
        <v>108</v>
      </c>
      <c r="B2" s="126"/>
      <c r="C2" s="126"/>
      <c r="D2" s="126"/>
      <c r="E2" s="126"/>
      <c r="F2" s="126"/>
      <c r="G2" s="126"/>
    </row>
    <row r="3" spans="1:9" ht="16.5">
      <c r="A3" s="127" t="s">
        <v>132</v>
      </c>
      <c r="B3" s="127"/>
      <c r="C3" s="127"/>
      <c r="D3" s="127"/>
      <c r="E3" s="127"/>
      <c r="F3" s="127"/>
      <c r="G3" s="127"/>
    </row>
    <row r="4" spans="1:9" ht="15.75">
      <c r="A4" s="139"/>
      <c r="B4" s="139"/>
      <c r="C4" s="139"/>
      <c r="D4" s="139"/>
      <c r="E4" s="139"/>
      <c r="F4" s="139"/>
      <c r="G4" s="139"/>
    </row>
    <row r="5" spans="1:9" ht="30" customHeight="1">
      <c r="A5" s="133" t="s">
        <v>1</v>
      </c>
      <c r="B5" s="131" t="s">
        <v>5</v>
      </c>
      <c r="C5" s="135" t="s">
        <v>6</v>
      </c>
      <c r="D5" s="123" t="s">
        <v>7</v>
      </c>
      <c r="E5" s="124"/>
      <c r="F5" s="129" t="s">
        <v>8</v>
      </c>
      <c r="G5" s="130"/>
    </row>
    <row r="6" spans="1:9" ht="62.25" customHeight="1">
      <c r="A6" s="134"/>
      <c r="B6" s="132"/>
      <c r="C6" s="136"/>
      <c r="D6" s="92" t="s">
        <v>6</v>
      </c>
      <c r="E6" s="92" t="s">
        <v>9</v>
      </c>
      <c r="F6" s="92" t="s">
        <v>10</v>
      </c>
      <c r="G6" s="1" t="s">
        <v>2</v>
      </c>
    </row>
    <row r="7" spans="1:9">
      <c r="A7" s="91" t="s">
        <v>11</v>
      </c>
      <c r="B7" s="91" t="s">
        <v>13</v>
      </c>
      <c r="C7" s="91" t="s">
        <v>14</v>
      </c>
      <c r="D7" s="91" t="s">
        <v>15</v>
      </c>
      <c r="E7" s="91" t="s">
        <v>16</v>
      </c>
      <c r="F7" s="91" t="s">
        <v>17</v>
      </c>
      <c r="G7" s="2">
        <v>8</v>
      </c>
      <c r="H7" s="3"/>
    </row>
    <row r="8" spans="1:9" s="6" customFormat="1" ht="40.5">
      <c r="A8" s="91" t="s">
        <v>11</v>
      </c>
      <c r="B8" s="91" t="s">
        <v>18</v>
      </c>
      <c r="C8" s="91" t="s">
        <v>19</v>
      </c>
      <c r="D8" s="21"/>
      <c r="E8" s="22">
        <v>1.87</v>
      </c>
      <c r="F8" s="22"/>
      <c r="G8" s="37">
        <f>G9+G10+G11+G12+G13</f>
        <v>0</v>
      </c>
    </row>
    <row r="9" spans="1:9">
      <c r="A9" s="7">
        <f>A8+0.1</f>
        <v>1.1000000000000001</v>
      </c>
      <c r="B9" s="99" t="s">
        <v>20</v>
      </c>
      <c r="C9" s="93" t="s">
        <v>21</v>
      </c>
      <c r="D9" s="24">
        <v>7.91</v>
      </c>
      <c r="E9" s="25">
        <f>E8*D9</f>
        <v>14.791700000000001</v>
      </c>
      <c r="F9" s="26"/>
      <c r="G9" s="36">
        <f>E9*F9</f>
        <v>0</v>
      </c>
    </row>
    <row r="10" spans="1:9">
      <c r="A10" s="7">
        <f>A9+0.1</f>
        <v>1.2000000000000002</v>
      </c>
      <c r="B10" s="99" t="s">
        <v>22</v>
      </c>
      <c r="C10" s="9" t="s">
        <v>23</v>
      </c>
      <c r="D10" s="24">
        <v>0.69</v>
      </c>
      <c r="E10" s="25">
        <f>E8*D10</f>
        <v>1.2903</v>
      </c>
      <c r="F10" s="26"/>
      <c r="G10" s="36">
        <f>E10*F10</f>
        <v>0</v>
      </c>
    </row>
    <row r="11" spans="1:9" ht="15.75">
      <c r="A11" s="7">
        <f>A10+0.1</f>
        <v>1.3000000000000003</v>
      </c>
      <c r="B11" s="99" t="s">
        <v>24</v>
      </c>
      <c r="C11" s="9" t="s">
        <v>25</v>
      </c>
      <c r="D11" s="24">
        <v>0.11</v>
      </c>
      <c r="E11" s="25">
        <f>E8*D11</f>
        <v>0.20570000000000002</v>
      </c>
      <c r="F11" s="26"/>
      <c r="G11" s="36">
        <f>E11*F11</f>
        <v>0</v>
      </c>
    </row>
    <row r="12" spans="1:9">
      <c r="A12" s="7">
        <f>A11+0.1</f>
        <v>1.4000000000000004</v>
      </c>
      <c r="B12" s="99" t="s">
        <v>26</v>
      </c>
      <c r="C12" s="93" t="s">
        <v>27</v>
      </c>
      <c r="D12" s="25">
        <v>125</v>
      </c>
      <c r="E12" s="25">
        <f>E8*D12</f>
        <v>233.75</v>
      </c>
      <c r="F12" s="26"/>
      <c r="G12" s="36">
        <f>E12*F12</f>
        <v>0</v>
      </c>
    </row>
    <row r="13" spans="1:9">
      <c r="A13" s="7">
        <f>A12+0.1</f>
        <v>1.5000000000000004</v>
      </c>
      <c r="B13" s="99" t="s">
        <v>28</v>
      </c>
      <c r="C13" s="93" t="s">
        <v>0</v>
      </c>
      <c r="D13" s="24">
        <v>0.16</v>
      </c>
      <c r="E13" s="25">
        <f>E8*D13</f>
        <v>0.29920000000000002</v>
      </c>
      <c r="F13" s="26"/>
      <c r="G13" s="36">
        <f>E13*F13</f>
        <v>0</v>
      </c>
    </row>
    <row r="14" spans="1:9" s="10" customFormat="1" ht="15.75">
      <c r="A14" s="91" t="s">
        <v>12</v>
      </c>
      <c r="B14" s="91" t="s">
        <v>110</v>
      </c>
      <c r="C14" s="91" t="s">
        <v>30</v>
      </c>
      <c r="D14" s="21"/>
      <c r="E14" s="22">
        <v>19.8</v>
      </c>
      <c r="F14" s="22"/>
      <c r="G14" s="37">
        <f>G15</f>
        <v>0</v>
      </c>
      <c r="H14" s="6"/>
      <c r="I14" s="6"/>
    </row>
    <row r="15" spans="1:9" s="10" customFormat="1" ht="15.75">
      <c r="A15" s="7">
        <f>A14+0.1</f>
        <v>2.1</v>
      </c>
      <c r="B15" s="99" t="s">
        <v>31</v>
      </c>
      <c r="C15" s="11" t="s">
        <v>32</v>
      </c>
      <c r="D15" s="28">
        <v>1</v>
      </c>
      <c r="E15" s="41">
        <f>E14*D15</f>
        <v>19.8</v>
      </c>
      <c r="F15" s="29"/>
      <c r="G15" s="39">
        <f>E15*F15</f>
        <v>0</v>
      </c>
      <c r="H15" s="6"/>
      <c r="I15" s="6"/>
    </row>
    <row r="16" spans="1:9" s="10" customFormat="1" ht="27">
      <c r="A16" s="67">
        <v>2</v>
      </c>
      <c r="B16" s="91" t="s">
        <v>35</v>
      </c>
      <c r="C16" s="91" t="s">
        <v>33</v>
      </c>
      <c r="D16" s="21"/>
      <c r="E16" s="22">
        <v>0.6</v>
      </c>
      <c r="F16" s="22"/>
      <c r="G16" s="37">
        <f>G17+G18++G19+G20++G21</f>
        <v>0</v>
      </c>
    </row>
    <row r="17" spans="1:7" s="10" customFormat="1" ht="13.5">
      <c r="A17" s="7"/>
      <c r="B17" s="100" t="s">
        <v>20</v>
      </c>
      <c r="C17" s="9" t="s">
        <v>0</v>
      </c>
      <c r="D17" s="31">
        <v>170</v>
      </c>
      <c r="E17" s="31">
        <f>E16*D17</f>
        <v>102</v>
      </c>
      <c r="F17" s="26"/>
      <c r="G17" s="32">
        <f>E17*F17</f>
        <v>0</v>
      </c>
    </row>
    <row r="18" spans="1:7" s="10" customFormat="1" ht="13.5">
      <c r="A18" s="7"/>
      <c r="B18" s="100" t="s">
        <v>22</v>
      </c>
      <c r="C18" s="9" t="s">
        <v>23</v>
      </c>
      <c r="D18" s="31">
        <v>2</v>
      </c>
      <c r="E18" s="31">
        <f>E16*D18</f>
        <v>1.2</v>
      </c>
      <c r="F18" s="30"/>
      <c r="G18" s="32">
        <f>E18*F18</f>
        <v>0</v>
      </c>
    </row>
    <row r="19" spans="1:7" s="10" customFormat="1" ht="15.75">
      <c r="A19" s="7"/>
      <c r="B19" s="101" t="s">
        <v>24</v>
      </c>
      <c r="C19" s="9" t="s">
        <v>34</v>
      </c>
      <c r="D19" s="31">
        <v>1.5</v>
      </c>
      <c r="E19" s="31">
        <f>E16*D19</f>
        <v>0.89999999999999991</v>
      </c>
      <c r="F19" s="30"/>
      <c r="G19" s="32">
        <f>E19*F19</f>
        <v>0</v>
      </c>
    </row>
    <row r="20" spans="1:7" s="10" customFormat="1" ht="15.75">
      <c r="A20" s="7"/>
      <c r="B20" s="100" t="s">
        <v>47</v>
      </c>
      <c r="C20" s="9" t="s">
        <v>25</v>
      </c>
      <c r="D20" s="31">
        <v>102</v>
      </c>
      <c r="E20" s="31">
        <f>E16*D20</f>
        <v>61.199999999999996</v>
      </c>
      <c r="F20" s="30"/>
      <c r="G20" s="32">
        <f>E20*F20</f>
        <v>0</v>
      </c>
    </row>
    <row r="21" spans="1:7" s="10" customFormat="1" ht="13.5">
      <c r="A21" s="7"/>
      <c r="B21" s="100" t="s">
        <v>38</v>
      </c>
      <c r="C21" s="9" t="s">
        <v>37</v>
      </c>
      <c r="D21" s="31">
        <v>0.7</v>
      </c>
      <c r="E21" s="31">
        <f>E16*D21</f>
        <v>0.42</v>
      </c>
      <c r="F21" s="30"/>
      <c r="G21" s="32">
        <f>E21*F21</f>
        <v>0</v>
      </c>
    </row>
    <row r="22" spans="1:7" s="6" customFormat="1" ht="27">
      <c r="A22" s="54" t="s">
        <v>14</v>
      </c>
      <c r="B22" s="91" t="s">
        <v>133</v>
      </c>
      <c r="C22" s="55" t="s">
        <v>30</v>
      </c>
      <c r="D22" s="56"/>
      <c r="E22" s="57">
        <v>85</v>
      </c>
      <c r="F22" s="56"/>
      <c r="G22" s="58">
        <f>G23+G24+G25+G26+G27+G28+G29</f>
        <v>0</v>
      </c>
    </row>
    <row r="23" spans="1:7" s="10" customFormat="1" ht="13.5">
      <c r="A23" s="59">
        <f>A22+0.1</f>
        <v>4.0999999999999996</v>
      </c>
      <c r="B23" s="60" t="s">
        <v>20</v>
      </c>
      <c r="C23" s="61" t="s">
        <v>21</v>
      </c>
      <c r="D23" s="61">
        <v>1.1399999999999999</v>
      </c>
      <c r="E23" s="62">
        <f>D23*E22</f>
        <v>96.899999999999991</v>
      </c>
      <c r="F23" s="62"/>
      <c r="G23" s="63">
        <f t="shared" ref="G23:G29" si="0">E23*F23</f>
        <v>0</v>
      </c>
    </row>
    <row r="24" spans="1:7" s="10" customFormat="1" ht="13.5">
      <c r="A24" s="59">
        <f t="shared" ref="A24:A29" si="1">A23+0.1</f>
        <v>4.1999999999999993</v>
      </c>
      <c r="B24" s="60" t="s">
        <v>36</v>
      </c>
      <c r="C24" s="11" t="s">
        <v>112</v>
      </c>
      <c r="D24" s="86">
        <v>1.66E-2</v>
      </c>
      <c r="E24" s="62">
        <f>D24*E22</f>
        <v>1.411</v>
      </c>
      <c r="F24" s="65"/>
      <c r="G24" s="63">
        <f t="shared" si="0"/>
        <v>0</v>
      </c>
    </row>
    <row r="25" spans="1:7" s="10" customFormat="1" ht="15.75">
      <c r="A25" s="59">
        <f>A24+0.1</f>
        <v>4.2999999999999989</v>
      </c>
      <c r="B25" s="60" t="s">
        <v>113</v>
      </c>
      <c r="C25" s="61" t="s">
        <v>32</v>
      </c>
      <c r="D25" s="61">
        <v>1.05</v>
      </c>
      <c r="E25" s="62">
        <f>D25*E22</f>
        <v>89.25</v>
      </c>
      <c r="F25" s="61"/>
      <c r="G25" s="63">
        <f t="shared" si="0"/>
        <v>0</v>
      </c>
    </row>
    <row r="26" spans="1:7" s="10" customFormat="1" ht="13.5">
      <c r="A26" s="59">
        <f t="shared" si="1"/>
        <v>4.3999999999999986</v>
      </c>
      <c r="B26" s="60" t="s">
        <v>114</v>
      </c>
      <c r="C26" s="61" t="s">
        <v>115</v>
      </c>
      <c r="D26" s="61">
        <v>1.2</v>
      </c>
      <c r="E26" s="62">
        <f>D26*E22</f>
        <v>102</v>
      </c>
      <c r="F26" s="61"/>
      <c r="G26" s="63">
        <f t="shared" si="0"/>
        <v>0</v>
      </c>
    </row>
    <row r="27" spans="1:7" s="10" customFormat="1" ht="13.5">
      <c r="A27" s="74">
        <f t="shared" si="1"/>
        <v>4.4999999999999982</v>
      </c>
      <c r="B27" s="89" t="s">
        <v>116</v>
      </c>
      <c r="C27" s="75" t="s">
        <v>115</v>
      </c>
      <c r="D27" s="74">
        <v>3</v>
      </c>
      <c r="E27" s="76">
        <f>D27*E22</f>
        <v>255</v>
      </c>
      <c r="F27" s="75"/>
      <c r="G27" s="77">
        <f t="shared" si="0"/>
        <v>0</v>
      </c>
    </row>
    <row r="28" spans="1:7" s="10" customFormat="1" ht="13.5">
      <c r="A28" s="74">
        <f t="shared" si="1"/>
        <v>4.5999999999999979</v>
      </c>
      <c r="B28" s="89" t="s">
        <v>117</v>
      </c>
      <c r="C28" s="75" t="s">
        <v>118</v>
      </c>
      <c r="D28" s="75">
        <v>0.3</v>
      </c>
      <c r="E28" s="78">
        <f>D28*E22</f>
        <v>25.5</v>
      </c>
      <c r="F28" s="75"/>
      <c r="G28" s="77">
        <f t="shared" si="0"/>
        <v>0</v>
      </c>
    </row>
    <row r="29" spans="1:7" s="10" customFormat="1" ht="13.5">
      <c r="A29" s="59">
        <f t="shared" si="1"/>
        <v>4.6999999999999975</v>
      </c>
      <c r="B29" s="60" t="s">
        <v>38</v>
      </c>
      <c r="C29" s="61" t="s">
        <v>37</v>
      </c>
      <c r="D29" s="64">
        <v>3.0000000000000001E-3</v>
      </c>
      <c r="E29" s="65">
        <f>D29*E22</f>
        <v>0.255</v>
      </c>
      <c r="F29" s="61"/>
      <c r="G29" s="66">
        <f t="shared" si="0"/>
        <v>0</v>
      </c>
    </row>
    <row r="30" spans="1:7" s="6" customFormat="1" ht="29.25">
      <c r="A30" s="91" t="s">
        <v>40</v>
      </c>
      <c r="B30" s="102" t="s">
        <v>41</v>
      </c>
      <c r="C30" s="91" t="s">
        <v>42</v>
      </c>
      <c r="D30" s="21"/>
      <c r="E30" s="22">
        <v>2.5</v>
      </c>
      <c r="F30" s="22"/>
      <c r="G30" s="37">
        <v>0</v>
      </c>
    </row>
    <row r="31" spans="1:7" s="10" customFormat="1" ht="13.5">
      <c r="A31" s="7">
        <f>A30+0.1</f>
        <v>18.100000000000001</v>
      </c>
      <c r="B31" s="100" t="s">
        <v>20</v>
      </c>
      <c r="C31" s="9" t="s">
        <v>21</v>
      </c>
      <c r="D31" s="30">
        <v>101</v>
      </c>
      <c r="E31" s="31">
        <f>E30*D31</f>
        <v>252.5</v>
      </c>
      <c r="F31" s="26"/>
      <c r="G31" s="32">
        <f>E31*F31</f>
        <v>0</v>
      </c>
    </row>
    <row r="32" spans="1:7" s="10" customFormat="1" ht="15.75">
      <c r="A32" s="7">
        <f>A31+0.1</f>
        <v>18.200000000000003</v>
      </c>
      <c r="B32" s="100" t="s">
        <v>43</v>
      </c>
      <c r="C32" s="9" t="s">
        <v>23</v>
      </c>
      <c r="D32" s="31">
        <v>4.0999999999999996</v>
      </c>
      <c r="E32" s="31">
        <f>E30*D32</f>
        <v>10.25</v>
      </c>
      <c r="F32" s="30"/>
      <c r="G32" s="32">
        <f>E32*F32</f>
        <v>0</v>
      </c>
    </row>
    <row r="33" spans="1:9" s="10" customFormat="1" ht="13.5">
      <c r="A33" s="7">
        <f>A32+0.1</f>
        <v>18.300000000000004</v>
      </c>
      <c r="B33" s="100" t="s">
        <v>22</v>
      </c>
      <c r="C33" s="9" t="s">
        <v>23</v>
      </c>
      <c r="D33" s="31">
        <v>2.7</v>
      </c>
      <c r="E33" s="31">
        <f>E30*D33</f>
        <v>6.75</v>
      </c>
      <c r="F33" s="30"/>
      <c r="G33" s="32">
        <f>E33*F33</f>
        <v>0</v>
      </c>
    </row>
    <row r="34" spans="1:9" s="10" customFormat="1" ht="15.75">
      <c r="A34" s="7">
        <f>A33+0.1</f>
        <v>18.400000000000006</v>
      </c>
      <c r="B34" s="99" t="s">
        <v>44</v>
      </c>
      <c r="C34" s="9" t="s">
        <v>34</v>
      </c>
      <c r="D34" s="30">
        <v>2.38</v>
      </c>
      <c r="E34" s="31">
        <f>E30*D34</f>
        <v>5.9499999999999993</v>
      </c>
      <c r="F34" s="30"/>
      <c r="G34" s="32">
        <f>E34*F34</f>
        <v>0</v>
      </c>
    </row>
    <row r="35" spans="1:9" s="10" customFormat="1" ht="13.5">
      <c r="A35" s="7">
        <f>A34+0.1</f>
        <v>18.500000000000007</v>
      </c>
      <c r="B35" s="100" t="s">
        <v>38</v>
      </c>
      <c r="C35" s="9" t="s">
        <v>37</v>
      </c>
      <c r="D35" s="30">
        <v>0.3</v>
      </c>
      <c r="E35" s="31">
        <f>E30*D35</f>
        <v>0.75</v>
      </c>
      <c r="F35" s="30"/>
      <c r="G35" s="32">
        <f>E35*F35</f>
        <v>0</v>
      </c>
    </row>
    <row r="36" spans="1:9" s="6" customFormat="1" ht="29.25">
      <c r="A36" s="91" t="s">
        <v>15</v>
      </c>
      <c r="B36" s="91" t="s">
        <v>106</v>
      </c>
      <c r="C36" s="91" t="s">
        <v>42</v>
      </c>
      <c r="D36" s="21"/>
      <c r="E36" s="22">
        <v>1.78</v>
      </c>
      <c r="F36" s="22"/>
      <c r="G36" s="37">
        <f>G37+G38++G39++G40++G41</f>
        <v>0</v>
      </c>
    </row>
    <row r="37" spans="1:9" s="10" customFormat="1" ht="13.5">
      <c r="A37" s="7">
        <f>A36+0.1</f>
        <v>5.0999999999999996</v>
      </c>
      <c r="B37" s="100" t="s">
        <v>20</v>
      </c>
      <c r="C37" s="9" t="s">
        <v>0</v>
      </c>
      <c r="D37" s="31">
        <v>170</v>
      </c>
      <c r="E37" s="31">
        <f>E36*D37</f>
        <v>302.60000000000002</v>
      </c>
      <c r="F37" s="26"/>
      <c r="G37" s="32">
        <f>E37*F37</f>
        <v>0</v>
      </c>
    </row>
    <row r="38" spans="1:9" s="10" customFormat="1" ht="13.5">
      <c r="A38" s="7">
        <f>A37+0.1</f>
        <v>5.1999999999999993</v>
      </c>
      <c r="B38" s="100" t="s">
        <v>22</v>
      </c>
      <c r="C38" s="9" t="s">
        <v>23</v>
      </c>
      <c r="D38" s="31">
        <v>2</v>
      </c>
      <c r="E38" s="31">
        <f>E36*D38</f>
        <v>3.56</v>
      </c>
      <c r="F38" s="30"/>
      <c r="G38" s="32">
        <f>E38*F38</f>
        <v>0</v>
      </c>
    </row>
    <row r="39" spans="1:9" s="10" customFormat="1" ht="15.75">
      <c r="A39" s="7">
        <f>A38+0.1</f>
        <v>5.2999999999999989</v>
      </c>
      <c r="B39" s="101" t="s">
        <v>24</v>
      </c>
      <c r="C39" s="9" t="s">
        <v>34</v>
      </c>
      <c r="D39" s="31">
        <v>1.5</v>
      </c>
      <c r="E39" s="31">
        <f>E36*D39</f>
        <v>2.67</v>
      </c>
      <c r="F39" s="30"/>
      <c r="G39" s="32">
        <f>E39*F39</f>
        <v>0</v>
      </c>
    </row>
    <row r="40" spans="1:9" s="10" customFormat="1" ht="15.75">
      <c r="A40" s="7">
        <f>A39+0.1</f>
        <v>5.3999999999999986</v>
      </c>
      <c r="B40" s="100" t="s">
        <v>47</v>
      </c>
      <c r="C40" s="9" t="s">
        <v>25</v>
      </c>
      <c r="D40" s="31">
        <v>102</v>
      </c>
      <c r="E40" s="31">
        <f>E36*D40</f>
        <v>181.56</v>
      </c>
      <c r="F40" s="30"/>
      <c r="G40" s="32">
        <f>E40*F40</f>
        <v>0</v>
      </c>
    </row>
    <row r="41" spans="1:9" s="10" customFormat="1" ht="13.5">
      <c r="A41" s="7">
        <f>A40+0.1</f>
        <v>5.4999999999999982</v>
      </c>
      <c r="B41" s="100" t="s">
        <v>38</v>
      </c>
      <c r="C41" s="9" t="s">
        <v>37</v>
      </c>
      <c r="D41" s="31">
        <v>0.7</v>
      </c>
      <c r="E41" s="31">
        <f>E36*D41</f>
        <v>1.246</v>
      </c>
      <c r="F41" s="30"/>
      <c r="G41" s="32">
        <f>E41*F41</f>
        <v>0</v>
      </c>
    </row>
    <row r="42" spans="1:9" ht="12.75" customHeight="1">
      <c r="A42" s="91"/>
      <c r="B42" s="91" t="s">
        <v>49</v>
      </c>
      <c r="C42" s="91" t="s">
        <v>0</v>
      </c>
      <c r="D42" s="21"/>
      <c r="E42" s="22"/>
      <c r="F42" s="22"/>
      <c r="G42" s="37">
        <f>G36+G22+G16+G14+G8</f>
        <v>0</v>
      </c>
      <c r="H42" s="6"/>
      <c r="I42" s="6"/>
    </row>
    <row r="43" spans="1:9" ht="14.25" customHeight="1">
      <c r="A43" s="91"/>
      <c r="B43" s="102" t="s">
        <v>50</v>
      </c>
      <c r="C43" s="91" t="s">
        <v>0</v>
      </c>
      <c r="D43" s="21"/>
      <c r="E43" s="22"/>
      <c r="F43" s="22"/>
      <c r="G43" s="38"/>
      <c r="H43" s="6"/>
      <c r="I43" s="6"/>
    </row>
    <row r="44" spans="1:9">
      <c r="A44" s="91"/>
      <c r="B44" s="99" t="s">
        <v>51</v>
      </c>
      <c r="C44" s="13" t="s">
        <v>0</v>
      </c>
      <c r="D44" s="28"/>
      <c r="E44" s="29"/>
      <c r="F44" s="29"/>
      <c r="G44" s="39">
        <f>G37+G23+G17+G9</f>
        <v>0</v>
      </c>
      <c r="H44" s="12"/>
      <c r="I44" s="6"/>
    </row>
    <row r="45" spans="1:9">
      <c r="A45" s="91"/>
      <c r="B45" s="91" t="s">
        <v>52</v>
      </c>
      <c r="C45" s="15" t="s">
        <v>0</v>
      </c>
      <c r="D45" s="21"/>
      <c r="E45" s="22"/>
      <c r="F45" s="22"/>
      <c r="G45" s="38">
        <f>G42</f>
        <v>0</v>
      </c>
      <c r="H45" s="16"/>
      <c r="I45" s="6"/>
    </row>
    <row r="46" spans="1:9">
      <c r="A46" s="91"/>
      <c r="B46" s="91" t="s">
        <v>53</v>
      </c>
      <c r="C46" s="91" t="s">
        <v>0</v>
      </c>
      <c r="D46" s="21"/>
      <c r="E46" s="49">
        <v>7.0000000000000007E-2</v>
      </c>
      <c r="F46" s="22"/>
      <c r="G46" s="39">
        <f>G45*E46</f>
        <v>0</v>
      </c>
      <c r="H46" s="6"/>
      <c r="I46" s="6"/>
    </row>
    <row r="47" spans="1:9">
      <c r="A47" s="91"/>
      <c r="B47" s="91" t="s">
        <v>3</v>
      </c>
      <c r="C47" s="91" t="s">
        <v>0</v>
      </c>
      <c r="D47" s="21"/>
      <c r="E47" s="50"/>
      <c r="F47" s="22"/>
      <c r="G47" s="38">
        <f>G46+G45</f>
        <v>0</v>
      </c>
      <c r="H47" s="17"/>
      <c r="I47" s="6"/>
    </row>
    <row r="48" spans="1:9">
      <c r="A48" s="91"/>
      <c r="B48" s="91" t="s">
        <v>54</v>
      </c>
      <c r="C48" s="91" t="s">
        <v>0</v>
      </c>
      <c r="D48" s="21"/>
      <c r="E48" s="49">
        <v>0.05</v>
      </c>
      <c r="F48" s="22"/>
      <c r="G48" s="39">
        <f>G47*E48</f>
        <v>0</v>
      </c>
      <c r="H48" s="6"/>
      <c r="I48" s="17"/>
    </row>
    <row r="49" spans="1:9">
      <c r="A49" s="93"/>
      <c r="B49" s="91" t="s">
        <v>55</v>
      </c>
      <c r="C49" s="91" t="s">
        <v>0</v>
      </c>
      <c r="D49" s="24"/>
      <c r="E49" s="26"/>
      <c r="F49" s="26"/>
      <c r="G49" s="37">
        <f>G48+G47</f>
        <v>0</v>
      </c>
      <c r="H49" s="18"/>
    </row>
    <row r="50" spans="1:9">
      <c r="B50" s="19"/>
      <c r="C50" s="19"/>
      <c r="D50" s="19"/>
      <c r="E50" s="19"/>
      <c r="F50" s="19"/>
      <c r="G50" s="19"/>
      <c r="H50" s="19"/>
      <c r="I50" s="19"/>
    </row>
    <row r="51" spans="1:9" ht="19.5">
      <c r="A51" s="126" t="s">
        <v>121</v>
      </c>
      <c r="B51" s="126"/>
      <c r="C51" s="126"/>
      <c r="D51" s="126"/>
      <c r="E51" s="126"/>
      <c r="F51" s="126"/>
      <c r="G51" s="126"/>
    </row>
    <row r="52" spans="1:9" ht="16.5">
      <c r="A52" s="127" t="s">
        <v>132</v>
      </c>
      <c r="B52" s="127"/>
      <c r="C52" s="127"/>
      <c r="D52" s="127"/>
      <c r="E52" s="127"/>
      <c r="F52" s="127"/>
      <c r="G52" s="127"/>
    </row>
    <row r="53" spans="1:9" ht="16.5">
      <c r="A53" s="128" t="s">
        <v>105</v>
      </c>
      <c r="B53" s="128"/>
      <c r="C53" s="128"/>
      <c r="D53" s="128"/>
      <c r="E53" s="128"/>
      <c r="F53" s="128"/>
      <c r="G53" s="128"/>
    </row>
    <row r="54" spans="1:9">
      <c r="A54" s="103"/>
      <c r="B54" s="103"/>
      <c r="C54" s="103"/>
      <c r="D54" s="103"/>
      <c r="E54" s="104"/>
      <c r="F54" s="104"/>
      <c r="G54" s="105"/>
    </row>
    <row r="55" spans="1:9" ht="33" customHeight="1">
      <c r="A55" s="120" t="s">
        <v>1</v>
      </c>
      <c r="B55" s="121" t="s">
        <v>5</v>
      </c>
      <c r="C55" s="122" t="s">
        <v>6</v>
      </c>
      <c r="D55" s="138" t="s">
        <v>7</v>
      </c>
      <c r="E55" s="138"/>
      <c r="F55" s="125" t="s">
        <v>8</v>
      </c>
      <c r="G55" s="125"/>
    </row>
    <row r="56" spans="1:9" ht="63.75" customHeight="1">
      <c r="A56" s="120"/>
      <c r="B56" s="121"/>
      <c r="C56" s="122"/>
      <c r="D56" s="92" t="s">
        <v>6</v>
      </c>
      <c r="E56" s="92" t="s">
        <v>9</v>
      </c>
      <c r="F56" s="92" t="s">
        <v>10</v>
      </c>
      <c r="G56" s="1" t="s">
        <v>2</v>
      </c>
    </row>
    <row r="57" spans="1:9">
      <c r="A57" s="91" t="s">
        <v>11</v>
      </c>
      <c r="B57" s="91" t="s">
        <v>13</v>
      </c>
      <c r="C57" s="91" t="s">
        <v>14</v>
      </c>
      <c r="D57" s="91" t="s">
        <v>15</v>
      </c>
      <c r="E57" s="91" t="s">
        <v>16</v>
      </c>
      <c r="F57" s="91" t="s">
        <v>17</v>
      </c>
      <c r="G57" s="2">
        <v>8</v>
      </c>
    </row>
    <row r="58" spans="1:9">
      <c r="A58" s="91" t="s">
        <v>11</v>
      </c>
      <c r="B58" s="91" t="s">
        <v>56</v>
      </c>
      <c r="C58" s="91" t="s">
        <v>27</v>
      </c>
      <c r="D58" s="23"/>
      <c r="E58" s="22">
        <v>1</v>
      </c>
      <c r="F58" s="22"/>
      <c r="G58" s="37">
        <f>G59+G60+G61+G62+G63</f>
        <v>0</v>
      </c>
    </row>
    <row r="59" spans="1:9">
      <c r="A59" s="7">
        <f>A58+0.1</f>
        <v>1.1000000000000001</v>
      </c>
      <c r="B59" s="106" t="s">
        <v>20</v>
      </c>
      <c r="C59" s="93" t="s">
        <v>21</v>
      </c>
      <c r="D59" s="34">
        <v>3.47</v>
      </c>
      <c r="E59" s="25">
        <f>E58*D59</f>
        <v>3.47</v>
      </c>
      <c r="F59" s="26"/>
      <c r="G59" s="36">
        <f>E59*F59</f>
        <v>0</v>
      </c>
    </row>
    <row r="60" spans="1:9">
      <c r="A60" s="7">
        <f>A59+0.1</f>
        <v>1.2000000000000002</v>
      </c>
      <c r="B60" s="106" t="s">
        <v>36</v>
      </c>
      <c r="C60" s="93" t="s">
        <v>23</v>
      </c>
      <c r="D60" s="80">
        <v>7.1999999999999995E-2</v>
      </c>
      <c r="E60" s="25">
        <f>E58*D60</f>
        <v>7.1999999999999995E-2</v>
      </c>
      <c r="F60" s="26"/>
      <c r="G60" s="36">
        <f>E60*F60</f>
        <v>0</v>
      </c>
    </row>
    <row r="61" spans="1:9">
      <c r="A61" s="7">
        <f>A60+0.1</f>
        <v>1.3000000000000003</v>
      </c>
      <c r="B61" s="107" t="s">
        <v>57</v>
      </c>
      <c r="C61" s="93" t="s">
        <v>27</v>
      </c>
      <c r="D61" s="82">
        <v>1</v>
      </c>
      <c r="E61" s="25">
        <f>E58*D61</f>
        <v>1</v>
      </c>
      <c r="F61" s="26"/>
      <c r="G61" s="36">
        <f>E61*F61</f>
        <v>0</v>
      </c>
    </row>
    <row r="62" spans="1:9">
      <c r="A62" s="7">
        <f>A61+0.1</f>
        <v>1.4000000000000004</v>
      </c>
      <c r="B62" s="106" t="s">
        <v>58</v>
      </c>
      <c r="C62" s="93" t="s">
        <v>27</v>
      </c>
      <c r="D62" s="82">
        <v>1</v>
      </c>
      <c r="E62" s="25">
        <v>2</v>
      </c>
      <c r="F62" s="34"/>
      <c r="G62" s="36">
        <f>E62*F62</f>
        <v>0</v>
      </c>
    </row>
    <row r="63" spans="1:9">
      <c r="A63" s="7">
        <f>A62+0.1</f>
        <v>1.5000000000000004</v>
      </c>
      <c r="B63" s="106" t="s">
        <v>46</v>
      </c>
      <c r="C63" s="93" t="s">
        <v>0</v>
      </c>
      <c r="D63" s="82">
        <v>0.2</v>
      </c>
      <c r="E63" s="25">
        <f>E58*D63</f>
        <v>0.2</v>
      </c>
      <c r="F63" s="26"/>
      <c r="G63" s="36">
        <f>E63*F63</f>
        <v>0</v>
      </c>
    </row>
    <row r="64" spans="1:9" ht="40.5">
      <c r="A64" s="91" t="s">
        <v>12</v>
      </c>
      <c r="B64" s="91" t="s">
        <v>60</v>
      </c>
      <c r="C64" s="91" t="s">
        <v>59</v>
      </c>
      <c r="D64" s="23"/>
      <c r="E64" s="22">
        <f>E66+E67</f>
        <v>45</v>
      </c>
      <c r="F64" s="22"/>
      <c r="G64" s="37">
        <f>G65+G66+G67+G68+G69</f>
        <v>0</v>
      </c>
    </row>
    <row r="65" spans="1:7">
      <c r="A65" s="7">
        <f>A64+0.1</f>
        <v>2.1</v>
      </c>
      <c r="B65" s="99" t="s">
        <v>20</v>
      </c>
      <c r="C65" s="93" t="s">
        <v>21</v>
      </c>
      <c r="D65" s="27">
        <v>0.1</v>
      </c>
      <c r="E65" s="25">
        <f>D65*E64</f>
        <v>4.5</v>
      </c>
      <c r="F65" s="26"/>
      <c r="G65" s="36">
        <f>E65*F65</f>
        <v>0</v>
      </c>
    </row>
    <row r="66" spans="1:7" ht="29.25">
      <c r="A66" s="7">
        <f>A65+0.1</f>
        <v>2.2000000000000002</v>
      </c>
      <c r="B66" s="99" t="s">
        <v>119</v>
      </c>
      <c r="C66" s="93" t="s">
        <v>61</v>
      </c>
      <c r="D66" s="25"/>
      <c r="E66" s="25">
        <v>25</v>
      </c>
      <c r="F66" s="26"/>
      <c r="G66" s="36">
        <f>E66*F66</f>
        <v>0</v>
      </c>
    </row>
    <row r="67" spans="1:7" ht="29.25">
      <c r="A67" s="7">
        <f>A66+0.1</f>
        <v>2.3000000000000003</v>
      </c>
      <c r="B67" s="99" t="s">
        <v>120</v>
      </c>
      <c r="C67" s="93" t="s">
        <v>61</v>
      </c>
      <c r="D67" s="25"/>
      <c r="E67" s="25">
        <v>20</v>
      </c>
      <c r="F67" s="26"/>
      <c r="G67" s="36">
        <f>E67*F67</f>
        <v>0</v>
      </c>
    </row>
    <row r="68" spans="1:7">
      <c r="A68" s="7">
        <f>A67+0.1</f>
        <v>2.4000000000000004</v>
      </c>
      <c r="B68" s="99" t="s">
        <v>62</v>
      </c>
      <c r="C68" s="93" t="s">
        <v>27</v>
      </c>
      <c r="D68" s="25"/>
      <c r="E68" s="25">
        <v>5</v>
      </c>
      <c r="F68" s="36"/>
      <c r="G68" s="36">
        <f>E68*F68</f>
        <v>0</v>
      </c>
    </row>
    <row r="69" spans="1:7">
      <c r="A69" s="7">
        <f>A68+0.1</f>
        <v>2.5000000000000004</v>
      </c>
      <c r="B69" s="99" t="s">
        <v>28</v>
      </c>
      <c r="C69" s="93" t="s">
        <v>0</v>
      </c>
      <c r="D69" s="27">
        <v>9.7000000000000003E-2</v>
      </c>
      <c r="E69" s="25">
        <f>E64*D69</f>
        <v>4.3650000000000002</v>
      </c>
      <c r="F69" s="26"/>
      <c r="G69" s="36">
        <f>E69*F69</f>
        <v>0</v>
      </c>
    </row>
    <row r="70" spans="1:7" ht="27">
      <c r="A70" s="91" t="s">
        <v>13</v>
      </c>
      <c r="B70" s="91" t="s">
        <v>63</v>
      </c>
      <c r="C70" s="91" t="s">
        <v>27</v>
      </c>
      <c r="D70" s="23"/>
      <c r="E70" s="22">
        <v>4</v>
      </c>
      <c r="F70" s="22"/>
      <c r="G70" s="37">
        <f>G71+G72+G73</f>
        <v>0</v>
      </c>
    </row>
    <row r="71" spans="1:7">
      <c r="A71" s="7">
        <f>A70+0.1</f>
        <v>3.1</v>
      </c>
      <c r="B71" s="99" t="s">
        <v>20</v>
      </c>
      <c r="C71" s="93" t="s">
        <v>21</v>
      </c>
      <c r="D71" s="27">
        <v>0.372</v>
      </c>
      <c r="E71" s="25">
        <f>E70*D71</f>
        <v>1.488</v>
      </c>
      <c r="F71" s="26"/>
      <c r="G71" s="36">
        <f>E71*F71</f>
        <v>0</v>
      </c>
    </row>
    <row r="72" spans="1:7">
      <c r="A72" s="7">
        <f>A71+0.1</f>
        <v>3.2</v>
      </c>
      <c r="B72" s="108" t="s">
        <v>64</v>
      </c>
      <c r="C72" s="93" t="s">
        <v>29</v>
      </c>
      <c r="D72" s="25">
        <v>1</v>
      </c>
      <c r="E72" s="25">
        <f>E70*D72</f>
        <v>4</v>
      </c>
      <c r="F72" s="26"/>
      <c r="G72" s="36">
        <f>E72*F72</f>
        <v>0</v>
      </c>
    </row>
    <row r="73" spans="1:7">
      <c r="A73" s="7">
        <f>A72+0.1</f>
        <v>3.3000000000000003</v>
      </c>
      <c r="B73" s="99" t="s">
        <v>28</v>
      </c>
      <c r="C73" s="93" t="s">
        <v>0</v>
      </c>
      <c r="D73" s="35">
        <v>0.12839999999999999</v>
      </c>
      <c r="E73" s="25">
        <f>E70*D73</f>
        <v>0.51359999999999995</v>
      </c>
      <c r="F73" s="36"/>
      <c r="G73" s="36">
        <f>E73*F73</f>
        <v>0</v>
      </c>
    </row>
    <row r="74" spans="1:7" ht="27">
      <c r="A74" s="91" t="s">
        <v>14</v>
      </c>
      <c r="B74" s="91" t="s">
        <v>65</v>
      </c>
      <c r="C74" s="91" t="s">
        <v>27</v>
      </c>
      <c r="D74" s="23"/>
      <c r="E74" s="22">
        <v>14</v>
      </c>
      <c r="F74" s="22"/>
      <c r="G74" s="37">
        <f>G75+G76+G77</f>
        <v>0</v>
      </c>
    </row>
    <row r="75" spans="1:7">
      <c r="A75" s="7">
        <f>A74+0.1</f>
        <v>4.0999999999999996</v>
      </c>
      <c r="B75" s="99" t="s">
        <v>20</v>
      </c>
      <c r="C75" s="93" t="s">
        <v>21</v>
      </c>
      <c r="D75" s="27">
        <v>0.372</v>
      </c>
      <c r="E75" s="25">
        <f>E74*D75</f>
        <v>5.2080000000000002</v>
      </c>
      <c r="F75" s="26"/>
      <c r="G75" s="36">
        <f>E75*F75</f>
        <v>0</v>
      </c>
    </row>
    <row r="76" spans="1:7">
      <c r="A76" s="7">
        <f>A75+0.1</f>
        <v>4.1999999999999993</v>
      </c>
      <c r="B76" s="108" t="s">
        <v>66</v>
      </c>
      <c r="C76" s="93" t="s">
        <v>29</v>
      </c>
      <c r="D76" s="25">
        <v>1</v>
      </c>
      <c r="E76" s="25">
        <f>E74*D76</f>
        <v>14</v>
      </c>
      <c r="F76" s="26"/>
      <c r="G76" s="36">
        <f>E76*F76</f>
        <v>0</v>
      </c>
    </row>
    <row r="77" spans="1:7">
      <c r="A77" s="7">
        <f>A76+0.1</f>
        <v>4.2999999999999989</v>
      </c>
      <c r="B77" s="99" t="s">
        <v>28</v>
      </c>
      <c r="C77" s="93" t="s">
        <v>0</v>
      </c>
      <c r="D77" s="35">
        <v>0.12839999999999999</v>
      </c>
      <c r="E77" s="25">
        <f>E74*D77</f>
        <v>1.7975999999999999</v>
      </c>
      <c r="F77" s="36"/>
      <c r="G77" s="36">
        <f>E77*F77</f>
        <v>0</v>
      </c>
    </row>
    <row r="78" spans="1:7" ht="27">
      <c r="A78" s="91" t="s">
        <v>15</v>
      </c>
      <c r="B78" s="91" t="s">
        <v>67</v>
      </c>
      <c r="C78" s="91" t="s">
        <v>27</v>
      </c>
      <c r="D78" s="23"/>
      <c r="E78" s="22">
        <v>4</v>
      </c>
      <c r="F78" s="22"/>
      <c r="G78" s="37">
        <f>G79+G80++G81</f>
        <v>0</v>
      </c>
    </row>
    <row r="79" spans="1:7">
      <c r="A79" s="7">
        <f>A78+0.1</f>
        <v>5.0999999999999996</v>
      </c>
      <c r="B79" s="99" t="s">
        <v>20</v>
      </c>
      <c r="C79" s="93" t="s">
        <v>21</v>
      </c>
      <c r="D79" s="27">
        <v>0.39900000000000002</v>
      </c>
      <c r="E79" s="25">
        <f>E78*D79</f>
        <v>1.5960000000000001</v>
      </c>
      <c r="F79" s="26"/>
      <c r="G79" s="36">
        <f>E79*F79</f>
        <v>0</v>
      </c>
    </row>
    <row r="80" spans="1:7">
      <c r="A80" s="7">
        <f>A79+0.1</f>
        <v>5.1999999999999993</v>
      </c>
      <c r="B80" s="108" t="s">
        <v>68</v>
      </c>
      <c r="C80" s="93" t="s">
        <v>29</v>
      </c>
      <c r="D80" s="25">
        <v>1</v>
      </c>
      <c r="E80" s="25">
        <f>E78*D80</f>
        <v>4</v>
      </c>
      <c r="F80" s="34"/>
      <c r="G80" s="36">
        <f>E80*F80</f>
        <v>0</v>
      </c>
    </row>
    <row r="81" spans="1:7">
      <c r="A81" s="7">
        <f>A80+0.1</f>
        <v>5.2999999999999989</v>
      </c>
      <c r="B81" s="99" t="s">
        <v>28</v>
      </c>
      <c r="C81" s="93" t="s">
        <v>0</v>
      </c>
      <c r="D81" s="26">
        <v>0.09</v>
      </c>
      <c r="E81" s="25">
        <f>E78*D81</f>
        <v>0.36</v>
      </c>
      <c r="F81" s="36"/>
      <c r="G81" s="36">
        <f>E81*F81</f>
        <v>0</v>
      </c>
    </row>
    <row r="82" spans="1:7" ht="27">
      <c r="A82" s="91" t="s">
        <v>16</v>
      </c>
      <c r="B82" s="91" t="s">
        <v>70</v>
      </c>
      <c r="C82" s="91" t="s">
        <v>29</v>
      </c>
      <c r="D82" s="23"/>
      <c r="E82" s="22">
        <v>15</v>
      </c>
      <c r="F82" s="22"/>
      <c r="G82" s="37">
        <f>G83+G84++G85+G86</f>
        <v>0</v>
      </c>
    </row>
    <row r="83" spans="1:7">
      <c r="A83" s="7">
        <f>A82+0.1</f>
        <v>6.1</v>
      </c>
      <c r="B83" s="13" t="s">
        <v>20</v>
      </c>
      <c r="C83" s="93" t="s">
        <v>21</v>
      </c>
      <c r="D83" s="26">
        <v>1.02</v>
      </c>
      <c r="E83" s="25">
        <f>E82*D83</f>
        <v>15.3</v>
      </c>
      <c r="F83" s="26"/>
      <c r="G83" s="36">
        <f>E83*F83</f>
        <v>0</v>
      </c>
    </row>
    <row r="84" spans="1:7">
      <c r="A84" s="7">
        <f>A83+0.1</f>
        <v>6.1999999999999993</v>
      </c>
      <c r="B84" s="13" t="s">
        <v>36</v>
      </c>
      <c r="C84" s="93" t="s">
        <v>69</v>
      </c>
      <c r="D84" s="26">
        <v>0.01</v>
      </c>
      <c r="E84" s="25">
        <f>E82*D84</f>
        <v>0.15</v>
      </c>
      <c r="F84" s="26"/>
      <c r="G84" s="36">
        <f>E84*F84</f>
        <v>0</v>
      </c>
    </row>
    <row r="85" spans="1:7">
      <c r="A85" s="7">
        <f>A84+0.1</f>
        <v>6.2999999999999989</v>
      </c>
      <c r="B85" s="93" t="s">
        <v>71</v>
      </c>
      <c r="C85" s="93" t="s">
        <v>29</v>
      </c>
      <c r="D85" s="25">
        <v>1</v>
      </c>
      <c r="E85" s="25">
        <f>E82*D85</f>
        <v>15</v>
      </c>
      <c r="F85" s="26"/>
      <c r="G85" s="36">
        <f>E85*F85</f>
        <v>0</v>
      </c>
    </row>
    <row r="86" spans="1:7">
      <c r="A86" s="7">
        <f>A85+0.1</f>
        <v>6.3999999999999986</v>
      </c>
      <c r="B86" s="13" t="s">
        <v>28</v>
      </c>
      <c r="C86" s="93" t="s">
        <v>0</v>
      </c>
      <c r="D86" s="25">
        <v>0.3</v>
      </c>
      <c r="E86" s="25">
        <f>E82*D86</f>
        <v>4.5</v>
      </c>
      <c r="F86" s="26"/>
      <c r="G86" s="36">
        <f>E86*F86</f>
        <v>0</v>
      </c>
    </row>
    <row r="87" spans="1:7" ht="27">
      <c r="A87" s="91" t="s">
        <v>17</v>
      </c>
      <c r="B87" s="91" t="s">
        <v>72</v>
      </c>
      <c r="C87" s="91" t="s">
        <v>29</v>
      </c>
      <c r="D87" s="23"/>
      <c r="E87" s="88">
        <v>14</v>
      </c>
      <c r="F87" s="22"/>
      <c r="G87" s="37">
        <f>G88+G89+G90+G91+G92</f>
        <v>0</v>
      </c>
    </row>
    <row r="88" spans="1:7">
      <c r="A88" s="7">
        <f>A87+0.1</f>
        <v>7.1</v>
      </c>
      <c r="B88" s="13" t="s">
        <v>45</v>
      </c>
      <c r="C88" s="93" t="s">
        <v>21</v>
      </c>
      <c r="D88" s="26">
        <v>1.52</v>
      </c>
      <c r="E88" s="25">
        <f>E87*D88</f>
        <v>21.28</v>
      </c>
      <c r="F88" s="26"/>
      <c r="G88" s="36">
        <f>E88*F88</f>
        <v>0</v>
      </c>
    </row>
    <row r="89" spans="1:7">
      <c r="A89" s="7">
        <f>A88+0.1</f>
        <v>7.1999999999999993</v>
      </c>
      <c r="B89" s="13" t="s">
        <v>73</v>
      </c>
      <c r="C89" s="93" t="s">
        <v>74</v>
      </c>
      <c r="D89" s="26">
        <v>0.2</v>
      </c>
      <c r="E89" s="25">
        <f>E87*D89</f>
        <v>2.8000000000000003</v>
      </c>
      <c r="F89" s="26"/>
      <c r="G89" s="36">
        <f>E89*F89</f>
        <v>0</v>
      </c>
    </row>
    <row r="90" spans="1:7">
      <c r="A90" s="7">
        <f>A89+0.1</f>
        <v>7.2999999999999989</v>
      </c>
      <c r="B90" s="13" t="s">
        <v>104</v>
      </c>
      <c r="C90" s="93" t="s">
        <v>29</v>
      </c>
      <c r="D90" s="25"/>
      <c r="E90" s="25">
        <v>11</v>
      </c>
      <c r="F90" s="34"/>
      <c r="G90" s="36">
        <f>E90*F90</f>
        <v>0</v>
      </c>
    </row>
    <row r="91" spans="1:7">
      <c r="A91" s="7">
        <f>A90+0.1</f>
        <v>7.3999999999999986</v>
      </c>
      <c r="B91" s="13" t="s">
        <v>104</v>
      </c>
      <c r="C91" s="93" t="s">
        <v>29</v>
      </c>
      <c r="D91" s="25"/>
      <c r="E91" s="25">
        <v>3</v>
      </c>
      <c r="F91" s="34"/>
      <c r="G91" s="36">
        <f>E91*F91</f>
        <v>0</v>
      </c>
    </row>
    <row r="92" spans="1:7">
      <c r="A92" s="7">
        <f>A90+0.1</f>
        <v>7.3999999999999986</v>
      </c>
      <c r="B92" s="13" t="s">
        <v>28</v>
      </c>
      <c r="C92" s="93" t="s">
        <v>0</v>
      </c>
      <c r="D92" s="27">
        <v>0.3</v>
      </c>
      <c r="E92" s="25">
        <f>E87*D92</f>
        <v>4.2</v>
      </c>
      <c r="F92" s="26"/>
      <c r="G92" s="36">
        <f>E92*F92</f>
        <v>0</v>
      </c>
    </row>
    <row r="93" spans="1:7" ht="40.5">
      <c r="A93" s="109" t="s">
        <v>134</v>
      </c>
      <c r="B93" s="109" t="s">
        <v>135</v>
      </c>
      <c r="C93" s="109" t="s">
        <v>75</v>
      </c>
      <c r="D93" s="110"/>
      <c r="E93" s="111">
        <v>1</v>
      </c>
      <c r="F93" s="112"/>
      <c r="G93" s="112">
        <f>G94+G95+G96+G97</f>
        <v>0</v>
      </c>
    </row>
    <row r="94" spans="1:7">
      <c r="A94" s="113">
        <f>A93+0.1</f>
        <v>8.1</v>
      </c>
      <c r="B94" s="114" t="s">
        <v>80</v>
      </c>
      <c r="C94" s="114" t="s">
        <v>81</v>
      </c>
      <c r="D94" s="115">
        <v>7.24</v>
      </c>
      <c r="E94" s="31">
        <f>E93*D94</f>
        <v>7.24</v>
      </c>
      <c r="F94" s="30"/>
      <c r="G94" s="32">
        <f>E94*F94</f>
        <v>0</v>
      </c>
    </row>
    <row r="95" spans="1:7">
      <c r="A95" s="113">
        <f>A94+0.1</f>
        <v>8.1999999999999993</v>
      </c>
      <c r="B95" s="114" t="s">
        <v>22</v>
      </c>
      <c r="C95" s="93" t="s">
        <v>23</v>
      </c>
      <c r="D95" s="115">
        <v>0.28000000000000003</v>
      </c>
      <c r="E95" s="31">
        <f>E93*D95</f>
        <v>0.28000000000000003</v>
      </c>
      <c r="F95" s="30"/>
      <c r="G95" s="32">
        <f>E95*F95</f>
        <v>0</v>
      </c>
    </row>
    <row r="96" spans="1:7">
      <c r="A96" s="113">
        <f>A95+0.1</f>
        <v>8.2999999999999989</v>
      </c>
      <c r="B96" s="114" t="s">
        <v>136</v>
      </c>
      <c r="C96" s="114" t="s">
        <v>75</v>
      </c>
      <c r="D96" s="115">
        <v>1</v>
      </c>
      <c r="E96" s="31">
        <f>E93*D96</f>
        <v>1</v>
      </c>
      <c r="F96" s="30"/>
      <c r="G96" s="32">
        <f>E96*F96</f>
        <v>0</v>
      </c>
    </row>
    <row r="97" spans="1:7">
      <c r="A97" s="113">
        <f>A96+0.1</f>
        <v>8.3999999999999986</v>
      </c>
      <c r="B97" s="114" t="s">
        <v>28</v>
      </c>
      <c r="C97" s="114" t="s">
        <v>0</v>
      </c>
      <c r="D97" s="115">
        <v>1.24</v>
      </c>
      <c r="E97" s="31">
        <f>E93*D97</f>
        <v>1.24</v>
      </c>
      <c r="F97" s="30"/>
      <c r="G97" s="32">
        <f>E97*F97</f>
        <v>0</v>
      </c>
    </row>
    <row r="98" spans="1:7">
      <c r="A98" s="91"/>
      <c r="B98" s="91" t="s">
        <v>49</v>
      </c>
      <c r="C98" s="91" t="s">
        <v>0</v>
      </c>
      <c r="D98" s="21"/>
      <c r="E98" s="22"/>
      <c r="F98" s="22"/>
      <c r="G98" s="38">
        <f>G93+G87+G82+G78+G74+G70+G64+G58</f>
        <v>0</v>
      </c>
    </row>
    <row r="99" spans="1:7">
      <c r="A99" s="91"/>
      <c r="B99" s="102" t="s">
        <v>50</v>
      </c>
      <c r="C99" s="91" t="s">
        <v>0</v>
      </c>
      <c r="D99" s="21"/>
      <c r="E99" s="22"/>
      <c r="F99" s="22"/>
      <c r="G99" s="38"/>
    </row>
    <row r="100" spans="1:7">
      <c r="A100" s="91"/>
      <c r="B100" s="99" t="s">
        <v>51</v>
      </c>
      <c r="C100" s="13" t="s">
        <v>0</v>
      </c>
      <c r="D100" s="28"/>
      <c r="E100" s="29"/>
      <c r="F100" s="29"/>
      <c r="G100" s="39">
        <f>G94+G88+G83+G79+G75+G71+G65+G59</f>
        <v>0</v>
      </c>
    </row>
    <row r="101" spans="1:7">
      <c r="A101" s="91"/>
      <c r="B101" s="91" t="s">
        <v>52</v>
      </c>
      <c r="C101" s="15" t="s">
        <v>0</v>
      </c>
      <c r="D101" s="21"/>
      <c r="E101" s="22"/>
      <c r="F101" s="22"/>
      <c r="G101" s="38">
        <f>G98</f>
        <v>0</v>
      </c>
    </row>
    <row r="102" spans="1:7" ht="27">
      <c r="A102" s="91"/>
      <c r="B102" s="91" t="s">
        <v>76</v>
      </c>
      <c r="C102" s="91" t="s">
        <v>0</v>
      </c>
      <c r="D102" s="21"/>
      <c r="E102" s="83">
        <v>0.5</v>
      </c>
      <c r="F102" s="22"/>
      <c r="G102" s="39">
        <f>G100*E102</f>
        <v>0</v>
      </c>
    </row>
    <row r="103" spans="1:7">
      <c r="A103" s="91"/>
      <c r="B103" s="91" t="s">
        <v>3</v>
      </c>
      <c r="C103" s="91" t="s">
        <v>0</v>
      </c>
      <c r="D103" s="21"/>
      <c r="E103" s="50"/>
      <c r="F103" s="22"/>
      <c r="G103" s="38">
        <f>G102+G101</f>
        <v>0</v>
      </c>
    </row>
    <row r="104" spans="1:7">
      <c r="A104" s="91"/>
      <c r="B104" s="91" t="s">
        <v>54</v>
      </c>
      <c r="C104" s="91" t="s">
        <v>0</v>
      </c>
      <c r="D104" s="21"/>
      <c r="E104" s="49">
        <v>0.05</v>
      </c>
      <c r="F104" s="22"/>
      <c r="G104" s="39">
        <f>G103*E104</f>
        <v>0</v>
      </c>
    </row>
    <row r="105" spans="1:7">
      <c r="A105" s="93"/>
      <c r="B105" s="91" t="s">
        <v>55</v>
      </c>
      <c r="C105" s="91" t="s">
        <v>0</v>
      </c>
      <c r="D105" s="24"/>
      <c r="E105" s="26"/>
      <c r="F105" s="26"/>
      <c r="G105" s="37">
        <f>G104+G103</f>
        <v>0</v>
      </c>
    </row>
    <row r="107" spans="1:7" ht="19.5">
      <c r="A107" s="126" t="s">
        <v>122</v>
      </c>
      <c r="B107" s="126"/>
      <c r="C107" s="126"/>
      <c r="D107" s="126"/>
      <c r="E107" s="126"/>
      <c r="F107" s="126"/>
      <c r="G107" s="126"/>
    </row>
    <row r="108" spans="1:7" ht="16.5">
      <c r="A108" s="127" t="s">
        <v>132</v>
      </c>
      <c r="B108" s="127"/>
      <c r="C108" s="127"/>
      <c r="D108" s="127"/>
      <c r="E108" s="127"/>
      <c r="F108" s="127"/>
      <c r="G108" s="127"/>
    </row>
    <row r="109" spans="1:7" ht="16.5">
      <c r="A109" s="128" t="s">
        <v>77</v>
      </c>
      <c r="B109" s="128"/>
      <c r="C109" s="128"/>
      <c r="D109" s="128"/>
      <c r="E109" s="128"/>
      <c r="F109" s="128"/>
      <c r="G109" s="128"/>
    </row>
    <row r="110" spans="1:7" ht="15.75">
      <c r="A110" s="137"/>
      <c r="B110" s="137"/>
      <c r="C110" s="137"/>
      <c r="D110" s="137"/>
      <c r="E110" s="137"/>
      <c r="F110" s="137"/>
      <c r="G110" s="137"/>
    </row>
    <row r="111" spans="1:7" ht="30.75" customHeight="1">
      <c r="A111" s="120" t="s">
        <v>1</v>
      </c>
      <c r="B111" s="121" t="s">
        <v>5</v>
      </c>
      <c r="C111" s="122" t="s">
        <v>6</v>
      </c>
      <c r="D111" s="138" t="s">
        <v>7</v>
      </c>
      <c r="E111" s="138"/>
      <c r="F111" s="125" t="s">
        <v>8</v>
      </c>
      <c r="G111" s="125"/>
    </row>
    <row r="112" spans="1:7" ht="66" customHeight="1">
      <c r="A112" s="120"/>
      <c r="B112" s="121"/>
      <c r="C112" s="122"/>
      <c r="D112" s="92" t="s">
        <v>6</v>
      </c>
      <c r="E112" s="92" t="s">
        <v>9</v>
      </c>
      <c r="F112" s="92" t="s">
        <v>10</v>
      </c>
      <c r="G112" s="1" t="s">
        <v>2</v>
      </c>
    </row>
    <row r="113" spans="1:7">
      <c r="A113" s="91" t="s">
        <v>11</v>
      </c>
      <c r="B113" s="91" t="s">
        <v>13</v>
      </c>
      <c r="C113" s="91" t="s">
        <v>14</v>
      </c>
      <c r="D113" s="91" t="s">
        <v>15</v>
      </c>
      <c r="E113" s="5" t="s">
        <v>16</v>
      </c>
      <c r="F113" s="91" t="s">
        <v>17</v>
      </c>
      <c r="G113" s="2">
        <v>8</v>
      </c>
    </row>
    <row r="114" spans="1:7">
      <c r="A114" s="91"/>
      <c r="B114" s="91" t="s">
        <v>78</v>
      </c>
      <c r="C114" s="91"/>
      <c r="D114" s="91"/>
      <c r="E114" s="5"/>
      <c r="F114" s="91"/>
      <c r="G114" s="2"/>
    </row>
    <row r="115" spans="1:7" ht="40.5">
      <c r="A115" s="91" t="s">
        <v>11</v>
      </c>
      <c r="B115" s="91" t="s">
        <v>102</v>
      </c>
      <c r="C115" s="91" t="s">
        <v>79</v>
      </c>
      <c r="D115" s="21"/>
      <c r="E115" s="23">
        <v>55</v>
      </c>
      <c r="F115" s="22"/>
      <c r="G115" s="37">
        <f>G116+G117+G118+G119+G120+G121</f>
        <v>0</v>
      </c>
    </row>
    <row r="116" spans="1:7">
      <c r="A116" s="7">
        <f t="shared" ref="A116:A121" si="2">A115+0.1</f>
        <v>1.1000000000000001</v>
      </c>
      <c r="B116" s="13" t="s">
        <v>80</v>
      </c>
      <c r="C116" s="93" t="s">
        <v>81</v>
      </c>
      <c r="D116" s="24">
        <v>9.5899999999999999E-2</v>
      </c>
      <c r="E116" s="25">
        <f>E115*D116</f>
        <v>5.2744999999999997</v>
      </c>
      <c r="F116" s="26"/>
      <c r="G116" s="36">
        <f t="shared" ref="G116:G121" si="3">E116*F116</f>
        <v>0</v>
      </c>
    </row>
    <row r="117" spans="1:7">
      <c r="A117" s="7">
        <f t="shared" si="2"/>
        <v>1.2000000000000002</v>
      </c>
      <c r="B117" s="13" t="s">
        <v>36</v>
      </c>
      <c r="C117" s="93" t="s">
        <v>23</v>
      </c>
      <c r="D117" s="24">
        <v>0.45200000000000001</v>
      </c>
      <c r="E117" s="25">
        <f>E115*D117</f>
        <v>24.86</v>
      </c>
      <c r="F117" s="26"/>
      <c r="G117" s="36">
        <f t="shared" si="3"/>
        <v>0</v>
      </c>
    </row>
    <row r="118" spans="1:7">
      <c r="A118" s="7">
        <f t="shared" si="2"/>
        <v>1.3000000000000003</v>
      </c>
      <c r="B118" s="13" t="s">
        <v>101</v>
      </c>
      <c r="C118" s="93" t="s">
        <v>79</v>
      </c>
      <c r="D118" s="26">
        <v>1.01</v>
      </c>
      <c r="E118" s="25">
        <f>E115*D118</f>
        <v>55.55</v>
      </c>
      <c r="F118" s="26"/>
      <c r="G118" s="36">
        <f t="shared" si="3"/>
        <v>0</v>
      </c>
    </row>
    <row r="119" spans="1:7">
      <c r="A119" s="7">
        <f t="shared" si="2"/>
        <v>1.4000000000000004</v>
      </c>
      <c r="B119" s="13" t="s">
        <v>82</v>
      </c>
      <c r="C119" s="93" t="s">
        <v>75</v>
      </c>
      <c r="D119" s="25"/>
      <c r="E119" s="25">
        <v>55</v>
      </c>
      <c r="F119" s="26"/>
      <c r="G119" s="36">
        <f t="shared" si="3"/>
        <v>0</v>
      </c>
    </row>
    <row r="120" spans="1:7">
      <c r="A120" s="7">
        <f t="shared" si="2"/>
        <v>1.5000000000000004</v>
      </c>
      <c r="B120" s="13" t="s">
        <v>137</v>
      </c>
      <c r="C120" s="93" t="s">
        <v>75</v>
      </c>
      <c r="D120" s="25"/>
      <c r="E120" s="25">
        <v>2</v>
      </c>
      <c r="F120" s="26"/>
      <c r="G120" s="36">
        <f t="shared" si="3"/>
        <v>0</v>
      </c>
    </row>
    <row r="121" spans="1:7">
      <c r="A121" s="7">
        <f t="shared" si="2"/>
        <v>1.6000000000000005</v>
      </c>
      <c r="B121" s="13" t="s">
        <v>28</v>
      </c>
      <c r="C121" s="93" t="s">
        <v>0</v>
      </c>
      <c r="D121" s="24">
        <v>6.0000000000000001E-3</v>
      </c>
      <c r="E121" s="25">
        <f>E115*D121</f>
        <v>0.33</v>
      </c>
      <c r="F121" s="26"/>
      <c r="G121" s="36">
        <f t="shared" si="3"/>
        <v>0</v>
      </c>
    </row>
    <row r="122" spans="1:7">
      <c r="A122" s="93"/>
      <c r="B122" s="84" t="s">
        <v>84</v>
      </c>
      <c r="C122" s="93"/>
      <c r="D122" s="24"/>
      <c r="E122" s="25"/>
      <c r="F122" s="26"/>
      <c r="G122" s="36"/>
    </row>
    <row r="123" spans="1:7" ht="40.5">
      <c r="A123" s="91" t="s">
        <v>12</v>
      </c>
      <c r="B123" s="91" t="s">
        <v>85</v>
      </c>
      <c r="C123" s="91" t="s">
        <v>79</v>
      </c>
      <c r="D123" s="21"/>
      <c r="E123" s="23">
        <v>25</v>
      </c>
      <c r="F123" s="22"/>
      <c r="G123" s="37">
        <f>G124+G125++G126++G127++G128</f>
        <v>0</v>
      </c>
    </row>
    <row r="124" spans="1:7">
      <c r="A124" s="7">
        <f>A123+0.1</f>
        <v>2.1</v>
      </c>
      <c r="B124" s="13" t="s">
        <v>80</v>
      </c>
      <c r="C124" s="93" t="s">
        <v>81</v>
      </c>
      <c r="D124" s="24">
        <v>0.58299999999999996</v>
      </c>
      <c r="E124" s="25">
        <f>E123*D124</f>
        <v>14.574999999999999</v>
      </c>
      <c r="F124" s="26"/>
      <c r="G124" s="36">
        <f>E124*F124</f>
        <v>0</v>
      </c>
    </row>
    <row r="125" spans="1:7">
      <c r="A125" s="7">
        <f>A124+0.1</f>
        <v>2.2000000000000002</v>
      </c>
      <c r="B125" s="13" t="s">
        <v>36</v>
      </c>
      <c r="C125" s="93" t="s">
        <v>23</v>
      </c>
      <c r="D125" s="24">
        <v>4.5999999999999999E-3</v>
      </c>
      <c r="E125" s="25">
        <f>E123*D125</f>
        <v>0.11499999999999999</v>
      </c>
      <c r="F125" s="26"/>
      <c r="G125" s="36">
        <f>E125*F125</f>
        <v>0</v>
      </c>
    </row>
    <row r="126" spans="1:7">
      <c r="A126" s="7">
        <f>A125+0.1</f>
        <v>2.3000000000000003</v>
      </c>
      <c r="B126" s="13" t="s">
        <v>138</v>
      </c>
      <c r="C126" s="93" t="s">
        <v>61</v>
      </c>
      <c r="D126" s="25">
        <v>1</v>
      </c>
      <c r="E126" s="25">
        <f>E123*D126</f>
        <v>25</v>
      </c>
      <c r="F126" s="26"/>
      <c r="G126" s="36">
        <f>E126*F126</f>
        <v>0</v>
      </c>
    </row>
    <row r="127" spans="1:7">
      <c r="A127" s="7">
        <f>A126+0.1</f>
        <v>2.4000000000000004</v>
      </c>
      <c r="B127" s="13" t="s">
        <v>86</v>
      </c>
      <c r="C127" s="93" t="s">
        <v>75</v>
      </c>
      <c r="D127" s="24"/>
      <c r="E127" s="25">
        <v>25</v>
      </c>
      <c r="F127" s="26"/>
      <c r="G127" s="36">
        <f>E127*F127</f>
        <v>0</v>
      </c>
    </row>
    <row r="128" spans="1:7">
      <c r="A128" s="7">
        <f>A127+0.1</f>
        <v>2.5000000000000004</v>
      </c>
      <c r="B128" s="13" t="s">
        <v>28</v>
      </c>
      <c r="C128" s="93" t="s">
        <v>0</v>
      </c>
      <c r="D128" s="24">
        <v>0.20799999999999999</v>
      </c>
      <c r="E128" s="25">
        <f>E123*D128</f>
        <v>5.2</v>
      </c>
      <c r="F128" s="26"/>
      <c r="G128" s="36">
        <f>E128*F128</f>
        <v>0</v>
      </c>
    </row>
    <row r="129" spans="1:7" ht="40.5">
      <c r="A129" s="91" t="s">
        <v>13</v>
      </c>
      <c r="B129" s="91" t="s">
        <v>87</v>
      </c>
      <c r="C129" s="91" t="s">
        <v>79</v>
      </c>
      <c r="D129" s="21"/>
      <c r="E129" s="23">
        <v>30</v>
      </c>
      <c r="F129" s="22"/>
      <c r="G129" s="37">
        <f>G130+G131++G132+G133+G134</f>
        <v>0</v>
      </c>
    </row>
    <row r="130" spans="1:7">
      <c r="A130" s="7">
        <f>A129+0.1</f>
        <v>3.1</v>
      </c>
      <c r="B130" s="13" t="s">
        <v>80</v>
      </c>
      <c r="C130" s="93" t="s">
        <v>81</v>
      </c>
      <c r="D130" s="24">
        <v>0.60899999999999999</v>
      </c>
      <c r="E130" s="25">
        <f>E129*D130</f>
        <v>18.27</v>
      </c>
      <c r="F130" s="26"/>
      <c r="G130" s="36">
        <f>E130*F130</f>
        <v>0</v>
      </c>
    </row>
    <row r="131" spans="1:7">
      <c r="A131" s="7">
        <f>A130+0.1</f>
        <v>3.2</v>
      </c>
      <c r="B131" s="13" t="s">
        <v>22</v>
      </c>
      <c r="C131" s="93" t="s">
        <v>23</v>
      </c>
      <c r="D131" s="24">
        <v>2.0999999999999999E-3</v>
      </c>
      <c r="E131" s="25">
        <f>E129*D131</f>
        <v>6.3E-2</v>
      </c>
      <c r="F131" s="26"/>
      <c r="G131" s="36">
        <f>E131*F131</f>
        <v>0</v>
      </c>
    </row>
    <row r="132" spans="1:7">
      <c r="A132" s="7">
        <f>A131+0.1</f>
        <v>3.3000000000000003</v>
      </c>
      <c r="B132" s="13" t="s">
        <v>139</v>
      </c>
      <c r="C132" s="93" t="s">
        <v>61</v>
      </c>
      <c r="D132" s="25">
        <v>1</v>
      </c>
      <c r="E132" s="25">
        <f>E129*D132</f>
        <v>30</v>
      </c>
      <c r="F132" s="26"/>
      <c r="G132" s="36">
        <f>E132*F132</f>
        <v>0</v>
      </c>
    </row>
    <row r="133" spans="1:7">
      <c r="A133" s="7">
        <f>A132+0.1</f>
        <v>3.4000000000000004</v>
      </c>
      <c r="B133" s="13" t="s">
        <v>88</v>
      </c>
      <c r="C133" s="93" t="s">
        <v>75</v>
      </c>
      <c r="D133" s="24"/>
      <c r="E133" s="25">
        <v>30</v>
      </c>
      <c r="F133" s="26"/>
      <c r="G133" s="36">
        <f>E133*F133</f>
        <v>0</v>
      </c>
    </row>
    <row r="134" spans="1:7">
      <c r="A134" s="7">
        <f>A133+0.1</f>
        <v>3.5000000000000004</v>
      </c>
      <c r="B134" s="13" t="s">
        <v>28</v>
      </c>
      <c r="C134" s="93" t="s">
        <v>0</v>
      </c>
      <c r="D134" s="24">
        <v>0.156</v>
      </c>
      <c r="E134" s="25">
        <f>E129*D134</f>
        <v>4.68</v>
      </c>
      <c r="F134" s="26"/>
      <c r="G134" s="36">
        <f>E134*F134</f>
        <v>0</v>
      </c>
    </row>
    <row r="135" spans="1:7" ht="27">
      <c r="A135" s="91" t="s">
        <v>14</v>
      </c>
      <c r="B135" s="91" t="s">
        <v>126</v>
      </c>
      <c r="C135" s="91" t="s">
        <v>89</v>
      </c>
      <c r="D135" s="21"/>
      <c r="E135" s="23">
        <v>10</v>
      </c>
      <c r="F135" s="22"/>
      <c r="G135" s="37">
        <f>G136+G137+G138+G139+G140</f>
        <v>0</v>
      </c>
    </row>
    <row r="136" spans="1:7">
      <c r="A136" s="7">
        <f>A135+0.1</f>
        <v>4.0999999999999996</v>
      </c>
      <c r="B136" s="13" t="s">
        <v>80</v>
      </c>
      <c r="C136" s="93" t="s">
        <v>81</v>
      </c>
      <c r="D136" s="24">
        <v>3.66</v>
      </c>
      <c r="E136" s="25">
        <f>E135*D136</f>
        <v>36.6</v>
      </c>
      <c r="F136" s="26"/>
      <c r="G136" s="36">
        <f>E136*F136</f>
        <v>0</v>
      </c>
    </row>
    <row r="137" spans="1:7">
      <c r="A137" s="7">
        <f>A136+0.1</f>
        <v>4.1999999999999993</v>
      </c>
      <c r="B137" s="13" t="s">
        <v>22</v>
      </c>
      <c r="C137" s="93" t="s">
        <v>23</v>
      </c>
      <c r="D137" s="24">
        <v>0.28000000000000003</v>
      </c>
      <c r="E137" s="25">
        <f>E135*D137</f>
        <v>2.8000000000000003</v>
      </c>
      <c r="F137" s="26"/>
      <c r="G137" s="36">
        <f>E137*F137</f>
        <v>0</v>
      </c>
    </row>
    <row r="138" spans="1:7">
      <c r="A138" s="7">
        <f>A137+0.1</f>
        <v>4.2999999999999989</v>
      </c>
      <c r="B138" s="13" t="s">
        <v>125</v>
      </c>
      <c r="C138" s="93" t="s">
        <v>29</v>
      </c>
      <c r="D138" s="24">
        <v>1</v>
      </c>
      <c r="E138" s="25">
        <f>E135*D138</f>
        <v>10</v>
      </c>
      <c r="F138" s="25"/>
      <c r="G138" s="85">
        <f>E138*F138</f>
        <v>0</v>
      </c>
    </row>
    <row r="139" spans="1:7">
      <c r="A139" s="7">
        <f>A138+0.1</f>
        <v>4.3999999999999986</v>
      </c>
      <c r="B139" s="13" t="s">
        <v>127</v>
      </c>
      <c r="C139" s="93" t="s">
        <v>29</v>
      </c>
      <c r="D139" s="24">
        <v>1</v>
      </c>
      <c r="E139" s="25">
        <f>D139*E135</f>
        <v>10</v>
      </c>
      <c r="F139" s="25"/>
      <c r="G139" s="85">
        <f>E139*F139</f>
        <v>0</v>
      </c>
    </row>
    <row r="140" spans="1:7">
      <c r="A140" s="7">
        <f>A139+0.1</f>
        <v>4.4999999999999982</v>
      </c>
      <c r="B140" s="13" t="s">
        <v>28</v>
      </c>
      <c r="C140" s="93" t="s">
        <v>0</v>
      </c>
      <c r="D140" s="24">
        <v>1.24</v>
      </c>
      <c r="E140" s="25">
        <f>E135*D140</f>
        <v>12.4</v>
      </c>
      <c r="F140" s="26"/>
      <c r="G140" s="36">
        <f>E140*F140</f>
        <v>0</v>
      </c>
    </row>
    <row r="141" spans="1:7">
      <c r="A141" s="91" t="s">
        <v>15</v>
      </c>
      <c r="B141" s="91" t="s">
        <v>90</v>
      </c>
      <c r="C141" s="91" t="s">
        <v>89</v>
      </c>
      <c r="D141" s="21"/>
      <c r="E141" s="23">
        <v>4</v>
      </c>
      <c r="F141" s="22"/>
      <c r="G141" s="37">
        <f>G142+G143+G144+G145+G146</f>
        <v>0</v>
      </c>
    </row>
    <row r="142" spans="1:7">
      <c r="A142" s="7">
        <f>A141+0.1</f>
        <v>5.0999999999999996</v>
      </c>
      <c r="B142" s="13" t="s">
        <v>80</v>
      </c>
      <c r="C142" s="93" t="s">
        <v>81</v>
      </c>
      <c r="D142" s="24">
        <v>2.19</v>
      </c>
      <c r="E142" s="25">
        <f>E141*D142</f>
        <v>8.76</v>
      </c>
      <c r="F142" s="26"/>
      <c r="G142" s="36">
        <f>E142*F142</f>
        <v>0</v>
      </c>
    </row>
    <row r="143" spans="1:7">
      <c r="A143" s="7">
        <f>A142+0.1</f>
        <v>5.1999999999999993</v>
      </c>
      <c r="B143" s="13" t="s">
        <v>36</v>
      </c>
      <c r="C143" s="93" t="s">
        <v>23</v>
      </c>
      <c r="D143" s="24">
        <v>7.0000000000000007E-2</v>
      </c>
      <c r="E143" s="25">
        <f>E141*D143</f>
        <v>0.28000000000000003</v>
      </c>
      <c r="F143" s="26"/>
      <c r="G143" s="36">
        <f>E143*F143</f>
        <v>0</v>
      </c>
    </row>
    <row r="144" spans="1:7">
      <c r="A144" s="7">
        <f>A143+0.1</f>
        <v>5.2999999999999989</v>
      </c>
      <c r="B144" s="13" t="s">
        <v>91</v>
      </c>
      <c r="C144" s="93" t="s">
        <v>27</v>
      </c>
      <c r="D144" s="24">
        <v>1</v>
      </c>
      <c r="E144" s="25">
        <f>E141*D144</f>
        <v>4</v>
      </c>
      <c r="F144" s="26"/>
      <c r="G144" s="36">
        <f>E144*F144</f>
        <v>0</v>
      </c>
    </row>
    <row r="145" spans="1:7">
      <c r="A145" s="7">
        <f>A144+0.1</f>
        <v>5.3999999999999986</v>
      </c>
      <c r="B145" s="13" t="s">
        <v>103</v>
      </c>
      <c r="C145" s="93" t="s">
        <v>29</v>
      </c>
      <c r="D145" s="24">
        <v>1</v>
      </c>
      <c r="E145" s="25">
        <f>E141*D145</f>
        <v>4</v>
      </c>
      <c r="F145" s="26"/>
      <c r="G145" s="36">
        <f>E145*F145</f>
        <v>0</v>
      </c>
    </row>
    <row r="146" spans="1:7">
      <c r="A146" s="7">
        <f>A145+0.1</f>
        <v>5.4999999999999982</v>
      </c>
      <c r="B146" s="13" t="s">
        <v>28</v>
      </c>
      <c r="C146" s="93" t="s">
        <v>0</v>
      </c>
      <c r="D146" s="24">
        <v>0.48</v>
      </c>
      <c r="E146" s="25">
        <f>E141*D146</f>
        <v>1.92</v>
      </c>
      <c r="F146" s="26"/>
      <c r="G146" s="36">
        <f>E146*F146</f>
        <v>0</v>
      </c>
    </row>
    <row r="147" spans="1:7" ht="27">
      <c r="A147" s="91" t="s">
        <v>39</v>
      </c>
      <c r="B147" s="91" t="s">
        <v>92</v>
      </c>
      <c r="C147" s="91" t="s">
        <v>75</v>
      </c>
      <c r="D147" s="21"/>
      <c r="E147" s="23">
        <v>1</v>
      </c>
      <c r="F147" s="22"/>
      <c r="G147" s="37">
        <v>0</v>
      </c>
    </row>
    <row r="148" spans="1:7">
      <c r="A148" s="7">
        <f>A147+0.1</f>
        <v>14.1</v>
      </c>
      <c r="B148" s="13" t="s">
        <v>80</v>
      </c>
      <c r="C148" s="93" t="s">
        <v>81</v>
      </c>
      <c r="D148" s="24">
        <v>1.85</v>
      </c>
      <c r="E148" s="25">
        <f>E147*D148</f>
        <v>1.85</v>
      </c>
      <c r="F148" s="26"/>
      <c r="G148" s="36">
        <f>E148*F148</f>
        <v>0</v>
      </c>
    </row>
    <row r="149" spans="1:7">
      <c r="A149" s="7">
        <f>A148+0.1</f>
        <v>14.2</v>
      </c>
      <c r="B149" s="13" t="s">
        <v>22</v>
      </c>
      <c r="C149" s="93" t="s">
        <v>23</v>
      </c>
      <c r="D149" s="24">
        <v>0.03</v>
      </c>
      <c r="E149" s="25">
        <f>E147*D149</f>
        <v>0.03</v>
      </c>
      <c r="F149" s="26"/>
      <c r="G149" s="36">
        <f>E149*F149</f>
        <v>0</v>
      </c>
    </row>
    <row r="150" spans="1:7">
      <c r="A150" s="7">
        <f>A149+0.1</f>
        <v>14.299999999999999</v>
      </c>
      <c r="B150" s="13" t="s">
        <v>93</v>
      </c>
      <c r="C150" s="93" t="s">
        <v>75</v>
      </c>
      <c r="D150" s="24">
        <v>1</v>
      </c>
      <c r="E150" s="25">
        <f>E147*D150</f>
        <v>1</v>
      </c>
      <c r="F150" s="26"/>
      <c r="G150" s="36">
        <f>E150*F150</f>
        <v>0</v>
      </c>
    </row>
    <row r="151" spans="1:7">
      <c r="A151" s="7">
        <f>A150+0.1</f>
        <v>14.399999999999999</v>
      </c>
      <c r="B151" s="13" t="s">
        <v>28</v>
      </c>
      <c r="C151" s="93" t="s">
        <v>0</v>
      </c>
      <c r="D151" s="24">
        <v>0.18</v>
      </c>
      <c r="E151" s="25">
        <f>E147*D151</f>
        <v>0.18</v>
      </c>
      <c r="F151" s="26"/>
      <c r="G151" s="36">
        <f>E151*F151</f>
        <v>0</v>
      </c>
    </row>
    <row r="152" spans="1:7" ht="27">
      <c r="A152" s="91" t="s">
        <v>16</v>
      </c>
      <c r="B152" s="91" t="s">
        <v>140</v>
      </c>
      <c r="C152" s="91" t="s">
        <v>75</v>
      </c>
      <c r="D152" s="21"/>
      <c r="E152" s="23">
        <v>14</v>
      </c>
      <c r="F152" s="22"/>
      <c r="G152" s="37">
        <f>G153+G154+G155+G156</f>
        <v>0</v>
      </c>
    </row>
    <row r="153" spans="1:7">
      <c r="A153" s="7">
        <f>A152+0.1</f>
        <v>6.1</v>
      </c>
      <c r="B153" s="13" t="s">
        <v>80</v>
      </c>
      <c r="C153" s="93" t="s">
        <v>81</v>
      </c>
      <c r="D153" s="24">
        <v>1.85</v>
      </c>
      <c r="E153" s="25">
        <f>E152*D153</f>
        <v>25.900000000000002</v>
      </c>
      <c r="F153" s="26"/>
      <c r="G153" s="36">
        <f>E153*F153</f>
        <v>0</v>
      </c>
    </row>
    <row r="154" spans="1:7">
      <c r="A154" s="7">
        <f>A153+0.1</f>
        <v>6.1999999999999993</v>
      </c>
      <c r="B154" s="13" t="s">
        <v>22</v>
      </c>
      <c r="C154" s="93" t="s">
        <v>23</v>
      </c>
      <c r="D154" s="24">
        <v>0.03</v>
      </c>
      <c r="E154" s="25">
        <f>E152*D154</f>
        <v>0.42</v>
      </c>
      <c r="F154" s="26"/>
      <c r="G154" s="36">
        <f>E154*F154</f>
        <v>0</v>
      </c>
    </row>
    <row r="155" spans="1:7">
      <c r="A155" s="7">
        <f>A154+0.1</f>
        <v>6.2999999999999989</v>
      </c>
      <c r="B155" s="13" t="s">
        <v>94</v>
      </c>
      <c r="C155" s="93" t="s">
        <v>75</v>
      </c>
      <c r="D155" s="24">
        <v>1</v>
      </c>
      <c r="E155" s="25">
        <f>E152*D155</f>
        <v>14</v>
      </c>
      <c r="F155" s="26"/>
      <c r="G155" s="36">
        <f>E155*F155</f>
        <v>0</v>
      </c>
    </row>
    <row r="156" spans="1:7">
      <c r="A156" s="7">
        <f>A155+0.1</f>
        <v>6.3999999999999986</v>
      </c>
      <c r="B156" s="13" t="s">
        <v>28</v>
      </c>
      <c r="C156" s="93" t="s">
        <v>0</v>
      </c>
      <c r="D156" s="24">
        <v>0.18</v>
      </c>
      <c r="E156" s="25">
        <f>E152*D156</f>
        <v>2.52</v>
      </c>
      <c r="F156" s="26"/>
      <c r="G156" s="36">
        <f>E156*F156</f>
        <v>0</v>
      </c>
    </row>
    <row r="157" spans="1:7">
      <c r="A157" s="91" t="s">
        <v>17</v>
      </c>
      <c r="B157" s="79" t="s">
        <v>141</v>
      </c>
      <c r="C157" s="79" t="s">
        <v>75</v>
      </c>
      <c r="D157" s="116"/>
      <c r="E157" s="117">
        <v>1</v>
      </c>
      <c r="F157" s="88"/>
      <c r="G157" s="88">
        <f>G158+G159+G160+G161</f>
        <v>0</v>
      </c>
    </row>
    <row r="158" spans="1:7">
      <c r="A158" s="7">
        <f>A157+0.1</f>
        <v>7.1</v>
      </c>
      <c r="B158" s="118" t="s">
        <v>80</v>
      </c>
      <c r="C158" s="118" t="s">
        <v>81</v>
      </c>
      <c r="D158" s="115">
        <v>2.0499999999999998</v>
      </c>
      <c r="E158" s="82">
        <f>E157*D158</f>
        <v>2.0499999999999998</v>
      </c>
      <c r="F158" s="34"/>
      <c r="G158" s="34">
        <f>E158*F158</f>
        <v>0</v>
      </c>
    </row>
    <row r="159" spans="1:7">
      <c r="A159" s="7">
        <f>A158+0.1</f>
        <v>7.1999999999999993</v>
      </c>
      <c r="B159" s="118" t="s">
        <v>22</v>
      </c>
      <c r="C159" s="118" t="s">
        <v>23</v>
      </c>
      <c r="D159" s="115">
        <v>0.12</v>
      </c>
      <c r="E159" s="82">
        <f>E157*D159</f>
        <v>0.12</v>
      </c>
      <c r="F159" s="34"/>
      <c r="G159" s="34">
        <f>E159*F159</f>
        <v>0</v>
      </c>
    </row>
    <row r="160" spans="1:7">
      <c r="A160" s="7">
        <f>A159+0.1</f>
        <v>7.2999999999999989</v>
      </c>
      <c r="B160" s="118" t="s">
        <v>141</v>
      </c>
      <c r="C160" s="118" t="s">
        <v>75</v>
      </c>
      <c r="D160" s="115">
        <v>1</v>
      </c>
      <c r="E160" s="82">
        <f>E157*D160</f>
        <v>1</v>
      </c>
      <c r="F160" s="34"/>
      <c r="G160" s="34">
        <f>E160*F160</f>
        <v>0</v>
      </c>
    </row>
    <row r="161" spans="1:7">
      <c r="A161" s="7">
        <f>A160+0.1</f>
        <v>7.3999999999999986</v>
      </c>
      <c r="B161" s="93" t="s">
        <v>28</v>
      </c>
      <c r="C161" s="93" t="s">
        <v>0</v>
      </c>
      <c r="D161" s="115">
        <v>0.14000000000000001</v>
      </c>
      <c r="E161" s="25">
        <f>E157*D161</f>
        <v>0.14000000000000001</v>
      </c>
      <c r="F161" s="26"/>
      <c r="G161" s="36">
        <f>E161*F161</f>
        <v>0</v>
      </c>
    </row>
    <row r="162" spans="1:7">
      <c r="A162" s="91" t="s">
        <v>134</v>
      </c>
      <c r="B162" s="91" t="s">
        <v>95</v>
      </c>
      <c r="C162" s="91" t="s">
        <v>27</v>
      </c>
      <c r="D162" s="21"/>
      <c r="E162" s="23">
        <v>20</v>
      </c>
      <c r="F162" s="22"/>
      <c r="G162" s="37">
        <f>G163+G164+G165+G166</f>
        <v>0</v>
      </c>
    </row>
    <row r="163" spans="1:7">
      <c r="A163" s="7">
        <f>A162+0.1</f>
        <v>8.1</v>
      </c>
      <c r="B163" s="13" t="s">
        <v>80</v>
      </c>
      <c r="C163" s="93" t="s">
        <v>81</v>
      </c>
      <c r="D163" s="24">
        <v>1.01</v>
      </c>
      <c r="E163" s="25">
        <f>E162*D163</f>
        <v>20.2</v>
      </c>
      <c r="F163" s="26"/>
      <c r="G163" s="36">
        <f>E163*F163</f>
        <v>0</v>
      </c>
    </row>
    <row r="164" spans="1:7">
      <c r="A164" s="7">
        <f>A163+0.1</f>
        <v>8.1999999999999993</v>
      </c>
      <c r="B164" s="13" t="s">
        <v>22</v>
      </c>
      <c r="C164" s="93" t="s">
        <v>23</v>
      </c>
      <c r="D164" s="24">
        <v>0.02</v>
      </c>
      <c r="E164" s="25">
        <f>E162*D164</f>
        <v>0.4</v>
      </c>
      <c r="F164" s="26"/>
      <c r="G164" s="36">
        <f>E164*F164</f>
        <v>0</v>
      </c>
    </row>
    <row r="165" spans="1:7">
      <c r="A165" s="7">
        <f>A164+0.1</f>
        <v>8.2999999999999989</v>
      </c>
      <c r="B165" s="13" t="s">
        <v>142</v>
      </c>
      <c r="C165" s="93" t="s">
        <v>79</v>
      </c>
      <c r="D165" s="26">
        <v>1</v>
      </c>
      <c r="E165" s="25">
        <f>E162*D165</f>
        <v>20</v>
      </c>
      <c r="F165" s="34"/>
      <c r="G165" s="36">
        <f>E165*F165</f>
        <v>0</v>
      </c>
    </row>
    <row r="166" spans="1:7">
      <c r="A166" s="7">
        <f>A165+0.1</f>
        <v>8.3999999999999986</v>
      </c>
      <c r="B166" s="13" t="s">
        <v>28</v>
      </c>
      <c r="C166" s="93" t="s">
        <v>0</v>
      </c>
      <c r="D166" s="24">
        <v>0.49</v>
      </c>
      <c r="E166" s="25">
        <f>E162*D166</f>
        <v>9.8000000000000007</v>
      </c>
      <c r="F166" s="26"/>
      <c r="G166" s="36">
        <f>E166*F166</f>
        <v>0</v>
      </c>
    </row>
    <row r="167" spans="1:7">
      <c r="A167" s="91"/>
      <c r="B167" s="91" t="s">
        <v>96</v>
      </c>
      <c r="C167" s="91" t="s">
        <v>0</v>
      </c>
      <c r="D167" s="21"/>
      <c r="E167" s="22"/>
      <c r="F167" s="22"/>
      <c r="G167" s="38">
        <f>G162+G157+G152+G141+G135+G129+G123+G115</f>
        <v>0</v>
      </c>
    </row>
    <row r="168" spans="1:7">
      <c r="A168" s="91"/>
      <c r="B168" s="91" t="s">
        <v>50</v>
      </c>
      <c r="C168" s="91" t="s">
        <v>0</v>
      </c>
      <c r="D168" s="21"/>
      <c r="E168" s="22"/>
      <c r="F168" s="22"/>
      <c r="G168" s="38"/>
    </row>
    <row r="169" spans="1:7">
      <c r="A169" s="91"/>
      <c r="B169" s="13" t="s">
        <v>51</v>
      </c>
      <c r="C169" s="13" t="s">
        <v>0</v>
      </c>
      <c r="D169" s="28"/>
      <c r="E169" s="29"/>
      <c r="F169" s="29"/>
      <c r="G169" s="39">
        <f>G163+G158+G153+G142+G136+G130+G124+G116</f>
        <v>0</v>
      </c>
    </row>
    <row r="170" spans="1:7">
      <c r="A170" s="91"/>
      <c r="B170" s="91" t="s">
        <v>52</v>
      </c>
      <c r="C170" s="15" t="s">
        <v>0</v>
      </c>
      <c r="D170" s="21"/>
      <c r="E170" s="22"/>
      <c r="F170" s="22"/>
      <c r="G170" s="38">
        <f>G167</f>
        <v>0</v>
      </c>
    </row>
    <row r="171" spans="1:7">
      <c r="A171" s="91"/>
      <c r="B171" s="91" t="s">
        <v>53</v>
      </c>
      <c r="C171" s="91" t="s">
        <v>0</v>
      </c>
      <c r="D171" s="21"/>
      <c r="E171" s="49">
        <v>7.0000000000000007E-2</v>
      </c>
      <c r="F171" s="22"/>
      <c r="G171" s="39">
        <f>G170*E171</f>
        <v>0</v>
      </c>
    </row>
    <row r="172" spans="1:7">
      <c r="A172" s="91"/>
      <c r="B172" s="91" t="s">
        <v>3</v>
      </c>
      <c r="C172" s="91" t="s">
        <v>0</v>
      </c>
      <c r="D172" s="21"/>
      <c r="E172" s="50"/>
      <c r="F172" s="22"/>
      <c r="G172" s="38">
        <f>G171+G170</f>
        <v>0</v>
      </c>
    </row>
    <row r="173" spans="1:7">
      <c r="A173" s="91"/>
      <c r="B173" s="91" t="s">
        <v>54</v>
      </c>
      <c r="C173" s="91" t="s">
        <v>0</v>
      </c>
      <c r="D173" s="21"/>
      <c r="E173" s="49">
        <v>0.05</v>
      </c>
      <c r="F173" s="22"/>
      <c r="G173" s="39">
        <f>G172*E173</f>
        <v>0</v>
      </c>
    </row>
    <row r="174" spans="1:7">
      <c r="A174" s="93"/>
      <c r="B174" s="91" t="s">
        <v>55</v>
      </c>
      <c r="C174" s="91" t="s">
        <v>0</v>
      </c>
      <c r="D174" s="24"/>
      <c r="E174" s="26"/>
      <c r="F174" s="26"/>
      <c r="G174" s="37">
        <f>G172+G173</f>
        <v>0</v>
      </c>
    </row>
    <row r="176" spans="1:7" ht="19.5">
      <c r="A176" s="126" t="s">
        <v>129</v>
      </c>
      <c r="B176" s="126"/>
      <c r="C176" s="126"/>
      <c r="D176" s="126"/>
      <c r="E176" s="126"/>
      <c r="F176" s="126"/>
      <c r="G176" s="126"/>
    </row>
    <row r="177" spans="1:7" ht="16.5">
      <c r="A177" s="127" t="s">
        <v>132</v>
      </c>
      <c r="B177" s="127"/>
      <c r="C177" s="127"/>
      <c r="D177" s="127"/>
      <c r="E177" s="127"/>
      <c r="F177" s="127"/>
      <c r="G177" s="127"/>
    </row>
    <row r="178" spans="1:7" ht="16.5">
      <c r="A178" s="128" t="s">
        <v>97</v>
      </c>
      <c r="B178" s="128"/>
      <c r="C178" s="128"/>
      <c r="D178" s="128"/>
      <c r="E178" s="128"/>
      <c r="F178" s="128"/>
      <c r="G178" s="128"/>
    </row>
    <row r="179" spans="1:7" ht="15.75">
      <c r="A179" s="137"/>
      <c r="B179" s="137"/>
      <c r="C179" s="137"/>
      <c r="D179" s="137"/>
      <c r="E179" s="137"/>
      <c r="F179" s="137"/>
      <c r="G179" s="137"/>
    </row>
    <row r="180" spans="1:7" ht="26.25" customHeight="1">
      <c r="A180" s="120" t="s">
        <v>1</v>
      </c>
      <c r="B180" s="121" t="s">
        <v>5</v>
      </c>
      <c r="C180" s="122" t="s">
        <v>6</v>
      </c>
      <c r="D180" s="138" t="s">
        <v>7</v>
      </c>
      <c r="E180" s="138"/>
      <c r="F180" s="125" t="s">
        <v>8</v>
      </c>
      <c r="G180" s="125"/>
    </row>
    <row r="181" spans="1:7" ht="67.5" customHeight="1">
      <c r="A181" s="120"/>
      <c r="B181" s="121"/>
      <c r="C181" s="122"/>
      <c r="D181" s="92" t="s">
        <v>6</v>
      </c>
      <c r="E181" s="92" t="s">
        <v>9</v>
      </c>
      <c r="F181" s="92" t="s">
        <v>10</v>
      </c>
      <c r="G181" s="1" t="s">
        <v>2</v>
      </c>
    </row>
    <row r="182" spans="1:7">
      <c r="A182" s="91" t="s">
        <v>11</v>
      </c>
      <c r="B182" s="91" t="s">
        <v>13</v>
      </c>
      <c r="C182" s="91" t="s">
        <v>14</v>
      </c>
      <c r="D182" s="91" t="s">
        <v>15</v>
      </c>
      <c r="E182" s="5" t="s">
        <v>16</v>
      </c>
      <c r="F182" s="91" t="s">
        <v>17</v>
      </c>
      <c r="G182" s="2">
        <v>8</v>
      </c>
    </row>
    <row r="183" spans="1:7" ht="27">
      <c r="A183" s="91" t="s">
        <v>11</v>
      </c>
      <c r="B183" s="91" t="s">
        <v>98</v>
      </c>
      <c r="C183" s="91" t="s">
        <v>79</v>
      </c>
      <c r="D183" s="21"/>
      <c r="E183" s="21">
        <v>30</v>
      </c>
      <c r="F183" s="22"/>
      <c r="G183" s="37">
        <f>G184+G185++G186++G187++G188</f>
        <v>0</v>
      </c>
    </row>
    <row r="184" spans="1:7">
      <c r="A184" s="7">
        <f>A183+0.1</f>
        <v>1.1000000000000001</v>
      </c>
      <c r="B184" s="13" t="s">
        <v>80</v>
      </c>
      <c r="C184" s="93" t="s">
        <v>81</v>
      </c>
      <c r="D184" s="24">
        <v>0.58299999999999996</v>
      </c>
      <c r="E184" s="25">
        <f>E183*D184</f>
        <v>17.489999999999998</v>
      </c>
      <c r="F184" s="26"/>
      <c r="G184" s="36">
        <f>E184*F184</f>
        <v>0</v>
      </c>
    </row>
    <row r="185" spans="1:7">
      <c r="A185" s="7">
        <f>A184+0.1</f>
        <v>1.2000000000000002</v>
      </c>
      <c r="B185" s="13" t="s">
        <v>36</v>
      </c>
      <c r="C185" s="93" t="s">
        <v>23</v>
      </c>
      <c r="D185" s="24">
        <v>4.5999999999999999E-3</v>
      </c>
      <c r="E185" s="25">
        <f>E183*D185</f>
        <v>0.13800000000000001</v>
      </c>
      <c r="F185" s="26"/>
      <c r="G185" s="36">
        <f>E185*F185</f>
        <v>0</v>
      </c>
    </row>
    <row r="186" spans="1:7">
      <c r="A186" s="7">
        <f>A185+0.1</f>
        <v>1.3000000000000003</v>
      </c>
      <c r="B186" s="13" t="s">
        <v>99</v>
      </c>
      <c r="C186" s="93" t="s">
        <v>61</v>
      </c>
      <c r="D186" s="25">
        <v>1</v>
      </c>
      <c r="E186" s="25">
        <f>E183*D186</f>
        <v>30</v>
      </c>
      <c r="F186" s="26"/>
      <c r="G186" s="36">
        <f>E186*F186</f>
        <v>0</v>
      </c>
    </row>
    <row r="187" spans="1:7">
      <c r="A187" s="7">
        <f>A186+0.1</f>
        <v>1.4000000000000004</v>
      </c>
      <c r="B187" s="13" t="s">
        <v>100</v>
      </c>
      <c r="C187" s="93" t="s">
        <v>75</v>
      </c>
      <c r="D187" s="24"/>
      <c r="E187" s="25">
        <v>20</v>
      </c>
      <c r="F187" s="26"/>
      <c r="G187" s="36">
        <f>E187*F187</f>
        <v>0</v>
      </c>
    </row>
    <row r="188" spans="1:7">
      <c r="A188" s="7">
        <f>A187+0.1</f>
        <v>1.5000000000000004</v>
      </c>
      <c r="B188" s="13" t="s">
        <v>28</v>
      </c>
      <c r="C188" s="93" t="s">
        <v>0</v>
      </c>
      <c r="D188" s="24">
        <v>0.20799999999999999</v>
      </c>
      <c r="E188" s="25">
        <f>E183*D188</f>
        <v>6.2399999999999993</v>
      </c>
      <c r="F188" s="26"/>
      <c r="G188" s="36">
        <f>E188*F188</f>
        <v>0</v>
      </c>
    </row>
    <row r="189" spans="1:7" ht="27">
      <c r="A189" s="91" t="s">
        <v>12</v>
      </c>
      <c r="B189" s="91" t="s">
        <v>83</v>
      </c>
      <c r="C189" s="91" t="s">
        <v>27</v>
      </c>
      <c r="D189" s="23"/>
      <c r="E189" s="21">
        <v>5</v>
      </c>
      <c r="F189" s="22"/>
      <c r="G189" s="37">
        <f>G190+G191</f>
        <v>0</v>
      </c>
    </row>
    <row r="190" spans="1:7">
      <c r="A190" s="7">
        <f>A189+0.1</f>
        <v>2.1</v>
      </c>
      <c r="B190" s="13" t="s">
        <v>48</v>
      </c>
      <c r="C190" s="93" t="s">
        <v>21</v>
      </c>
      <c r="D190" s="26">
        <v>0.66</v>
      </c>
      <c r="E190" s="25">
        <f>D190*E189</f>
        <v>3.3000000000000003</v>
      </c>
      <c r="F190" s="26"/>
      <c r="G190" s="36">
        <f>E190*F190</f>
        <v>0</v>
      </c>
    </row>
    <row r="191" spans="1:7">
      <c r="A191" s="7">
        <f>A190+0.1</f>
        <v>2.2000000000000002</v>
      </c>
      <c r="B191" s="13" t="s">
        <v>36</v>
      </c>
      <c r="C191" s="93" t="s">
        <v>0</v>
      </c>
      <c r="D191" s="26">
        <v>0.4</v>
      </c>
      <c r="E191" s="25">
        <f>E189*D191</f>
        <v>2</v>
      </c>
      <c r="F191" s="26"/>
      <c r="G191" s="36">
        <f>E191*F191</f>
        <v>0</v>
      </c>
    </row>
    <row r="192" spans="1:7">
      <c r="A192" s="91"/>
      <c r="B192" s="91" t="s">
        <v>96</v>
      </c>
      <c r="C192" s="91" t="s">
        <v>0</v>
      </c>
      <c r="D192" s="21"/>
      <c r="E192" s="22"/>
      <c r="F192" s="22"/>
      <c r="G192" s="38">
        <f>G189+G183</f>
        <v>0</v>
      </c>
    </row>
    <row r="193" spans="1:7">
      <c r="A193" s="91"/>
      <c r="B193" s="91" t="s">
        <v>50</v>
      </c>
      <c r="C193" s="91" t="s">
        <v>0</v>
      </c>
      <c r="D193" s="21"/>
      <c r="E193" s="22"/>
      <c r="F193" s="22"/>
      <c r="G193" s="38"/>
    </row>
    <row r="194" spans="1:7">
      <c r="A194" s="91"/>
      <c r="B194" s="13" t="s">
        <v>51</v>
      </c>
      <c r="C194" s="13" t="s">
        <v>0</v>
      </c>
      <c r="D194" s="28"/>
      <c r="E194" s="29"/>
      <c r="F194" s="29"/>
      <c r="G194" s="39">
        <f>G190+G184</f>
        <v>0</v>
      </c>
    </row>
    <row r="195" spans="1:7">
      <c r="A195" s="91"/>
      <c r="B195" s="91" t="s">
        <v>52</v>
      </c>
      <c r="C195" s="15" t="s">
        <v>0</v>
      </c>
      <c r="D195" s="21"/>
      <c r="E195" s="22"/>
      <c r="F195" s="22"/>
      <c r="G195" s="38">
        <f>G192</f>
        <v>0</v>
      </c>
    </row>
    <row r="196" spans="1:7">
      <c r="A196" s="91"/>
      <c r="B196" s="91" t="s">
        <v>53</v>
      </c>
      <c r="C196" s="91" t="s">
        <v>0</v>
      </c>
      <c r="D196" s="21"/>
      <c r="E196" s="49">
        <v>7.0000000000000007E-2</v>
      </c>
      <c r="F196" s="22"/>
      <c r="G196" s="39">
        <f>G195*E196</f>
        <v>0</v>
      </c>
    </row>
    <row r="197" spans="1:7">
      <c r="A197" s="91"/>
      <c r="B197" s="91" t="s">
        <v>3</v>
      </c>
      <c r="C197" s="91" t="s">
        <v>0</v>
      </c>
      <c r="D197" s="21"/>
      <c r="E197" s="50"/>
      <c r="F197" s="22"/>
      <c r="G197" s="38">
        <f>G196+G195</f>
        <v>0</v>
      </c>
    </row>
    <row r="198" spans="1:7">
      <c r="A198" s="91"/>
      <c r="B198" s="91" t="s">
        <v>54</v>
      </c>
      <c r="C198" s="91" t="s">
        <v>0</v>
      </c>
      <c r="D198" s="21"/>
      <c r="E198" s="49">
        <v>0.05</v>
      </c>
      <c r="F198" s="22"/>
      <c r="G198" s="39">
        <f>G197*E198</f>
        <v>0</v>
      </c>
    </row>
    <row r="199" spans="1:7">
      <c r="A199" s="93"/>
      <c r="B199" s="91" t="s">
        <v>55</v>
      </c>
      <c r="C199" s="91" t="s">
        <v>0</v>
      </c>
      <c r="D199" s="24"/>
      <c r="E199" s="26"/>
      <c r="F199" s="26"/>
      <c r="G199" s="37">
        <f>G198+G197</f>
        <v>0</v>
      </c>
    </row>
  </sheetData>
  <mergeCells count="34">
    <mergeCell ref="A2:G2"/>
    <mergeCell ref="A3:G3"/>
    <mergeCell ref="A51:G51"/>
    <mergeCell ref="A52:G52"/>
    <mergeCell ref="A53:G53"/>
    <mergeCell ref="A4:G4"/>
    <mergeCell ref="A5:A6"/>
    <mergeCell ref="B5:B6"/>
    <mergeCell ref="C5:C6"/>
    <mergeCell ref="D5:E5"/>
    <mergeCell ref="F5:G5"/>
    <mergeCell ref="A107:G107"/>
    <mergeCell ref="A108:G108"/>
    <mergeCell ref="A109:G109"/>
    <mergeCell ref="A55:A56"/>
    <mergeCell ref="B55:B56"/>
    <mergeCell ref="C55:C56"/>
    <mergeCell ref="D55:E55"/>
    <mergeCell ref="F55:G55"/>
    <mergeCell ref="A176:G176"/>
    <mergeCell ref="A177:G177"/>
    <mergeCell ref="A178:G178"/>
    <mergeCell ref="A110:G110"/>
    <mergeCell ref="A111:A112"/>
    <mergeCell ref="B111:B112"/>
    <mergeCell ref="C111:C112"/>
    <mergeCell ref="D111:E111"/>
    <mergeCell ref="F111:G111"/>
    <mergeCell ref="A179:G179"/>
    <mergeCell ref="A180:A181"/>
    <mergeCell ref="B180:B181"/>
    <mergeCell ref="C180:C181"/>
    <mergeCell ref="D180:E180"/>
    <mergeCell ref="F180:G1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1"/>
  <sheetViews>
    <sheetView workbookViewId="0">
      <selection activeCell="J192" sqref="J192"/>
    </sheetView>
  </sheetViews>
  <sheetFormatPr defaultRowHeight="15"/>
  <cols>
    <col min="1" max="1" width="5" customWidth="1"/>
    <col min="2" max="2" width="33.7109375" customWidth="1"/>
    <col min="3" max="3" width="7.42578125" customWidth="1"/>
    <col min="4" max="4" width="9.5703125" customWidth="1"/>
    <col min="5" max="5" width="9.28515625" customWidth="1"/>
    <col min="7" max="7" width="10.85546875" customWidth="1"/>
    <col min="8" max="8" width="15.28515625" bestFit="1" customWidth="1"/>
  </cols>
  <sheetData>
    <row r="2" spans="1:9" ht="19.5">
      <c r="A2" s="126" t="s">
        <v>108</v>
      </c>
      <c r="B2" s="126"/>
      <c r="C2" s="126"/>
      <c r="D2" s="126"/>
      <c r="E2" s="126"/>
      <c r="F2" s="126"/>
      <c r="G2" s="126"/>
    </row>
    <row r="3" spans="1:9" ht="16.5">
      <c r="A3" s="127" t="s">
        <v>143</v>
      </c>
      <c r="B3" s="127"/>
      <c r="C3" s="127"/>
      <c r="D3" s="127"/>
      <c r="E3" s="127"/>
      <c r="F3" s="127"/>
      <c r="G3" s="127"/>
    </row>
    <row r="4" spans="1:9" ht="16.5">
      <c r="A4" s="128" t="s">
        <v>4</v>
      </c>
      <c r="B4" s="128"/>
      <c r="C4" s="128"/>
      <c r="D4" s="128"/>
      <c r="E4" s="128"/>
      <c r="F4" s="128"/>
      <c r="G4" s="128"/>
    </row>
    <row r="5" spans="1:9" ht="15.75">
      <c r="A5" s="137"/>
      <c r="B5" s="137"/>
      <c r="C5" s="137"/>
      <c r="D5" s="137"/>
      <c r="E5" s="137"/>
      <c r="F5" s="137"/>
      <c r="G5" s="137"/>
    </row>
    <row r="6" spans="1:9" ht="31.5" customHeight="1">
      <c r="A6" s="133" t="s">
        <v>1</v>
      </c>
      <c r="B6" s="131" t="s">
        <v>5</v>
      </c>
      <c r="C6" s="135" t="s">
        <v>6</v>
      </c>
      <c r="D6" s="123" t="s">
        <v>7</v>
      </c>
      <c r="E6" s="124"/>
      <c r="F6" s="129" t="s">
        <v>8</v>
      </c>
      <c r="G6" s="130"/>
    </row>
    <row r="7" spans="1:9" ht="62.25" customHeight="1">
      <c r="A7" s="134"/>
      <c r="B7" s="132"/>
      <c r="C7" s="136"/>
      <c r="D7" s="92" t="s">
        <v>6</v>
      </c>
      <c r="E7" s="92" t="s">
        <v>9</v>
      </c>
      <c r="F7" s="92" t="s">
        <v>10</v>
      </c>
      <c r="G7" s="1" t="s">
        <v>2</v>
      </c>
    </row>
    <row r="8" spans="1:9">
      <c r="A8" s="91" t="s">
        <v>11</v>
      </c>
      <c r="B8" s="91" t="s">
        <v>13</v>
      </c>
      <c r="C8" s="91" t="s">
        <v>14</v>
      </c>
      <c r="D8" s="91" t="s">
        <v>15</v>
      </c>
      <c r="E8" s="91" t="s">
        <v>16</v>
      </c>
      <c r="F8" s="91" t="s">
        <v>17</v>
      </c>
      <c r="G8" s="2">
        <v>8</v>
      </c>
      <c r="H8" s="3"/>
    </row>
    <row r="9" spans="1:9" s="6" customFormat="1" ht="40.5">
      <c r="A9" s="91" t="s">
        <v>11</v>
      </c>
      <c r="B9" s="91" t="s">
        <v>18</v>
      </c>
      <c r="C9" s="91" t="s">
        <v>19</v>
      </c>
      <c r="D9" s="21"/>
      <c r="E9" s="22">
        <v>1.6274999999999999</v>
      </c>
      <c r="F9" s="22"/>
      <c r="G9" s="37">
        <f>G10+G11+G12+G13+G14</f>
        <v>0</v>
      </c>
    </row>
    <row r="10" spans="1:9">
      <c r="A10" s="7">
        <f>A9+0.1</f>
        <v>1.1000000000000001</v>
      </c>
      <c r="B10" s="13" t="s">
        <v>20</v>
      </c>
      <c r="C10" s="93" t="s">
        <v>21</v>
      </c>
      <c r="D10" s="24">
        <v>7.91</v>
      </c>
      <c r="E10" s="25">
        <f>E9*D10</f>
        <v>12.873524999999999</v>
      </c>
      <c r="F10" s="26"/>
      <c r="G10" s="36">
        <f>E10*F10</f>
        <v>0</v>
      </c>
    </row>
    <row r="11" spans="1:9">
      <c r="A11" s="7">
        <f>A10+0.1</f>
        <v>1.2000000000000002</v>
      </c>
      <c r="B11" s="13" t="s">
        <v>22</v>
      </c>
      <c r="C11" s="9" t="s">
        <v>23</v>
      </c>
      <c r="D11" s="24">
        <v>0.69</v>
      </c>
      <c r="E11" s="25">
        <f>E9*D11</f>
        <v>1.1229749999999998</v>
      </c>
      <c r="F11" s="26"/>
      <c r="G11" s="36">
        <f>E11*F11</f>
        <v>0</v>
      </c>
    </row>
    <row r="12" spans="1:9" ht="15.75">
      <c r="A12" s="7">
        <f>A11+0.1</f>
        <v>1.3000000000000003</v>
      </c>
      <c r="B12" s="13" t="s">
        <v>24</v>
      </c>
      <c r="C12" s="9" t="s">
        <v>25</v>
      </c>
      <c r="D12" s="24">
        <v>0.11</v>
      </c>
      <c r="E12" s="25">
        <f>E9*D12</f>
        <v>0.17902499999999999</v>
      </c>
      <c r="F12" s="26"/>
      <c r="G12" s="36">
        <f>E12*F12</f>
        <v>0</v>
      </c>
    </row>
    <row r="13" spans="1:9">
      <c r="A13" s="7">
        <f>A12+0.1</f>
        <v>1.4000000000000004</v>
      </c>
      <c r="B13" s="13" t="s">
        <v>26</v>
      </c>
      <c r="C13" s="93" t="s">
        <v>27</v>
      </c>
      <c r="D13" s="25">
        <v>125</v>
      </c>
      <c r="E13" s="25">
        <f>E9*D13</f>
        <v>203.4375</v>
      </c>
      <c r="F13" s="26"/>
      <c r="G13" s="36">
        <f>E13*F13</f>
        <v>0</v>
      </c>
    </row>
    <row r="14" spans="1:9">
      <c r="A14" s="7">
        <f>A13+0.1</f>
        <v>1.5000000000000004</v>
      </c>
      <c r="B14" s="13" t="s">
        <v>28</v>
      </c>
      <c r="C14" s="93" t="s">
        <v>0</v>
      </c>
      <c r="D14" s="24">
        <v>0.16</v>
      </c>
      <c r="E14" s="25">
        <f>E9*D14</f>
        <v>0.26040000000000002</v>
      </c>
      <c r="F14" s="26"/>
      <c r="G14" s="36">
        <f>E14*F14</f>
        <v>0</v>
      </c>
    </row>
    <row r="15" spans="1:9" s="10" customFormat="1" ht="15.75">
      <c r="A15" s="91" t="s">
        <v>12</v>
      </c>
      <c r="B15" s="91" t="s">
        <v>110</v>
      </c>
      <c r="C15" s="91" t="s">
        <v>30</v>
      </c>
      <c r="D15" s="21"/>
      <c r="E15" s="22">
        <v>7.2</v>
      </c>
      <c r="F15" s="22"/>
      <c r="G15" s="37">
        <f>G16</f>
        <v>0</v>
      </c>
      <c r="H15" s="6"/>
      <c r="I15" s="6"/>
    </row>
    <row r="16" spans="1:9" s="10" customFormat="1" ht="15.75">
      <c r="A16" s="7">
        <f>A15+0.1</f>
        <v>2.1</v>
      </c>
      <c r="B16" s="13" t="s">
        <v>31</v>
      </c>
      <c r="C16" s="11" t="s">
        <v>32</v>
      </c>
      <c r="D16" s="28">
        <v>1</v>
      </c>
      <c r="E16" s="41">
        <f>E15*D16</f>
        <v>7.2</v>
      </c>
      <c r="F16" s="29"/>
      <c r="G16" s="39">
        <f>E16*F16</f>
        <v>0</v>
      </c>
      <c r="H16" s="6"/>
      <c r="I16" s="6"/>
    </row>
    <row r="17" spans="1:7" s="10" customFormat="1" ht="27">
      <c r="A17" s="67">
        <v>3</v>
      </c>
      <c r="B17" s="91" t="s">
        <v>35</v>
      </c>
      <c r="C17" s="91" t="s">
        <v>33</v>
      </c>
      <c r="D17" s="21"/>
      <c r="E17" s="22">
        <v>0.14000000000000001</v>
      </c>
      <c r="F17" s="22"/>
      <c r="G17" s="37">
        <f>G18+G19++G20+G21++G22</f>
        <v>0</v>
      </c>
    </row>
    <row r="18" spans="1:7" s="10" customFormat="1" ht="13.5">
      <c r="A18" s="7">
        <f>A17+0.1</f>
        <v>3.1</v>
      </c>
      <c r="B18" s="52" t="s">
        <v>20</v>
      </c>
      <c r="C18" s="9" t="s">
        <v>0</v>
      </c>
      <c r="D18" s="31">
        <v>170</v>
      </c>
      <c r="E18" s="31">
        <f>E17*D18</f>
        <v>23.8</v>
      </c>
      <c r="F18" s="26"/>
      <c r="G18" s="32">
        <f>E18*F18</f>
        <v>0</v>
      </c>
    </row>
    <row r="19" spans="1:7" s="10" customFormat="1" ht="13.5">
      <c r="A19" s="7">
        <f>A18+0.1</f>
        <v>3.2</v>
      </c>
      <c r="B19" s="52" t="s">
        <v>22</v>
      </c>
      <c r="C19" s="9" t="s">
        <v>23</v>
      </c>
      <c r="D19" s="31">
        <v>2</v>
      </c>
      <c r="E19" s="31">
        <f>E17*D19</f>
        <v>0.28000000000000003</v>
      </c>
      <c r="F19" s="30"/>
      <c r="G19" s="32">
        <f>E19*F19</f>
        <v>0</v>
      </c>
    </row>
    <row r="20" spans="1:7" s="10" customFormat="1" ht="15.75">
      <c r="A20" s="7">
        <f>A19+0.1</f>
        <v>3.3000000000000003</v>
      </c>
      <c r="B20" s="53" t="s">
        <v>24</v>
      </c>
      <c r="C20" s="9" t="s">
        <v>34</v>
      </c>
      <c r="D20" s="31">
        <v>1.5</v>
      </c>
      <c r="E20" s="31">
        <f>E17*D20</f>
        <v>0.21000000000000002</v>
      </c>
      <c r="F20" s="30"/>
      <c r="G20" s="32">
        <f>E20*F20</f>
        <v>0</v>
      </c>
    </row>
    <row r="21" spans="1:7" s="10" customFormat="1" ht="15.75">
      <c r="A21" s="7">
        <f>A20+0.1</f>
        <v>3.4000000000000004</v>
      </c>
      <c r="B21" s="52" t="s">
        <v>47</v>
      </c>
      <c r="C21" s="9" t="s">
        <v>25</v>
      </c>
      <c r="D21" s="31">
        <v>102</v>
      </c>
      <c r="E21" s="31">
        <f>E17*D21</f>
        <v>14.280000000000001</v>
      </c>
      <c r="F21" s="30"/>
      <c r="G21" s="32">
        <f>E21*F21</f>
        <v>0</v>
      </c>
    </row>
    <row r="22" spans="1:7" s="10" customFormat="1" ht="13.5">
      <c r="A22" s="7">
        <f>A21+0.1</f>
        <v>3.5000000000000004</v>
      </c>
      <c r="B22" s="52" t="s">
        <v>38</v>
      </c>
      <c r="C22" s="9" t="s">
        <v>37</v>
      </c>
      <c r="D22" s="31">
        <v>0.7</v>
      </c>
      <c r="E22" s="31">
        <f>E17*D22</f>
        <v>9.8000000000000004E-2</v>
      </c>
      <c r="F22" s="30"/>
      <c r="G22" s="32">
        <f>E22*F22</f>
        <v>0</v>
      </c>
    </row>
    <row r="23" spans="1:7" s="6" customFormat="1" ht="27">
      <c r="A23" s="54" t="s">
        <v>14</v>
      </c>
      <c r="B23" s="91" t="s">
        <v>133</v>
      </c>
      <c r="C23" s="55" t="s">
        <v>30</v>
      </c>
      <c r="D23" s="56"/>
      <c r="E23" s="57">
        <v>14</v>
      </c>
      <c r="F23" s="56"/>
      <c r="G23" s="58">
        <f>G24+G25+G26+G27+G28+G29+G30</f>
        <v>0</v>
      </c>
    </row>
    <row r="24" spans="1:7" s="10" customFormat="1" ht="13.5">
      <c r="A24" s="59">
        <f>A23+0.1</f>
        <v>4.0999999999999996</v>
      </c>
      <c r="B24" s="60" t="s">
        <v>20</v>
      </c>
      <c r="C24" s="61" t="s">
        <v>21</v>
      </c>
      <c r="D24" s="61">
        <v>1.1399999999999999</v>
      </c>
      <c r="E24" s="62">
        <f>D24*E23</f>
        <v>15.959999999999999</v>
      </c>
      <c r="F24" s="62"/>
      <c r="G24" s="63">
        <f t="shared" ref="G24:G30" si="0">E24*F24</f>
        <v>0</v>
      </c>
    </row>
    <row r="25" spans="1:7" s="10" customFormat="1" ht="13.5">
      <c r="A25" s="59">
        <f t="shared" ref="A25:A30" si="1">A24+0.1</f>
        <v>4.1999999999999993</v>
      </c>
      <c r="B25" s="60" t="s">
        <v>36</v>
      </c>
      <c r="C25" s="11" t="s">
        <v>112</v>
      </c>
      <c r="D25" s="86">
        <v>1.66E-2</v>
      </c>
      <c r="E25" s="62">
        <f>D25*E23</f>
        <v>0.2324</v>
      </c>
      <c r="F25" s="65"/>
      <c r="G25" s="63">
        <f t="shared" si="0"/>
        <v>0</v>
      </c>
    </row>
    <row r="26" spans="1:7" s="10" customFormat="1" ht="15.75">
      <c r="A26" s="59">
        <f>A25+0.1</f>
        <v>4.2999999999999989</v>
      </c>
      <c r="B26" s="60" t="s">
        <v>113</v>
      </c>
      <c r="C26" s="61" t="s">
        <v>32</v>
      </c>
      <c r="D26" s="61">
        <v>1.05</v>
      </c>
      <c r="E26" s="62">
        <f>D26*E23</f>
        <v>14.700000000000001</v>
      </c>
      <c r="F26" s="61"/>
      <c r="G26" s="63">
        <f t="shared" si="0"/>
        <v>0</v>
      </c>
    </row>
    <row r="27" spans="1:7" s="10" customFormat="1" ht="13.5">
      <c r="A27" s="59">
        <f t="shared" si="1"/>
        <v>4.3999999999999986</v>
      </c>
      <c r="B27" s="60" t="s">
        <v>114</v>
      </c>
      <c r="C27" s="61" t="s">
        <v>115</v>
      </c>
      <c r="D27" s="61">
        <v>1.2</v>
      </c>
      <c r="E27" s="62">
        <f>D27*E23</f>
        <v>16.8</v>
      </c>
      <c r="F27" s="61"/>
      <c r="G27" s="63">
        <f t="shared" si="0"/>
        <v>0</v>
      </c>
    </row>
    <row r="28" spans="1:7" s="10" customFormat="1" ht="13.5">
      <c r="A28" s="74">
        <f t="shared" si="1"/>
        <v>4.4999999999999982</v>
      </c>
      <c r="B28" s="89" t="s">
        <v>116</v>
      </c>
      <c r="C28" s="75" t="s">
        <v>115</v>
      </c>
      <c r="D28" s="74">
        <v>3</v>
      </c>
      <c r="E28" s="76">
        <f>D28*E23</f>
        <v>42</v>
      </c>
      <c r="F28" s="75"/>
      <c r="G28" s="77">
        <f t="shared" si="0"/>
        <v>0</v>
      </c>
    </row>
    <row r="29" spans="1:7" s="10" customFormat="1" ht="13.5">
      <c r="A29" s="74">
        <f t="shared" si="1"/>
        <v>4.5999999999999979</v>
      </c>
      <c r="B29" s="89" t="s">
        <v>117</v>
      </c>
      <c r="C29" s="75" t="s">
        <v>118</v>
      </c>
      <c r="D29" s="75">
        <v>0.3</v>
      </c>
      <c r="E29" s="78">
        <f>D29*E23</f>
        <v>4.2</v>
      </c>
      <c r="F29" s="75"/>
      <c r="G29" s="77">
        <f t="shared" si="0"/>
        <v>0</v>
      </c>
    </row>
    <row r="30" spans="1:7" s="10" customFormat="1" ht="13.5">
      <c r="A30" s="59">
        <f t="shared" si="1"/>
        <v>4.6999999999999975</v>
      </c>
      <c r="B30" s="60" t="s">
        <v>38</v>
      </c>
      <c r="C30" s="61" t="s">
        <v>37</v>
      </c>
      <c r="D30" s="64">
        <v>3.0000000000000001E-3</v>
      </c>
      <c r="E30" s="65">
        <f>D30*E23</f>
        <v>4.2000000000000003E-2</v>
      </c>
      <c r="F30" s="61"/>
      <c r="G30" s="66">
        <f t="shared" si="0"/>
        <v>0</v>
      </c>
    </row>
    <row r="31" spans="1:7" s="6" customFormat="1" ht="29.25">
      <c r="A31" s="91" t="s">
        <v>40</v>
      </c>
      <c r="B31" s="91" t="s">
        <v>41</v>
      </c>
      <c r="C31" s="91" t="s">
        <v>42</v>
      </c>
      <c r="D31" s="21"/>
      <c r="E31" s="22">
        <v>2.5</v>
      </c>
      <c r="F31" s="22"/>
      <c r="G31" s="37">
        <v>0</v>
      </c>
    </row>
    <row r="32" spans="1:7" s="10" customFormat="1" ht="13.5">
      <c r="A32" s="7">
        <f>A31+0.1</f>
        <v>18.100000000000001</v>
      </c>
      <c r="B32" s="52" t="s">
        <v>20</v>
      </c>
      <c r="C32" s="9" t="s">
        <v>21</v>
      </c>
      <c r="D32" s="30">
        <v>101</v>
      </c>
      <c r="E32" s="31">
        <f>E31*D32</f>
        <v>252.5</v>
      </c>
      <c r="F32" s="26"/>
      <c r="G32" s="32">
        <f>E32*F32</f>
        <v>0</v>
      </c>
    </row>
    <row r="33" spans="1:9" s="10" customFormat="1" ht="15.75">
      <c r="A33" s="7">
        <f>A32+0.1</f>
        <v>18.200000000000003</v>
      </c>
      <c r="B33" s="52" t="s">
        <v>43</v>
      </c>
      <c r="C33" s="9" t="s">
        <v>23</v>
      </c>
      <c r="D33" s="31">
        <v>4.0999999999999996</v>
      </c>
      <c r="E33" s="31">
        <f>E31*D33</f>
        <v>10.25</v>
      </c>
      <c r="F33" s="30"/>
      <c r="G33" s="32">
        <f>E33*F33</f>
        <v>0</v>
      </c>
    </row>
    <row r="34" spans="1:9" s="10" customFormat="1" ht="13.5">
      <c r="A34" s="7">
        <f>A33+0.1</f>
        <v>18.300000000000004</v>
      </c>
      <c r="B34" s="52" t="s">
        <v>22</v>
      </c>
      <c r="C34" s="9" t="s">
        <v>23</v>
      </c>
      <c r="D34" s="31">
        <v>2.7</v>
      </c>
      <c r="E34" s="31">
        <f>E31*D34</f>
        <v>6.75</v>
      </c>
      <c r="F34" s="30"/>
      <c r="G34" s="32">
        <f>E34*F34</f>
        <v>0</v>
      </c>
    </row>
    <row r="35" spans="1:9" s="10" customFormat="1" ht="15.75">
      <c r="A35" s="7">
        <f>A34+0.1</f>
        <v>18.400000000000006</v>
      </c>
      <c r="B35" s="13" t="s">
        <v>44</v>
      </c>
      <c r="C35" s="9" t="s">
        <v>34</v>
      </c>
      <c r="D35" s="30">
        <v>2.38</v>
      </c>
      <c r="E35" s="31">
        <f>E31*D35</f>
        <v>5.9499999999999993</v>
      </c>
      <c r="F35" s="30"/>
      <c r="G35" s="32">
        <f>E35*F35</f>
        <v>0</v>
      </c>
    </row>
    <row r="36" spans="1:9" s="10" customFormat="1" ht="13.5">
      <c r="A36" s="7">
        <f>A35+0.1</f>
        <v>18.500000000000007</v>
      </c>
      <c r="B36" s="52" t="s">
        <v>38</v>
      </c>
      <c r="C36" s="9" t="s">
        <v>37</v>
      </c>
      <c r="D36" s="30">
        <v>0.3</v>
      </c>
      <c r="E36" s="31">
        <f>E31*D36</f>
        <v>0.75</v>
      </c>
      <c r="F36" s="30"/>
      <c r="G36" s="32">
        <f>E36*F36</f>
        <v>0</v>
      </c>
    </row>
    <row r="37" spans="1:9" s="6" customFormat="1" ht="29.25">
      <c r="A37" s="91" t="s">
        <v>15</v>
      </c>
      <c r="B37" s="91" t="s">
        <v>106</v>
      </c>
      <c r="C37" s="91" t="s">
        <v>42</v>
      </c>
      <c r="D37" s="21"/>
      <c r="E37" s="22">
        <v>0.92</v>
      </c>
      <c r="F37" s="22"/>
      <c r="G37" s="37">
        <f>G38+G39++G40++G41++G42</f>
        <v>0</v>
      </c>
    </row>
    <row r="38" spans="1:9" s="10" customFormat="1" ht="13.5">
      <c r="A38" s="7">
        <f>A37+0.1</f>
        <v>5.0999999999999996</v>
      </c>
      <c r="B38" s="52" t="s">
        <v>20</v>
      </c>
      <c r="C38" s="9" t="s">
        <v>0</v>
      </c>
      <c r="D38" s="31">
        <v>170</v>
      </c>
      <c r="E38" s="31">
        <f>E37*D38</f>
        <v>156.4</v>
      </c>
      <c r="F38" s="26"/>
      <c r="G38" s="32">
        <f>E38*F38</f>
        <v>0</v>
      </c>
    </row>
    <row r="39" spans="1:9" s="10" customFormat="1" ht="13.5">
      <c r="A39" s="7">
        <f>A38+0.1</f>
        <v>5.1999999999999993</v>
      </c>
      <c r="B39" s="52" t="s">
        <v>22</v>
      </c>
      <c r="C39" s="9" t="s">
        <v>23</v>
      </c>
      <c r="D39" s="31">
        <v>2</v>
      </c>
      <c r="E39" s="31">
        <f>E37*D39</f>
        <v>1.84</v>
      </c>
      <c r="F39" s="30"/>
      <c r="G39" s="32">
        <f>E39*F39</f>
        <v>0</v>
      </c>
    </row>
    <row r="40" spans="1:9" s="10" customFormat="1" ht="15.75">
      <c r="A40" s="7">
        <f>A39+0.1</f>
        <v>5.2999999999999989</v>
      </c>
      <c r="B40" s="53" t="s">
        <v>24</v>
      </c>
      <c r="C40" s="9" t="s">
        <v>34</v>
      </c>
      <c r="D40" s="31">
        <v>1.5</v>
      </c>
      <c r="E40" s="31">
        <f>E37*D40</f>
        <v>1.3800000000000001</v>
      </c>
      <c r="F40" s="30"/>
      <c r="G40" s="32">
        <f>E40*F40</f>
        <v>0</v>
      </c>
    </row>
    <row r="41" spans="1:9" s="10" customFormat="1" ht="15.75">
      <c r="A41" s="7">
        <f>A40+0.1</f>
        <v>5.3999999999999986</v>
      </c>
      <c r="B41" s="52" t="s">
        <v>47</v>
      </c>
      <c r="C41" s="9" t="s">
        <v>25</v>
      </c>
      <c r="D41" s="31">
        <v>102</v>
      </c>
      <c r="E41" s="31">
        <f>E37*D41</f>
        <v>93.84</v>
      </c>
      <c r="F41" s="30"/>
      <c r="G41" s="32">
        <f>E41*F41</f>
        <v>0</v>
      </c>
    </row>
    <row r="42" spans="1:9" s="10" customFormat="1" ht="13.5">
      <c r="A42" s="7">
        <f>A41+0.1</f>
        <v>5.4999999999999982</v>
      </c>
      <c r="B42" s="52" t="s">
        <v>38</v>
      </c>
      <c r="C42" s="9" t="s">
        <v>37</v>
      </c>
      <c r="D42" s="31">
        <v>0.7</v>
      </c>
      <c r="E42" s="31">
        <f>E37*D42</f>
        <v>0.64400000000000002</v>
      </c>
      <c r="F42" s="30"/>
      <c r="G42" s="32">
        <f>E42*F42</f>
        <v>0</v>
      </c>
    </row>
    <row r="43" spans="1:9" ht="12.75" customHeight="1">
      <c r="A43" s="91"/>
      <c r="B43" s="91" t="s">
        <v>49</v>
      </c>
      <c r="C43" s="91" t="s">
        <v>0</v>
      </c>
      <c r="D43" s="21"/>
      <c r="E43" s="22"/>
      <c r="F43" s="22"/>
      <c r="G43" s="37">
        <f>G37+G23+G17+G15+G9</f>
        <v>0</v>
      </c>
      <c r="H43" s="6"/>
      <c r="I43" s="6"/>
    </row>
    <row r="44" spans="1:9" ht="14.25" customHeight="1">
      <c r="A44" s="91"/>
      <c r="B44" s="91" t="s">
        <v>50</v>
      </c>
      <c r="C44" s="91" t="s">
        <v>0</v>
      </c>
      <c r="D44" s="21"/>
      <c r="E44" s="22"/>
      <c r="F44" s="22"/>
      <c r="G44" s="38"/>
      <c r="H44" s="6"/>
      <c r="I44" s="6"/>
    </row>
    <row r="45" spans="1:9">
      <c r="A45" s="91"/>
      <c r="B45" s="13" t="s">
        <v>51</v>
      </c>
      <c r="C45" s="13" t="s">
        <v>0</v>
      </c>
      <c r="D45" s="28"/>
      <c r="E45" s="29"/>
      <c r="F45" s="29"/>
      <c r="G45" s="39">
        <f>G38+G24+G18+G10</f>
        <v>0</v>
      </c>
      <c r="H45" s="12"/>
      <c r="I45" s="6"/>
    </row>
    <row r="46" spans="1:9">
      <c r="A46" s="91"/>
      <c r="B46" s="91" t="s">
        <v>52</v>
      </c>
      <c r="C46" s="15" t="s">
        <v>0</v>
      </c>
      <c r="D46" s="21"/>
      <c r="E46" s="22"/>
      <c r="F46" s="22"/>
      <c r="G46" s="38">
        <f>G43</f>
        <v>0</v>
      </c>
      <c r="H46" s="16"/>
      <c r="I46" s="6"/>
    </row>
    <row r="47" spans="1:9">
      <c r="A47" s="91"/>
      <c r="B47" s="91" t="s">
        <v>53</v>
      </c>
      <c r="C47" s="91" t="s">
        <v>0</v>
      </c>
      <c r="D47" s="21"/>
      <c r="E47" s="49">
        <v>7.0000000000000007E-2</v>
      </c>
      <c r="F47" s="22"/>
      <c r="G47" s="39">
        <f>G46*E47</f>
        <v>0</v>
      </c>
      <c r="H47" s="6"/>
      <c r="I47" s="6"/>
    </row>
    <row r="48" spans="1:9">
      <c r="A48" s="91"/>
      <c r="B48" s="91" t="s">
        <v>3</v>
      </c>
      <c r="C48" s="91" t="s">
        <v>0</v>
      </c>
      <c r="D48" s="21"/>
      <c r="E48" s="50"/>
      <c r="F48" s="22"/>
      <c r="G48" s="38">
        <f>G47+G46</f>
        <v>0</v>
      </c>
      <c r="H48" s="17"/>
      <c r="I48" s="6"/>
    </row>
    <row r="49" spans="1:9">
      <c r="A49" s="91"/>
      <c r="B49" s="91" t="s">
        <v>54</v>
      </c>
      <c r="C49" s="91" t="s">
        <v>0</v>
      </c>
      <c r="D49" s="21"/>
      <c r="E49" s="49">
        <v>0.05</v>
      </c>
      <c r="F49" s="22"/>
      <c r="G49" s="39">
        <f>G48*E49</f>
        <v>0</v>
      </c>
      <c r="H49" s="6"/>
      <c r="I49" s="17"/>
    </row>
    <row r="50" spans="1:9">
      <c r="A50" s="93"/>
      <c r="B50" s="91" t="s">
        <v>55</v>
      </c>
      <c r="C50" s="91" t="s">
        <v>0</v>
      </c>
      <c r="D50" s="24"/>
      <c r="E50" s="26"/>
      <c r="F50" s="26"/>
      <c r="G50" s="37">
        <f>G49+G48</f>
        <v>0</v>
      </c>
      <c r="H50" s="18"/>
    </row>
    <row r="51" spans="1:9" ht="16.5">
      <c r="B51" s="44"/>
      <c r="C51" s="44"/>
      <c r="D51" s="43"/>
      <c r="E51" s="42"/>
      <c r="F51" s="42"/>
      <c r="G51" s="42"/>
    </row>
    <row r="52" spans="1:9" ht="19.5">
      <c r="A52" s="126" t="s">
        <v>121</v>
      </c>
      <c r="B52" s="126"/>
      <c r="C52" s="126"/>
      <c r="D52" s="126"/>
      <c r="E52" s="126"/>
      <c r="F52" s="126"/>
      <c r="G52" s="126"/>
    </row>
    <row r="53" spans="1:9" ht="16.5">
      <c r="A53" s="127" t="s">
        <v>144</v>
      </c>
      <c r="B53" s="127"/>
      <c r="C53" s="127"/>
      <c r="D53" s="127"/>
      <c r="E53" s="127"/>
      <c r="F53" s="127"/>
      <c r="G53" s="127"/>
    </row>
    <row r="54" spans="1:9" ht="16.5">
      <c r="A54" s="128" t="s">
        <v>105</v>
      </c>
      <c r="B54" s="128"/>
      <c r="C54" s="128"/>
      <c r="D54" s="128"/>
      <c r="E54" s="128"/>
      <c r="F54" s="128"/>
      <c r="G54" s="128"/>
    </row>
    <row r="55" spans="1:9">
      <c r="A55" s="103"/>
      <c r="B55" s="103"/>
      <c r="C55" s="103"/>
      <c r="D55" s="103"/>
      <c r="E55" s="104"/>
      <c r="F55" s="104"/>
      <c r="G55" s="105"/>
    </row>
    <row r="56" spans="1:9" ht="30.75" customHeight="1">
      <c r="A56" s="120" t="s">
        <v>1</v>
      </c>
      <c r="B56" s="121" t="s">
        <v>5</v>
      </c>
      <c r="C56" s="122" t="s">
        <v>6</v>
      </c>
      <c r="D56" s="138" t="s">
        <v>7</v>
      </c>
      <c r="E56" s="138"/>
      <c r="F56" s="125" t="s">
        <v>8</v>
      </c>
      <c r="G56" s="125"/>
    </row>
    <row r="57" spans="1:9" ht="66.75" customHeight="1">
      <c r="A57" s="120"/>
      <c r="B57" s="121"/>
      <c r="C57" s="122"/>
      <c r="D57" s="92" t="s">
        <v>6</v>
      </c>
      <c r="E57" s="92" t="s">
        <v>9</v>
      </c>
      <c r="F57" s="92" t="s">
        <v>10</v>
      </c>
      <c r="G57" s="1" t="s">
        <v>2</v>
      </c>
    </row>
    <row r="58" spans="1:9">
      <c r="A58" s="91" t="s">
        <v>11</v>
      </c>
      <c r="B58" s="91" t="s">
        <v>13</v>
      </c>
      <c r="C58" s="91" t="s">
        <v>14</v>
      </c>
      <c r="D58" s="91" t="s">
        <v>15</v>
      </c>
      <c r="E58" s="91" t="s">
        <v>16</v>
      </c>
      <c r="F58" s="91" t="s">
        <v>17</v>
      </c>
      <c r="G58" s="2">
        <v>8</v>
      </c>
    </row>
    <row r="59" spans="1:9">
      <c r="A59" s="91" t="s">
        <v>11</v>
      </c>
      <c r="B59" s="91" t="s">
        <v>56</v>
      </c>
      <c r="C59" s="91" t="s">
        <v>27</v>
      </c>
      <c r="D59" s="23"/>
      <c r="E59" s="22">
        <v>1</v>
      </c>
      <c r="F59" s="22"/>
      <c r="G59" s="37">
        <f>G60+G61+G62+G63+G64</f>
        <v>0</v>
      </c>
    </row>
    <row r="60" spans="1:9">
      <c r="A60" s="7">
        <f>A59+0.1</f>
        <v>1.1000000000000001</v>
      </c>
      <c r="B60" s="93" t="s">
        <v>20</v>
      </c>
      <c r="C60" s="93" t="s">
        <v>21</v>
      </c>
      <c r="D60" s="34">
        <v>3.47</v>
      </c>
      <c r="E60" s="25">
        <f>E59*D60</f>
        <v>3.47</v>
      </c>
      <c r="F60" s="26"/>
      <c r="G60" s="36">
        <f>E60*F60</f>
        <v>0</v>
      </c>
    </row>
    <row r="61" spans="1:9">
      <c r="A61" s="7">
        <f>A60+0.1</f>
        <v>1.2000000000000002</v>
      </c>
      <c r="B61" s="93" t="s">
        <v>36</v>
      </c>
      <c r="C61" s="93" t="s">
        <v>23</v>
      </c>
      <c r="D61" s="80">
        <v>7.1999999999999995E-2</v>
      </c>
      <c r="E61" s="25">
        <f>E59*D61</f>
        <v>7.1999999999999995E-2</v>
      </c>
      <c r="F61" s="26"/>
      <c r="G61" s="36">
        <f>E61*F61</f>
        <v>0</v>
      </c>
    </row>
    <row r="62" spans="1:9">
      <c r="A62" s="7">
        <f>A61+0.1</f>
        <v>1.3000000000000003</v>
      </c>
      <c r="B62" s="81" t="s">
        <v>57</v>
      </c>
      <c r="C62" s="93" t="s">
        <v>27</v>
      </c>
      <c r="D62" s="82">
        <v>1</v>
      </c>
      <c r="E62" s="25">
        <f>E59*D62</f>
        <v>1</v>
      </c>
      <c r="F62" s="26"/>
      <c r="G62" s="36">
        <f>E62*F62</f>
        <v>0</v>
      </c>
    </row>
    <row r="63" spans="1:9">
      <c r="A63" s="7">
        <f>A62+0.1</f>
        <v>1.4000000000000004</v>
      </c>
      <c r="B63" s="93" t="s">
        <v>58</v>
      </c>
      <c r="C63" s="93" t="s">
        <v>27</v>
      </c>
      <c r="D63" s="82">
        <v>1</v>
      </c>
      <c r="E63" s="25">
        <v>2</v>
      </c>
      <c r="F63" s="34"/>
      <c r="G63" s="36">
        <f>E63*F63</f>
        <v>0</v>
      </c>
    </row>
    <row r="64" spans="1:9">
      <c r="A64" s="7">
        <f>A63+0.1</f>
        <v>1.5000000000000004</v>
      </c>
      <c r="B64" s="93" t="s">
        <v>46</v>
      </c>
      <c r="C64" s="93" t="s">
        <v>0</v>
      </c>
      <c r="D64" s="82">
        <v>0.2</v>
      </c>
      <c r="E64" s="25">
        <f>E59*D64</f>
        <v>0.2</v>
      </c>
      <c r="F64" s="26"/>
      <c r="G64" s="36">
        <f>E64*F64</f>
        <v>0</v>
      </c>
    </row>
    <row r="65" spans="1:7" ht="40.5">
      <c r="A65" s="91" t="s">
        <v>12</v>
      </c>
      <c r="B65" s="91" t="s">
        <v>60</v>
      </c>
      <c r="C65" s="91" t="s">
        <v>59</v>
      </c>
      <c r="D65" s="23"/>
      <c r="E65" s="22">
        <v>55</v>
      </c>
      <c r="F65" s="22"/>
      <c r="G65" s="37">
        <f>G66+G67+G68+G69+G70+G71</f>
        <v>0</v>
      </c>
    </row>
    <row r="66" spans="1:7">
      <c r="A66" s="7">
        <f t="shared" ref="A66:A71" si="2">A65+0.1</f>
        <v>2.1</v>
      </c>
      <c r="B66" s="13" t="s">
        <v>20</v>
      </c>
      <c r="C66" s="93" t="s">
        <v>21</v>
      </c>
      <c r="D66" s="27">
        <v>0.1</v>
      </c>
      <c r="E66" s="25">
        <f>D66*E65</f>
        <v>5.5</v>
      </c>
      <c r="F66" s="26"/>
      <c r="G66" s="36">
        <f t="shared" ref="G66:G71" si="3">E66*F66</f>
        <v>0</v>
      </c>
    </row>
    <row r="67" spans="1:7" ht="29.25">
      <c r="A67" s="7">
        <f t="shared" si="2"/>
        <v>2.2000000000000002</v>
      </c>
      <c r="B67" s="13" t="s">
        <v>119</v>
      </c>
      <c r="C67" s="93" t="s">
        <v>61</v>
      </c>
      <c r="D67" s="25"/>
      <c r="E67" s="25">
        <v>25</v>
      </c>
      <c r="F67" s="26"/>
      <c r="G67" s="36">
        <f t="shared" si="3"/>
        <v>0</v>
      </c>
    </row>
    <row r="68" spans="1:7" ht="29.25">
      <c r="A68" s="7">
        <f t="shared" si="2"/>
        <v>2.3000000000000003</v>
      </c>
      <c r="B68" s="13" t="s">
        <v>120</v>
      </c>
      <c r="C68" s="93" t="s">
        <v>61</v>
      </c>
      <c r="D68" s="25"/>
      <c r="E68" s="25">
        <v>20</v>
      </c>
      <c r="F68" s="26"/>
      <c r="G68" s="36">
        <f t="shared" si="3"/>
        <v>0</v>
      </c>
    </row>
    <row r="69" spans="1:7" ht="29.25">
      <c r="A69" s="7">
        <f t="shared" si="2"/>
        <v>2.4000000000000004</v>
      </c>
      <c r="B69" s="13" t="s">
        <v>145</v>
      </c>
      <c r="C69" s="93" t="s">
        <v>61</v>
      </c>
      <c r="D69" s="25"/>
      <c r="E69" s="25">
        <v>10</v>
      </c>
      <c r="F69" s="26"/>
      <c r="G69" s="36">
        <f t="shared" si="3"/>
        <v>0</v>
      </c>
    </row>
    <row r="70" spans="1:7">
      <c r="A70" s="7">
        <f t="shared" si="2"/>
        <v>2.5000000000000004</v>
      </c>
      <c r="B70" s="13" t="s">
        <v>62</v>
      </c>
      <c r="C70" s="93" t="s">
        <v>27</v>
      </c>
      <c r="D70" s="25"/>
      <c r="E70" s="25">
        <v>2</v>
      </c>
      <c r="F70" s="36"/>
      <c r="G70" s="36">
        <f t="shared" si="3"/>
        <v>0</v>
      </c>
    </row>
    <row r="71" spans="1:7">
      <c r="A71" s="7">
        <f t="shared" si="2"/>
        <v>2.6000000000000005</v>
      </c>
      <c r="B71" s="13" t="s">
        <v>28</v>
      </c>
      <c r="C71" s="93" t="s">
        <v>0</v>
      </c>
      <c r="D71" s="27">
        <v>9.7000000000000003E-2</v>
      </c>
      <c r="E71" s="25">
        <f>E65*D71</f>
        <v>5.335</v>
      </c>
      <c r="F71" s="26"/>
      <c r="G71" s="36">
        <f t="shared" si="3"/>
        <v>0</v>
      </c>
    </row>
    <row r="72" spans="1:7" ht="27">
      <c r="A72" s="91" t="s">
        <v>13</v>
      </c>
      <c r="B72" s="91" t="s">
        <v>63</v>
      </c>
      <c r="C72" s="91" t="s">
        <v>27</v>
      </c>
      <c r="D72" s="23"/>
      <c r="E72" s="22">
        <v>4</v>
      </c>
      <c r="F72" s="22"/>
      <c r="G72" s="37">
        <f>G73+G74+G75</f>
        <v>0</v>
      </c>
    </row>
    <row r="73" spans="1:7">
      <c r="A73" s="7">
        <f>A72+0.1</f>
        <v>3.1</v>
      </c>
      <c r="B73" s="13" t="s">
        <v>20</v>
      </c>
      <c r="C73" s="93" t="s">
        <v>21</v>
      </c>
      <c r="D73" s="27">
        <v>0.372</v>
      </c>
      <c r="E73" s="25">
        <f>E72*D73</f>
        <v>1.488</v>
      </c>
      <c r="F73" s="26"/>
      <c r="G73" s="36">
        <f>E73*F73</f>
        <v>0</v>
      </c>
    </row>
    <row r="74" spans="1:7">
      <c r="A74" s="7">
        <f>A73+0.1</f>
        <v>3.2</v>
      </c>
      <c r="B74" s="61" t="s">
        <v>64</v>
      </c>
      <c r="C74" s="93" t="s">
        <v>29</v>
      </c>
      <c r="D74" s="25">
        <v>1</v>
      </c>
      <c r="E74" s="25">
        <f>E72*D74</f>
        <v>4</v>
      </c>
      <c r="F74" s="26"/>
      <c r="G74" s="36">
        <f>E74*F74</f>
        <v>0</v>
      </c>
    </row>
    <row r="75" spans="1:7">
      <c r="A75" s="7">
        <f>A74+0.1</f>
        <v>3.3000000000000003</v>
      </c>
      <c r="B75" s="13" t="s">
        <v>28</v>
      </c>
      <c r="C75" s="93" t="s">
        <v>0</v>
      </c>
      <c r="D75" s="35">
        <v>0.12839999999999999</v>
      </c>
      <c r="E75" s="25">
        <f>E72*D75</f>
        <v>0.51359999999999995</v>
      </c>
      <c r="F75" s="36"/>
      <c r="G75" s="36">
        <f>E75*F75</f>
        <v>0</v>
      </c>
    </row>
    <row r="76" spans="1:7" ht="27">
      <c r="A76" s="91" t="s">
        <v>14</v>
      </c>
      <c r="B76" s="91" t="s">
        <v>65</v>
      </c>
      <c r="C76" s="91" t="s">
        <v>27</v>
      </c>
      <c r="D76" s="23"/>
      <c r="E76" s="22">
        <v>4</v>
      </c>
      <c r="F76" s="22"/>
      <c r="G76" s="37">
        <f>G77+G78+G79</f>
        <v>0</v>
      </c>
    </row>
    <row r="77" spans="1:7">
      <c r="A77" s="7">
        <f>A76+0.1</f>
        <v>4.0999999999999996</v>
      </c>
      <c r="B77" s="13" t="s">
        <v>20</v>
      </c>
      <c r="C77" s="93" t="s">
        <v>21</v>
      </c>
      <c r="D77" s="27">
        <v>0.372</v>
      </c>
      <c r="E77" s="25">
        <f>E76*D77</f>
        <v>1.488</v>
      </c>
      <c r="F77" s="26"/>
      <c r="G77" s="36">
        <f>E77*F77</f>
        <v>0</v>
      </c>
    </row>
    <row r="78" spans="1:7">
      <c r="A78" s="7">
        <f>A77+0.1</f>
        <v>4.1999999999999993</v>
      </c>
      <c r="B78" s="61" t="s">
        <v>66</v>
      </c>
      <c r="C78" s="93" t="s">
        <v>29</v>
      </c>
      <c r="D78" s="25">
        <v>1</v>
      </c>
      <c r="E78" s="25">
        <f>E76*D78</f>
        <v>4</v>
      </c>
      <c r="F78" s="26"/>
      <c r="G78" s="36">
        <f>E78*F78</f>
        <v>0</v>
      </c>
    </row>
    <row r="79" spans="1:7">
      <c r="A79" s="7">
        <f>A78+0.1</f>
        <v>4.2999999999999989</v>
      </c>
      <c r="B79" s="13" t="s">
        <v>28</v>
      </c>
      <c r="C79" s="93" t="s">
        <v>0</v>
      </c>
      <c r="D79" s="35">
        <v>0.12839999999999999</v>
      </c>
      <c r="E79" s="25">
        <f>E76*D79</f>
        <v>0.51359999999999995</v>
      </c>
      <c r="F79" s="36"/>
      <c r="G79" s="36">
        <f>E79*F79</f>
        <v>0</v>
      </c>
    </row>
    <row r="80" spans="1:7" ht="27">
      <c r="A80" s="91" t="s">
        <v>15</v>
      </c>
      <c r="B80" s="91" t="s">
        <v>67</v>
      </c>
      <c r="C80" s="91" t="s">
        <v>27</v>
      </c>
      <c r="D80" s="23"/>
      <c r="E80" s="22">
        <v>2</v>
      </c>
      <c r="F80" s="22"/>
      <c r="G80" s="37">
        <f>G81+G82++G83</f>
        <v>0</v>
      </c>
    </row>
    <row r="81" spans="1:7">
      <c r="A81" s="7">
        <f>A80+0.1</f>
        <v>5.0999999999999996</v>
      </c>
      <c r="B81" s="13" t="s">
        <v>20</v>
      </c>
      <c r="C81" s="93" t="s">
        <v>21</v>
      </c>
      <c r="D81" s="27">
        <v>0.372</v>
      </c>
      <c r="E81" s="25">
        <f>E80*D81</f>
        <v>0.74399999999999999</v>
      </c>
      <c r="F81" s="26"/>
      <c r="G81" s="36">
        <f>E81*F81</f>
        <v>0</v>
      </c>
    </row>
    <row r="82" spans="1:7">
      <c r="A82" s="7">
        <f>A81+0.1</f>
        <v>5.1999999999999993</v>
      </c>
      <c r="B82" s="61" t="s">
        <v>68</v>
      </c>
      <c r="C82" s="93" t="s">
        <v>29</v>
      </c>
      <c r="D82" s="25">
        <v>1</v>
      </c>
      <c r="E82" s="25">
        <f>E80*D82</f>
        <v>2</v>
      </c>
      <c r="F82" s="34"/>
      <c r="G82" s="36">
        <f>E82*F82</f>
        <v>0</v>
      </c>
    </row>
    <row r="83" spans="1:7">
      <c r="A83" s="7">
        <f>A82+0.1</f>
        <v>5.2999999999999989</v>
      </c>
      <c r="B83" s="13" t="s">
        <v>28</v>
      </c>
      <c r="C83" s="93" t="s">
        <v>0</v>
      </c>
      <c r="D83" s="35">
        <v>0.12839999999999999</v>
      </c>
      <c r="E83" s="25">
        <f>E80*D83</f>
        <v>0.25679999999999997</v>
      </c>
      <c r="F83" s="36"/>
      <c r="G83" s="36">
        <f>E83*F83</f>
        <v>0</v>
      </c>
    </row>
    <row r="84" spans="1:7" ht="27">
      <c r="A84" s="91" t="s">
        <v>16</v>
      </c>
      <c r="B84" s="91" t="s">
        <v>70</v>
      </c>
      <c r="C84" s="91" t="s">
        <v>29</v>
      </c>
      <c r="D84" s="23"/>
      <c r="E84" s="22">
        <v>6</v>
      </c>
      <c r="F84" s="22"/>
      <c r="G84" s="37">
        <f>G85+G86++G87+G88</f>
        <v>0</v>
      </c>
    </row>
    <row r="85" spans="1:7">
      <c r="A85" s="7">
        <f>A84+0.1</f>
        <v>6.1</v>
      </c>
      <c r="B85" s="13" t="s">
        <v>20</v>
      </c>
      <c r="C85" s="93" t="s">
        <v>21</v>
      </c>
      <c r="D85" s="26">
        <v>1.02</v>
      </c>
      <c r="E85" s="25">
        <f>E84*D85</f>
        <v>6.12</v>
      </c>
      <c r="F85" s="26"/>
      <c r="G85" s="36">
        <f>E85*F85</f>
        <v>0</v>
      </c>
    </row>
    <row r="86" spans="1:7">
      <c r="A86" s="7">
        <f>A85+0.1</f>
        <v>6.1999999999999993</v>
      </c>
      <c r="B86" s="13" t="s">
        <v>36</v>
      </c>
      <c r="C86" s="93" t="s">
        <v>69</v>
      </c>
      <c r="D86" s="26">
        <v>0.01</v>
      </c>
      <c r="E86" s="25">
        <f>E84*D86</f>
        <v>0.06</v>
      </c>
      <c r="F86" s="26"/>
      <c r="G86" s="36">
        <f>E86*F86</f>
        <v>0</v>
      </c>
    </row>
    <row r="87" spans="1:7">
      <c r="A87" s="7">
        <f>A86+0.1</f>
        <v>6.2999999999999989</v>
      </c>
      <c r="B87" s="93" t="s">
        <v>71</v>
      </c>
      <c r="C87" s="93" t="s">
        <v>29</v>
      </c>
      <c r="D87" s="25">
        <v>1</v>
      </c>
      <c r="E87" s="25">
        <f>E84*D87</f>
        <v>6</v>
      </c>
      <c r="F87" s="26"/>
      <c r="G87" s="36">
        <f>E87*F87</f>
        <v>0</v>
      </c>
    </row>
    <row r="88" spans="1:7">
      <c r="A88" s="7">
        <f>A87+0.1</f>
        <v>6.3999999999999986</v>
      </c>
      <c r="B88" s="13" t="s">
        <v>28</v>
      </c>
      <c r="C88" s="93" t="s">
        <v>0</v>
      </c>
      <c r="D88" s="25">
        <v>0.3</v>
      </c>
      <c r="E88" s="25">
        <f>E84*D88</f>
        <v>1.7999999999999998</v>
      </c>
      <c r="F88" s="26"/>
      <c r="G88" s="36">
        <f>E88*F88</f>
        <v>0</v>
      </c>
    </row>
    <row r="89" spans="1:7" ht="27">
      <c r="A89" s="91" t="s">
        <v>17</v>
      </c>
      <c r="B89" s="91" t="s">
        <v>72</v>
      </c>
      <c r="C89" s="91" t="s">
        <v>29</v>
      </c>
      <c r="D89" s="23"/>
      <c r="E89" s="88">
        <v>4</v>
      </c>
      <c r="F89" s="22"/>
      <c r="G89" s="37">
        <f>G90+G91+G92+G93+G94</f>
        <v>0</v>
      </c>
    </row>
    <row r="90" spans="1:7">
      <c r="A90" s="7">
        <f>A89+0.1</f>
        <v>7.1</v>
      </c>
      <c r="B90" s="13" t="s">
        <v>45</v>
      </c>
      <c r="C90" s="93" t="s">
        <v>29</v>
      </c>
      <c r="D90" s="26">
        <v>1.52</v>
      </c>
      <c r="E90" s="25">
        <f>E89*D90</f>
        <v>6.08</v>
      </c>
      <c r="F90" s="26"/>
      <c r="G90" s="36">
        <f>E90*F90</f>
        <v>0</v>
      </c>
    </row>
    <row r="91" spans="1:7">
      <c r="A91" s="7">
        <f>A90+0.1</f>
        <v>7.1999999999999993</v>
      </c>
      <c r="B91" s="13" t="s">
        <v>73</v>
      </c>
      <c r="C91" s="93" t="s">
        <v>74</v>
      </c>
      <c r="D91" s="26">
        <v>0.2</v>
      </c>
      <c r="E91" s="25">
        <f>E89*D91</f>
        <v>0.8</v>
      </c>
      <c r="F91" s="26"/>
      <c r="G91" s="36">
        <f>E91*F91</f>
        <v>0</v>
      </c>
    </row>
    <row r="92" spans="1:7">
      <c r="A92" s="7">
        <f>A91+0.1</f>
        <v>7.2999999999999989</v>
      </c>
      <c r="B92" s="13" t="s">
        <v>104</v>
      </c>
      <c r="C92" s="93" t="s">
        <v>29</v>
      </c>
      <c r="D92" s="25"/>
      <c r="E92" s="25">
        <v>1</v>
      </c>
      <c r="F92" s="26"/>
      <c r="G92" s="36">
        <f>E92*F92</f>
        <v>0</v>
      </c>
    </row>
    <row r="93" spans="1:7">
      <c r="A93" s="7">
        <f>A92+0.1</f>
        <v>7.3999999999999986</v>
      </c>
      <c r="B93" s="13" t="s">
        <v>104</v>
      </c>
      <c r="C93" s="93" t="s">
        <v>29</v>
      </c>
      <c r="D93" s="25"/>
      <c r="E93" s="25">
        <v>3</v>
      </c>
      <c r="F93" s="26"/>
      <c r="G93" s="36">
        <f>E93*F93</f>
        <v>0</v>
      </c>
    </row>
    <row r="94" spans="1:7">
      <c r="A94" s="7">
        <f>A92+0.1</f>
        <v>7.3999999999999986</v>
      </c>
      <c r="B94" s="13" t="s">
        <v>28</v>
      </c>
      <c r="C94" s="93" t="s">
        <v>0</v>
      </c>
      <c r="D94" s="27">
        <v>0.3</v>
      </c>
      <c r="E94" s="25">
        <f>E89*D94</f>
        <v>1.2</v>
      </c>
      <c r="F94" s="26"/>
      <c r="G94" s="36">
        <f>E94*F94</f>
        <v>0</v>
      </c>
    </row>
    <row r="95" spans="1:7" ht="40.5">
      <c r="A95" s="109" t="s">
        <v>134</v>
      </c>
      <c r="B95" s="109" t="s">
        <v>135</v>
      </c>
      <c r="C95" s="109" t="s">
        <v>75</v>
      </c>
      <c r="D95" s="110"/>
      <c r="E95" s="111">
        <v>1</v>
      </c>
      <c r="F95" s="112"/>
      <c r="G95" s="112">
        <f>G96+G97+G98+G99</f>
        <v>0</v>
      </c>
    </row>
    <row r="96" spans="1:7">
      <c r="A96" s="113">
        <f>A95+0.1</f>
        <v>8.1</v>
      </c>
      <c r="B96" s="114" t="s">
        <v>80</v>
      </c>
      <c r="C96" s="114" t="s">
        <v>81</v>
      </c>
      <c r="D96" s="115">
        <v>7.24</v>
      </c>
      <c r="E96" s="31">
        <f>E95*D96</f>
        <v>7.24</v>
      </c>
      <c r="F96" s="30"/>
      <c r="G96" s="32">
        <f>E96*F96</f>
        <v>0</v>
      </c>
    </row>
    <row r="97" spans="1:7">
      <c r="A97" s="113">
        <f>A96+0.1</f>
        <v>8.1999999999999993</v>
      </c>
      <c r="B97" s="114" t="s">
        <v>22</v>
      </c>
      <c r="C97" s="93" t="s">
        <v>23</v>
      </c>
      <c r="D97" s="115">
        <v>0.28000000000000003</v>
      </c>
      <c r="E97" s="31">
        <f>E95*D97</f>
        <v>0.28000000000000003</v>
      </c>
      <c r="F97" s="30"/>
      <c r="G97" s="32">
        <f>E97*F97</f>
        <v>0</v>
      </c>
    </row>
    <row r="98" spans="1:7">
      <c r="A98" s="113">
        <f>A97+0.1</f>
        <v>8.2999999999999989</v>
      </c>
      <c r="B98" s="114" t="s">
        <v>136</v>
      </c>
      <c r="C98" s="114" t="s">
        <v>75</v>
      </c>
      <c r="D98" s="115">
        <v>1</v>
      </c>
      <c r="E98" s="31">
        <f>E95*D98</f>
        <v>1</v>
      </c>
      <c r="F98" s="30"/>
      <c r="G98" s="32">
        <f>E98*F98</f>
        <v>0</v>
      </c>
    </row>
    <row r="99" spans="1:7">
      <c r="A99" s="113">
        <f>A98+0.1</f>
        <v>8.3999999999999986</v>
      </c>
      <c r="B99" s="114" t="s">
        <v>28</v>
      </c>
      <c r="C99" s="114" t="s">
        <v>0</v>
      </c>
      <c r="D99" s="115">
        <v>1.24</v>
      </c>
      <c r="E99" s="31">
        <f>E95*D99</f>
        <v>1.24</v>
      </c>
      <c r="F99" s="30"/>
      <c r="G99" s="32">
        <f>E99*F99</f>
        <v>0</v>
      </c>
    </row>
    <row r="100" spans="1:7">
      <c r="A100" s="91"/>
      <c r="B100" s="91" t="s">
        <v>49</v>
      </c>
      <c r="C100" s="91" t="s">
        <v>0</v>
      </c>
      <c r="D100" s="21"/>
      <c r="E100" s="22"/>
      <c r="F100" s="22"/>
      <c r="G100" s="38">
        <f>G95+G89+G84+G80+G76+G72+G65+G59</f>
        <v>0</v>
      </c>
    </row>
    <row r="101" spans="1:7">
      <c r="A101" s="91"/>
      <c r="B101" s="91" t="s">
        <v>50</v>
      </c>
      <c r="C101" s="91" t="s">
        <v>0</v>
      </c>
      <c r="D101" s="21"/>
      <c r="E101" s="22"/>
      <c r="F101" s="22"/>
      <c r="G101" s="38"/>
    </row>
    <row r="102" spans="1:7">
      <c r="A102" s="91"/>
      <c r="B102" s="13" t="s">
        <v>51</v>
      </c>
      <c r="C102" s="13" t="s">
        <v>0</v>
      </c>
      <c r="D102" s="28"/>
      <c r="E102" s="29"/>
      <c r="F102" s="29"/>
      <c r="G102" s="39">
        <f>G96+G90+G85+G81+G77+G73+G66+G60</f>
        <v>0</v>
      </c>
    </row>
    <row r="103" spans="1:7">
      <c r="A103" s="91"/>
      <c r="B103" s="91" t="s">
        <v>52</v>
      </c>
      <c r="C103" s="15" t="s">
        <v>0</v>
      </c>
      <c r="D103" s="21"/>
      <c r="E103" s="22"/>
      <c r="F103" s="22"/>
      <c r="G103" s="38">
        <f>G100</f>
        <v>0</v>
      </c>
    </row>
    <row r="104" spans="1:7" ht="27">
      <c r="A104" s="91"/>
      <c r="B104" s="91" t="s">
        <v>76</v>
      </c>
      <c r="C104" s="91" t="s">
        <v>0</v>
      </c>
      <c r="D104" s="21"/>
      <c r="E104" s="83">
        <v>0.5</v>
      </c>
      <c r="F104" s="22"/>
      <c r="G104" s="39">
        <f>G102*E104</f>
        <v>0</v>
      </c>
    </row>
    <row r="105" spans="1:7">
      <c r="A105" s="91"/>
      <c r="B105" s="91" t="s">
        <v>3</v>
      </c>
      <c r="C105" s="91" t="s">
        <v>0</v>
      </c>
      <c r="D105" s="21"/>
      <c r="E105" s="50"/>
      <c r="F105" s="22"/>
      <c r="G105" s="38">
        <f>G104+G103</f>
        <v>0</v>
      </c>
    </row>
    <row r="106" spans="1:7">
      <c r="A106" s="91"/>
      <c r="B106" s="91" t="s">
        <v>54</v>
      </c>
      <c r="C106" s="91" t="s">
        <v>0</v>
      </c>
      <c r="D106" s="21"/>
      <c r="E106" s="49">
        <v>0.05</v>
      </c>
      <c r="F106" s="22"/>
      <c r="G106" s="39">
        <f>G105*E106</f>
        <v>0</v>
      </c>
    </row>
    <row r="107" spans="1:7">
      <c r="A107" s="93"/>
      <c r="B107" s="91" t="s">
        <v>55</v>
      </c>
      <c r="C107" s="91" t="s">
        <v>0</v>
      </c>
      <c r="D107" s="24"/>
      <c r="E107" s="26"/>
      <c r="F107" s="26"/>
      <c r="G107" s="37">
        <f>G106+G105</f>
        <v>0</v>
      </c>
    </row>
    <row r="109" spans="1:7" ht="19.5">
      <c r="A109" s="126" t="s">
        <v>122</v>
      </c>
      <c r="B109" s="126"/>
      <c r="C109" s="126"/>
      <c r="D109" s="126"/>
      <c r="E109" s="126"/>
      <c r="F109" s="126"/>
      <c r="G109" s="126"/>
    </row>
    <row r="110" spans="1:7" ht="16.5">
      <c r="A110" s="127" t="s">
        <v>144</v>
      </c>
      <c r="B110" s="127"/>
      <c r="C110" s="127"/>
      <c r="D110" s="127"/>
      <c r="E110" s="127"/>
      <c r="F110" s="127"/>
      <c r="G110" s="127"/>
    </row>
    <row r="111" spans="1:7" ht="16.5">
      <c r="A111" s="128" t="s">
        <v>77</v>
      </c>
      <c r="B111" s="128"/>
      <c r="C111" s="128"/>
      <c r="D111" s="128"/>
      <c r="E111" s="128"/>
      <c r="F111" s="128"/>
      <c r="G111" s="128"/>
    </row>
    <row r="112" spans="1:7">
      <c r="A112" s="103"/>
      <c r="B112" s="103"/>
      <c r="C112" s="103"/>
      <c r="D112" s="103"/>
      <c r="E112" s="104"/>
      <c r="F112" s="104"/>
      <c r="G112" s="105"/>
    </row>
    <row r="113" spans="1:7" ht="31.5" customHeight="1">
      <c r="A113" s="120" t="s">
        <v>1</v>
      </c>
      <c r="B113" s="121" t="s">
        <v>5</v>
      </c>
      <c r="C113" s="122" t="s">
        <v>6</v>
      </c>
      <c r="D113" s="138" t="s">
        <v>7</v>
      </c>
      <c r="E113" s="138"/>
      <c r="F113" s="125" t="s">
        <v>8</v>
      </c>
      <c r="G113" s="125"/>
    </row>
    <row r="114" spans="1:7" ht="67.5" customHeight="1">
      <c r="A114" s="120"/>
      <c r="B114" s="121"/>
      <c r="C114" s="122"/>
      <c r="D114" s="92" t="s">
        <v>6</v>
      </c>
      <c r="E114" s="92" t="s">
        <v>9</v>
      </c>
      <c r="F114" s="92" t="s">
        <v>10</v>
      </c>
      <c r="G114" s="1" t="s">
        <v>2</v>
      </c>
    </row>
    <row r="115" spans="1:7">
      <c r="A115" s="91" t="s">
        <v>11</v>
      </c>
      <c r="B115" s="91" t="s">
        <v>13</v>
      </c>
      <c r="C115" s="91" t="s">
        <v>14</v>
      </c>
      <c r="D115" s="91" t="s">
        <v>15</v>
      </c>
      <c r="E115" s="5" t="s">
        <v>16</v>
      </c>
      <c r="F115" s="91" t="s">
        <v>17</v>
      </c>
      <c r="G115" s="2">
        <v>8</v>
      </c>
    </row>
    <row r="116" spans="1:7">
      <c r="A116" s="91"/>
      <c r="B116" s="91" t="s">
        <v>78</v>
      </c>
      <c r="C116" s="91"/>
      <c r="D116" s="91"/>
      <c r="E116" s="5"/>
      <c r="F116" s="91"/>
      <c r="G116" s="2"/>
    </row>
    <row r="117" spans="1:7" ht="45">
      <c r="A117" s="91" t="s">
        <v>11</v>
      </c>
      <c r="B117" s="4" t="s">
        <v>102</v>
      </c>
      <c r="C117" s="91" t="s">
        <v>79</v>
      </c>
      <c r="D117" s="21"/>
      <c r="E117" s="23">
        <v>30</v>
      </c>
      <c r="F117" s="22"/>
      <c r="G117" s="37">
        <f>G118+G119+G120+G121+G122+G123</f>
        <v>0</v>
      </c>
    </row>
    <row r="118" spans="1:7">
      <c r="A118" s="7">
        <f t="shared" ref="A118:A123" si="4">A117+0.1</f>
        <v>1.1000000000000001</v>
      </c>
      <c r="B118" s="20" t="s">
        <v>80</v>
      </c>
      <c r="C118" s="93" t="s">
        <v>81</v>
      </c>
      <c r="D118" s="24">
        <v>9.5899999999999999E-2</v>
      </c>
      <c r="E118" s="25">
        <f>E117*D118</f>
        <v>2.8769999999999998</v>
      </c>
      <c r="F118" s="26"/>
      <c r="G118" s="36">
        <f t="shared" ref="G118:G123" si="5">E118*F118</f>
        <v>0</v>
      </c>
    </row>
    <row r="119" spans="1:7">
      <c r="A119" s="7">
        <f t="shared" si="4"/>
        <v>1.2000000000000002</v>
      </c>
      <c r="B119" s="20" t="s">
        <v>36</v>
      </c>
      <c r="C119" s="93" t="s">
        <v>23</v>
      </c>
      <c r="D119" s="24">
        <v>0.45200000000000001</v>
      </c>
      <c r="E119" s="25">
        <f>E117*D119</f>
        <v>13.56</v>
      </c>
      <c r="F119" s="26"/>
      <c r="G119" s="36">
        <f t="shared" si="5"/>
        <v>0</v>
      </c>
    </row>
    <row r="120" spans="1:7">
      <c r="A120" s="7">
        <f t="shared" si="4"/>
        <v>1.3000000000000003</v>
      </c>
      <c r="B120" s="20" t="s">
        <v>101</v>
      </c>
      <c r="C120" s="93" t="s">
        <v>79</v>
      </c>
      <c r="D120" s="26">
        <v>1.01</v>
      </c>
      <c r="E120" s="25">
        <f>E117*D120</f>
        <v>30.3</v>
      </c>
      <c r="F120" s="26"/>
      <c r="G120" s="36">
        <f t="shared" si="5"/>
        <v>0</v>
      </c>
    </row>
    <row r="121" spans="1:7">
      <c r="A121" s="7">
        <f t="shared" si="4"/>
        <v>1.4000000000000004</v>
      </c>
      <c r="B121" s="20" t="s">
        <v>82</v>
      </c>
      <c r="C121" s="93" t="s">
        <v>75</v>
      </c>
      <c r="D121" s="25"/>
      <c r="E121" s="25">
        <v>30</v>
      </c>
      <c r="F121" s="26"/>
      <c r="G121" s="36">
        <f t="shared" si="5"/>
        <v>0</v>
      </c>
    </row>
    <row r="122" spans="1:7" ht="30">
      <c r="A122" s="7">
        <f t="shared" si="4"/>
        <v>1.5000000000000004</v>
      </c>
      <c r="B122" s="20" t="s">
        <v>137</v>
      </c>
      <c r="C122" s="93" t="s">
        <v>75</v>
      </c>
      <c r="D122" s="25"/>
      <c r="E122" s="25">
        <v>2</v>
      </c>
      <c r="F122" s="26"/>
      <c r="G122" s="36">
        <f t="shared" si="5"/>
        <v>0</v>
      </c>
    </row>
    <row r="123" spans="1:7">
      <c r="A123" s="7">
        <f t="shared" si="4"/>
        <v>1.6000000000000005</v>
      </c>
      <c r="B123" s="20" t="s">
        <v>28</v>
      </c>
      <c r="C123" s="93" t="s">
        <v>0</v>
      </c>
      <c r="D123" s="24">
        <v>6.0000000000000001E-3</v>
      </c>
      <c r="E123" s="25">
        <f>E117*D123</f>
        <v>0.18</v>
      </c>
      <c r="F123" s="26"/>
      <c r="G123" s="36">
        <f t="shared" si="5"/>
        <v>0</v>
      </c>
    </row>
    <row r="124" spans="1:7">
      <c r="A124" s="93"/>
      <c r="B124" s="119" t="s">
        <v>84</v>
      </c>
      <c r="C124" s="93"/>
      <c r="D124" s="24"/>
      <c r="E124" s="25"/>
      <c r="F124" s="26"/>
      <c r="G124" s="36"/>
    </row>
    <row r="125" spans="1:7" ht="45">
      <c r="A125" s="91" t="s">
        <v>12</v>
      </c>
      <c r="B125" s="4" t="s">
        <v>85</v>
      </c>
      <c r="C125" s="91" t="s">
        <v>79</v>
      </c>
      <c r="D125" s="21"/>
      <c r="E125" s="23">
        <v>25</v>
      </c>
      <c r="F125" s="22"/>
      <c r="G125" s="37">
        <f>G126+G127++G128++G129++G130</f>
        <v>0</v>
      </c>
    </row>
    <row r="126" spans="1:7">
      <c r="A126" s="7">
        <f>A125+0.1</f>
        <v>2.1</v>
      </c>
      <c r="B126" s="20" t="s">
        <v>80</v>
      </c>
      <c r="C126" s="93" t="s">
        <v>81</v>
      </c>
      <c r="D126" s="24">
        <v>0.58299999999999996</v>
      </c>
      <c r="E126" s="25">
        <f>E125*D126</f>
        <v>14.574999999999999</v>
      </c>
      <c r="F126" s="26"/>
      <c r="G126" s="36">
        <f>E126*F126</f>
        <v>0</v>
      </c>
    </row>
    <row r="127" spans="1:7">
      <c r="A127" s="7">
        <f>A126+0.1</f>
        <v>2.2000000000000002</v>
      </c>
      <c r="B127" s="20" t="s">
        <v>36</v>
      </c>
      <c r="C127" s="93" t="s">
        <v>23</v>
      </c>
      <c r="D127" s="24">
        <v>4.5999999999999999E-3</v>
      </c>
      <c r="E127" s="25">
        <f>E125*D127</f>
        <v>0.11499999999999999</v>
      </c>
      <c r="F127" s="26"/>
      <c r="G127" s="36">
        <f>E127*F127</f>
        <v>0</v>
      </c>
    </row>
    <row r="128" spans="1:7">
      <c r="A128" s="7">
        <f>A127+0.1</f>
        <v>2.3000000000000003</v>
      </c>
      <c r="B128" s="20" t="s">
        <v>138</v>
      </c>
      <c r="C128" s="93" t="s">
        <v>61</v>
      </c>
      <c r="D128" s="25">
        <v>1</v>
      </c>
      <c r="E128" s="25">
        <f>E125*D128</f>
        <v>25</v>
      </c>
      <c r="F128" s="26"/>
      <c r="G128" s="36">
        <f>E128*F128</f>
        <v>0</v>
      </c>
    </row>
    <row r="129" spans="1:7">
      <c r="A129" s="7">
        <f>A128+0.1</f>
        <v>2.4000000000000004</v>
      </c>
      <c r="B129" s="20" t="s">
        <v>86</v>
      </c>
      <c r="C129" s="93" t="s">
        <v>75</v>
      </c>
      <c r="D129" s="24"/>
      <c r="E129" s="25">
        <v>25</v>
      </c>
      <c r="F129" s="26"/>
      <c r="G129" s="36">
        <f>E129*F129</f>
        <v>0</v>
      </c>
    </row>
    <row r="130" spans="1:7">
      <c r="A130" s="7">
        <f>A129+0.1</f>
        <v>2.5000000000000004</v>
      </c>
      <c r="B130" s="20" t="s">
        <v>28</v>
      </c>
      <c r="C130" s="93" t="s">
        <v>0</v>
      </c>
      <c r="D130" s="24">
        <v>0.20799999999999999</v>
      </c>
      <c r="E130" s="25">
        <f>E125*D130</f>
        <v>5.2</v>
      </c>
      <c r="F130" s="26"/>
      <c r="G130" s="36">
        <f>E130*F130</f>
        <v>0</v>
      </c>
    </row>
    <row r="131" spans="1:7" ht="45">
      <c r="A131" s="91" t="s">
        <v>13</v>
      </c>
      <c r="B131" s="4" t="s">
        <v>87</v>
      </c>
      <c r="C131" s="91" t="s">
        <v>79</v>
      </c>
      <c r="D131" s="21"/>
      <c r="E131" s="23">
        <v>25</v>
      </c>
      <c r="F131" s="22"/>
      <c r="G131" s="37">
        <f>G132+G133++G134+G135+G136</f>
        <v>0</v>
      </c>
    </row>
    <row r="132" spans="1:7">
      <c r="A132" s="7">
        <f>A131+0.1</f>
        <v>3.1</v>
      </c>
      <c r="B132" s="20" t="s">
        <v>80</v>
      </c>
      <c r="C132" s="93" t="s">
        <v>81</v>
      </c>
      <c r="D132" s="24">
        <v>0.60899999999999999</v>
      </c>
      <c r="E132" s="25">
        <f>E131*D132</f>
        <v>15.225</v>
      </c>
      <c r="F132" s="26"/>
      <c r="G132" s="36">
        <f>E132*F132</f>
        <v>0</v>
      </c>
    </row>
    <row r="133" spans="1:7">
      <c r="A133" s="7">
        <f>A132+0.1</f>
        <v>3.2</v>
      </c>
      <c r="B133" s="20" t="s">
        <v>22</v>
      </c>
      <c r="C133" s="93" t="s">
        <v>23</v>
      </c>
      <c r="D133" s="24">
        <v>2.0999999999999999E-3</v>
      </c>
      <c r="E133" s="25">
        <f>E131*D133</f>
        <v>5.2499999999999998E-2</v>
      </c>
      <c r="F133" s="26"/>
      <c r="G133" s="36">
        <f>E133*F133</f>
        <v>0</v>
      </c>
    </row>
    <row r="134" spans="1:7">
      <c r="A134" s="7">
        <f>A133+0.1</f>
        <v>3.3000000000000003</v>
      </c>
      <c r="B134" s="20" t="s">
        <v>139</v>
      </c>
      <c r="C134" s="93" t="s">
        <v>61</v>
      </c>
      <c r="D134" s="25">
        <v>1</v>
      </c>
      <c r="E134" s="25">
        <f>D134*E131</f>
        <v>25</v>
      </c>
      <c r="F134" s="26"/>
      <c r="G134" s="36">
        <f>E134*F134</f>
        <v>0</v>
      </c>
    </row>
    <row r="135" spans="1:7">
      <c r="A135" s="7">
        <f>A134+0.1</f>
        <v>3.4000000000000004</v>
      </c>
      <c r="B135" s="20" t="s">
        <v>88</v>
      </c>
      <c r="C135" s="93" t="s">
        <v>75</v>
      </c>
      <c r="D135" s="24"/>
      <c r="E135" s="25">
        <v>25</v>
      </c>
      <c r="F135" s="26"/>
      <c r="G135" s="36">
        <f>E135*F135</f>
        <v>0</v>
      </c>
    </row>
    <row r="136" spans="1:7">
      <c r="A136" s="7">
        <f>A135+0.1</f>
        <v>3.5000000000000004</v>
      </c>
      <c r="B136" s="20" t="s">
        <v>28</v>
      </c>
      <c r="C136" s="93" t="s">
        <v>0</v>
      </c>
      <c r="D136" s="24">
        <v>0.156</v>
      </c>
      <c r="E136" s="25">
        <f>E131*D136</f>
        <v>3.9</v>
      </c>
      <c r="F136" s="26"/>
      <c r="G136" s="36">
        <f>E136*F136</f>
        <v>0</v>
      </c>
    </row>
    <row r="137" spans="1:7" ht="27">
      <c r="A137" s="91" t="s">
        <v>14</v>
      </c>
      <c r="B137" s="91" t="s">
        <v>126</v>
      </c>
      <c r="C137" s="91" t="s">
        <v>89</v>
      </c>
      <c r="D137" s="21"/>
      <c r="E137" s="23">
        <v>3</v>
      </c>
      <c r="F137" s="22"/>
      <c r="G137" s="37">
        <f>G138+G139+G140+G141+G142</f>
        <v>0</v>
      </c>
    </row>
    <row r="138" spans="1:7">
      <c r="A138" s="7">
        <f>A137+0.1</f>
        <v>4.0999999999999996</v>
      </c>
      <c r="B138" s="13" t="s">
        <v>80</v>
      </c>
      <c r="C138" s="93" t="s">
        <v>81</v>
      </c>
      <c r="D138" s="24">
        <v>3.66</v>
      </c>
      <c r="E138" s="25">
        <f>E137*D138</f>
        <v>10.98</v>
      </c>
      <c r="F138" s="26"/>
      <c r="G138" s="36">
        <f>E138*F138</f>
        <v>0</v>
      </c>
    </row>
    <row r="139" spans="1:7">
      <c r="A139" s="7">
        <f>A138+0.1</f>
        <v>4.1999999999999993</v>
      </c>
      <c r="B139" s="13" t="s">
        <v>22</v>
      </c>
      <c r="C139" s="93" t="s">
        <v>23</v>
      </c>
      <c r="D139" s="24">
        <v>0.28000000000000003</v>
      </c>
      <c r="E139" s="25">
        <f>E137*D139</f>
        <v>0.84000000000000008</v>
      </c>
      <c r="F139" s="26"/>
      <c r="G139" s="36">
        <f>E139*F139</f>
        <v>0</v>
      </c>
    </row>
    <row r="140" spans="1:7">
      <c r="A140" s="7">
        <f>A139+0.1</f>
        <v>4.2999999999999989</v>
      </c>
      <c r="B140" s="13" t="s">
        <v>125</v>
      </c>
      <c r="C140" s="93" t="s">
        <v>29</v>
      </c>
      <c r="D140" s="24">
        <v>1</v>
      </c>
      <c r="E140" s="25">
        <f>E137*D140</f>
        <v>3</v>
      </c>
      <c r="F140" s="25"/>
      <c r="G140" s="85">
        <f>E140*F140</f>
        <v>0</v>
      </c>
    </row>
    <row r="141" spans="1:7">
      <c r="A141" s="7">
        <f>A140+0.1</f>
        <v>4.3999999999999986</v>
      </c>
      <c r="B141" s="13" t="s">
        <v>127</v>
      </c>
      <c r="C141" s="93" t="s">
        <v>29</v>
      </c>
      <c r="D141" s="24">
        <v>1</v>
      </c>
      <c r="E141" s="25">
        <f>D141*E137</f>
        <v>3</v>
      </c>
      <c r="F141" s="25"/>
      <c r="G141" s="85">
        <f>E141*F141</f>
        <v>0</v>
      </c>
    </row>
    <row r="142" spans="1:7">
      <c r="A142" s="7">
        <f>A141+0.1</f>
        <v>4.4999999999999982</v>
      </c>
      <c r="B142" s="13" t="s">
        <v>28</v>
      </c>
      <c r="C142" s="93" t="s">
        <v>0</v>
      </c>
      <c r="D142" s="24">
        <v>1.24</v>
      </c>
      <c r="E142" s="25">
        <f>E137*D142</f>
        <v>3.7199999999999998</v>
      </c>
      <c r="F142" s="26"/>
      <c r="G142" s="36">
        <f>E142*F142</f>
        <v>0</v>
      </c>
    </row>
    <row r="143" spans="1:7">
      <c r="A143" s="91" t="s">
        <v>15</v>
      </c>
      <c r="B143" s="91" t="s">
        <v>90</v>
      </c>
      <c r="C143" s="91" t="s">
        <v>89</v>
      </c>
      <c r="D143" s="21"/>
      <c r="E143" s="23">
        <v>2</v>
      </c>
      <c r="F143" s="22"/>
      <c r="G143" s="37">
        <f>G144+G145+G146+G147+G148</f>
        <v>0</v>
      </c>
    </row>
    <row r="144" spans="1:7">
      <c r="A144" s="7">
        <f>A143+0.1</f>
        <v>5.0999999999999996</v>
      </c>
      <c r="B144" s="13" t="s">
        <v>80</v>
      </c>
      <c r="C144" s="93" t="s">
        <v>81</v>
      </c>
      <c r="D144" s="24">
        <v>2.19</v>
      </c>
      <c r="E144" s="25">
        <f>E143*D144</f>
        <v>4.38</v>
      </c>
      <c r="F144" s="26"/>
      <c r="G144" s="36">
        <f>E144*F144</f>
        <v>0</v>
      </c>
    </row>
    <row r="145" spans="1:7">
      <c r="A145" s="7">
        <f>A144+0.1</f>
        <v>5.1999999999999993</v>
      </c>
      <c r="B145" s="13" t="s">
        <v>36</v>
      </c>
      <c r="C145" s="93" t="s">
        <v>23</v>
      </c>
      <c r="D145" s="24">
        <v>7.0000000000000007E-2</v>
      </c>
      <c r="E145" s="25">
        <f>E143*D145</f>
        <v>0.14000000000000001</v>
      </c>
      <c r="F145" s="26"/>
      <c r="G145" s="36">
        <f>E145*F145</f>
        <v>0</v>
      </c>
    </row>
    <row r="146" spans="1:7">
      <c r="A146" s="7">
        <f>A145+0.1</f>
        <v>5.2999999999999989</v>
      </c>
      <c r="B146" s="13" t="s">
        <v>91</v>
      </c>
      <c r="C146" s="93" t="s">
        <v>27</v>
      </c>
      <c r="D146" s="24">
        <v>1</v>
      </c>
      <c r="E146" s="25">
        <f>E143*D146</f>
        <v>2</v>
      </c>
      <c r="F146" s="26"/>
      <c r="G146" s="36">
        <f>E146*F146</f>
        <v>0</v>
      </c>
    </row>
    <row r="147" spans="1:7">
      <c r="A147" s="7">
        <f>A146+0.1</f>
        <v>5.3999999999999986</v>
      </c>
      <c r="B147" s="13" t="s">
        <v>103</v>
      </c>
      <c r="C147" s="93" t="s">
        <v>29</v>
      </c>
      <c r="D147" s="24">
        <v>1</v>
      </c>
      <c r="E147" s="25">
        <f>E143*D147</f>
        <v>2</v>
      </c>
      <c r="F147" s="26"/>
      <c r="G147" s="36">
        <f>E147*F147</f>
        <v>0</v>
      </c>
    </row>
    <row r="148" spans="1:7">
      <c r="A148" s="7">
        <f>A147+0.1</f>
        <v>5.4999999999999982</v>
      </c>
      <c r="B148" s="13" t="s">
        <v>28</v>
      </c>
      <c r="C148" s="93" t="s">
        <v>0</v>
      </c>
      <c r="D148" s="24">
        <v>0.48</v>
      </c>
      <c r="E148" s="25">
        <f>E143*D148</f>
        <v>0.96</v>
      </c>
      <c r="F148" s="26"/>
      <c r="G148" s="36">
        <f>E148*F148</f>
        <v>0</v>
      </c>
    </row>
    <row r="149" spans="1:7" ht="30">
      <c r="A149" s="91" t="s">
        <v>39</v>
      </c>
      <c r="B149" s="4" t="s">
        <v>92</v>
      </c>
      <c r="C149" s="91" t="s">
        <v>75</v>
      </c>
      <c r="D149" s="21"/>
      <c r="E149" s="23">
        <v>1</v>
      </c>
      <c r="F149" s="22"/>
      <c r="G149" s="37">
        <v>0</v>
      </c>
    </row>
    <row r="150" spans="1:7">
      <c r="A150" s="7">
        <f>A149+0.1</f>
        <v>14.1</v>
      </c>
      <c r="B150" s="20" t="s">
        <v>80</v>
      </c>
      <c r="C150" s="93" t="s">
        <v>81</v>
      </c>
      <c r="D150" s="24">
        <v>1.85</v>
      </c>
      <c r="E150" s="25">
        <f>E149*D150</f>
        <v>1.85</v>
      </c>
      <c r="F150" s="26"/>
      <c r="G150" s="36">
        <f>E150*F150</f>
        <v>0</v>
      </c>
    </row>
    <row r="151" spans="1:7">
      <c r="A151" s="7">
        <f>A150+0.1</f>
        <v>14.2</v>
      </c>
      <c r="B151" s="20" t="s">
        <v>22</v>
      </c>
      <c r="C151" s="93" t="s">
        <v>23</v>
      </c>
      <c r="D151" s="24">
        <v>0.03</v>
      </c>
      <c r="E151" s="25">
        <f>E149*D151</f>
        <v>0.03</v>
      </c>
      <c r="F151" s="26"/>
      <c r="G151" s="36">
        <f>E151*F151</f>
        <v>0</v>
      </c>
    </row>
    <row r="152" spans="1:7">
      <c r="A152" s="7">
        <f>A151+0.1</f>
        <v>14.299999999999999</v>
      </c>
      <c r="B152" s="20" t="s">
        <v>93</v>
      </c>
      <c r="C152" s="93" t="s">
        <v>75</v>
      </c>
      <c r="D152" s="24">
        <v>1</v>
      </c>
      <c r="E152" s="25">
        <f>E149*D152</f>
        <v>1</v>
      </c>
      <c r="F152" s="26"/>
      <c r="G152" s="36">
        <f>E152*F152</f>
        <v>0</v>
      </c>
    </row>
    <row r="153" spans="1:7">
      <c r="A153" s="7">
        <f>A152+0.1</f>
        <v>14.399999999999999</v>
      </c>
      <c r="B153" s="20" t="s">
        <v>28</v>
      </c>
      <c r="C153" s="93" t="s">
        <v>0</v>
      </c>
      <c r="D153" s="24">
        <v>0.18</v>
      </c>
      <c r="E153" s="25">
        <f>E149*D153</f>
        <v>0.18</v>
      </c>
      <c r="F153" s="26"/>
      <c r="G153" s="36">
        <f>E153*F153</f>
        <v>0</v>
      </c>
    </row>
    <row r="154" spans="1:7" ht="27">
      <c r="A154" s="91" t="s">
        <v>16</v>
      </c>
      <c r="B154" s="91" t="s">
        <v>140</v>
      </c>
      <c r="C154" s="91" t="s">
        <v>75</v>
      </c>
      <c r="D154" s="21"/>
      <c r="E154" s="23">
        <v>4</v>
      </c>
      <c r="F154" s="22"/>
      <c r="G154" s="37">
        <f>G155+G156+G157+G158</f>
        <v>0</v>
      </c>
    </row>
    <row r="155" spans="1:7">
      <c r="A155" s="7">
        <f>A154+0.1</f>
        <v>6.1</v>
      </c>
      <c r="B155" s="93" t="s">
        <v>80</v>
      </c>
      <c r="C155" s="93" t="s">
        <v>81</v>
      </c>
      <c r="D155" s="24">
        <v>1.85</v>
      </c>
      <c r="E155" s="25">
        <f>E154*D155</f>
        <v>7.4</v>
      </c>
      <c r="F155" s="26"/>
      <c r="G155" s="36">
        <f>E155*F155</f>
        <v>0</v>
      </c>
    </row>
    <row r="156" spans="1:7">
      <c r="A156" s="7">
        <f>A155+0.1</f>
        <v>6.1999999999999993</v>
      </c>
      <c r="B156" s="93" t="s">
        <v>22</v>
      </c>
      <c r="C156" s="93" t="s">
        <v>23</v>
      </c>
      <c r="D156" s="24">
        <v>0.03</v>
      </c>
      <c r="E156" s="25">
        <f>E154*D156</f>
        <v>0.12</v>
      </c>
      <c r="F156" s="26"/>
      <c r="G156" s="36">
        <f>E156*F156</f>
        <v>0</v>
      </c>
    </row>
    <row r="157" spans="1:7">
      <c r="A157" s="7">
        <f>A156+0.1</f>
        <v>6.2999999999999989</v>
      </c>
      <c r="B157" s="93" t="s">
        <v>94</v>
      </c>
      <c r="C157" s="93" t="s">
        <v>75</v>
      </c>
      <c r="D157" s="24">
        <v>1</v>
      </c>
      <c r="E157" s="25">
        <f>E154*D157</f>
        <v>4</v>
      </c>
      <c r="F157" s="34"/>
      <c r="G157" s="36">
        <f>E157*F157</f>
        <v>0</v>
      </c>
    </row>
    <row r="158" spans="1:7">
      <c r="A158" s="7">
        <f>A157+0.1</f>
        <v>6.3999999999999986</v>
      </c>
      <c r="B158" s="93" t="s">
        <v>28</v>
      </c>
      <c r="C158" s="93" t="s">
        <v>0</v>
      </c>
      <c r="D158" s="24">
        <v>0.18</v>
      </c>
      <c r="E158" s="25">
        <f>E154*D158</f>
        <v>0.72</v>
      </c>
      <c r="F158" s="26"/>
      <c r="G158" s="36">
        <f>E158*F158</f>
        <v>0</v>
      </c>
    </row>
    <row r="159" spans="1:7">
      <c r="A159" s="91" t="s">
        <v>17</v>
      </c>
      <c r="B159" s="79" t="s">
        <v>141</v>
      </c>
      <c r="C159" s="79" t="s">
        <v>75</v>
      </c>
      <c r="D159" s="116"/>
      <c r="E159" s="117">
        <v>2</v>
      </c>
      <c r="F159" s="88"/>
      <c r="G159" s="88">
        <f>G160+G161+G162+G163</f>
        <v>0</v>
      </c>
    </row>
    <row r="160" spans="1:7">
      <c r="A160" s="7">
        <f>A159+0.1</f>
        <v>7.1</v>
      </c>
      <c r="B160" s="118" t="s">
        <v>80</v>
      </c>
      <c r="C160" s="118" t="s">
        <v>81</v>
      </c>
      <c r="D160" s="115">
        <v>2.0499999999999998</v>
      </c>
      <c r="E160" s="82">
        <f>E159*D160</f>
        <v>4.0999999999999996</v>
      </c>
      <c r="F160" s="34"/>
      <c r="G160" s="34">
        <f>E160*F160</f>
        <v>0</v>
      </c>
    </row>
    <row r="161" spans="1:7">
      <c r="A161" s="7">
        <f>A160+0.1</f>
        <v>7.1999999999999993</v>
      </c>
      <c r="B161" s="118" t="s">
        <v>22</v>
      </c>
      <c r="C161" s="118" t="s">
        <v>23</v>
      </c>
      <c r="D161" s="115">
        <v>0.12</v>
      </c>
      <c r="E161" s="82">
        <f>E159*D161</f>
        <v>0.24</v>
      </c>
      <c r="F161" s="34"/>
      <c r="G161" s="34">
        <f>E161*F161</f>
        <v>0</v>
      </c>
    </row>
    <row r="162" spans="1:7">
      <c r="A162" s="7">
        <f>A161+0.1</f>
        <v>7.2999999999999989</v>
      </c>
      <c r="B162" s="118" t="s">
        <v>141</v>
      </c>
      <c r="C162" s="118" t="s">
        <v>75</v>
      </c>
      <c r="D162" s="115">
        <v>1</v>
      </c>
      <c r="E162" s="82">
        <f>E159*D162</f>
        <v>2</v>
      </c>
      <c r="F162" s="34"/>
      <c r="G162" s="34">
        <f>E162*F162</f>
        <v>0</v>
      </c>
    </row>
    <row r="163" spans="1:7">
      <c r="A163" s="7">
        <f>A162+0.1</f>
        <v>7.3999999999999986</v>
      </c>
      <c r="B163" s="93" t="s">
        <v>28</v>
      </c>
      <c r="C163" s="93" t="s">
        <v>0</v>
      </c>
      <c r="D163" s="115">
        <v>0.14000000000000001</v>
      </c>
      <c r="E163" s="25">
        <f>E159*D163</f>
        <v>0.28000000000000003</v>
      </c>
      <c r="F163" s="26"/>
      <c r="G163" s="36">
        <f>E163*F163</f>
        <v>0</v>
      </c>
    </row>
    <row r="164" spans="1:7">
      <c r="A164" s="91" t="s">
        <v>134</v>
      </c>
      <c r="B164" s="91" t="s">
        <v>95</v>
      </c>
      <c r="C164" s="91" t="s">
        <v>27</v>
      </c>
      <c r="D164" s="21"/>
      <c r="E164" s="23">
        <v>10</v>
      </c>
      <c r="F164" s="22"/>
      <c r="G164" s="37">
        <f>G165+G166+G167+G168</f>
        <v>0</v>
      </c>
    </row>
    <row r="165" spans="1:7">
      <c r="A165" s="7">
        <f>A164+0.1</f>
        <v>8.1</v>
      </c>
      <c r="B165" s="13" t="s">
        <v>80</v>
      </c>
      <c r="C165" s="93" t="s">
        <v>81</v>
      </c>
      <c r="D165" s="24">
        <v>1.01</v>
      </c>
      <c r="E165" s="25">
        <f>E164*D165</f>
        <v>10.1</v>
      </c>
      <c r="F165" s="26"/>
      <c r="G165" s="36">
        <f>E165*F165</f>
        <v>0</v>
      </c>
    </row>
    <row r="166" spans="1:7">
      <c r="A166" s="7">
        <f>A165+0.1</f>
        <v>8.1999999999999993</v>
      </c>
      <c r="B166" s="13" t="s">
        <v>22</v>
      </c>
      <c r="C166" s="93" t="s">
        <v>23</v>
      </c>
      <c r="D166" s="24">
        <v>0.02</v>
      </c>
      <c r="E166" s="25">
        <f>E164*D166</f>
        <v>0.2</v>
      </c>
      <c r="F166" s="26"/>
      <c r="G166" s="36">
        <f>E166*F166</f>
        <v>0</v>
      </c>
    </row>
    <row r="167" spans="1:7">
      <c r="A167" s="7">
        <f>A166+0.1</f>
        <v>8.2999999999999989</v>
      </c>
      <c r="B167" s="13" t="s">
        <v>95</v>
      </c>
      <c r="C167" s="93" t="s">
        <v>79</v>
      </c>
      <c r="D167" s="26">
        <v>1</v>
      </c>
      <c r="E167" s="25">
        <f>E164*D167</f>
        <v>10</v>
      </c>
      <c r="F167" s="34"/>
      <c r="G167" s="36">
        <f>E167*F167</f>
        <v>0</v>
      </c>
    </row>
    <row r="168" spans="1:7">
      <c r="A168" s="7">
        <f>A167+0.1</f>
        <v>8.3999999999999986</v>
      </c>
      <c r="B168" s="13" t="s">
        <v>28</v>
      </c>
      <c r="C168" s="93" t="s">
        <v>0</v>
      </c>
      <c r="D168" s="24">
        <v>0.49</v>
      </c>
      <c r="E168" s="25">
        <f>E164*D168</f>
        <v>4.9000000000000004</v>
      </c>
      <c r="F168" s="26"/>
      <c r="G168" s="36">
        <f>E168*F168</f>
        <v>0</v>
      </c>
    </row>
    <row r="169" spans="1:7">
      <c r="A169" s="91"/>
      <c r="B169" s="91" t="s">
        <v>96</v>
      </c>
      <c r="C169" s="91" t="s">
        <v>0</v>
      </c>
      <c r="D169" s="21"/>
      <c r="E169" s="22"/>
      <c r="F169" s="22"/>
      <c r="G169" s="38">
        <f>G164+G159+G154+G143+G137+G131+G125+G117</f>
        <v>0</v>
      </c>
    </row>
    <row r="170" spans="1:7">
      <c r="A170" s="91"/>
      <c r="B170" s="102" t="s">
        <v>50</v>
      </c>
      <c r="C170" s="91" t="s">
        <v>0</v>
      </c>
      <c r="D170" s="21"/>
      <c r="E170" s="22"/>
      <c r="F170" s="22"/>
      <c r="G170" s="38"/>
    </row>
    <row r="171" spans="1:7">
      <c r="A171" s="91"/>
      <c r="B171" s="99" t="s">
        <v>51</v>
      </c>
      <c r="C171" s="13" t="s">
        <v>0</v>
      </c>
      <c r="D171" s="28"/>
      <c r="E171" s="29"/>
      <c r="F171" s="29"/>
      <c r="G171" s="39">
        <f>G165+G160+G155+G144+G138+G132+G126+G118</f>
        <v>0</v>
      </c>
    </row>
    <row r="172" spans="1:7">
      <c r="A172" s="91"/>
      <c r="B172" s="91" t="s">
        <v>52</v>
      </c>
      <c r="C172" s="15" t="s">
        <v>0</v>
      </c>
      <c r="D172" s="21"/>
      <c r="E172" s="22"/>
      <c r="F172" s="22"/>
      <c r="G172" s="38">
        <f>G169</f>
        <v>0</v>
      </c>
    </row>
    <row r="173" spans="1:7">
      <c r="A173" s="91"/>
      <c r="B173" s="91" t="s">
        <v>53</v>
      </c>
      <c r="C173" s="91" t="s">
        <v>0</v>
      </c>
      <c r="D173" s="21"/>
      <c r="E173" s="49">
        <v>7.0000000000000007E-2</v>
      </c>
      <c r="F173" s="22"/>
      <c r="G173" s="39">
        <f>G172*E173</f>
        <v>0</v>
      </c>
    </row>
    <row r="174" spans="1:7">
      <c r="A174" s="91"/>
      <c r="B174" s="91" t="s">
        <v>3</v>
      </c>
      <c r="C174" s="91" t="s">
        <v>0</v>
      </c>
      <c r="D174" s="21"/>
      <c r="E174" s="50"/>
      <c r="F174" s="22"/>
      <c r="G174" s="38">
        <f>G173+G172</f>
        <v>0</v>
      </c>
    </row>
    <row r="175" spans="1:7">
      <c r="A175" s="91"/>
      <c r="B175" s="91" t="s">
        <v>54</v>
      </c>
      <c r="C175" s="91" t="s">
        <v>0</v>
      </c>
      <c r="D175" s="21"/>
      <c r="E175" s="49">
        <v>0.05</v>
      </c>
      <c r="F175" s="22"/>
      <c r="G175" s="39">
        <f>G174*E175</f>
        <v>0</v>
      </c>
    </row>
    <row r="176" spans="1:7">
      <c r="A176" s="93"/>
      <c r="B176" s="91" t="s">
        <v>55</v>
      </c>
      <c r="C176" s="91" t="s">
        <v>0</v>
      </c>
      <c r="D176" s="24"/>
      <c r="E176" s="26"/>
      <c r="F176" s="26"/>
      <c r="G176" s="37">
        <f>G174+G175</f>
        <v>0</v>
      </c>
    </row>
    <row r="178" spans="1:7" ht="19.5">
      <c r="A178" s="126" t="s">
        <v>129</v>
      </c>
      <c r="B178" s="126"/>
      <c r="C178" s="126"/>
      <c r="D178" s="126"/>
      <c r="E178" s="126"/>
      <c r="F178" s="126"/>
      <c r="G178" s="126"/>
    </row>
    <row r="179" spans="1:7" ht="16.5">
      <c r="A179" s="127" t="s">
        <v>144</v>
      </c>
      <c r="B179" s="127"/>
      <c r="C179" s="127"/>
      <c r="D179" s="127"/>
      <c r="E179" s="127"/>
      <c r="F179" s="127"/>
      <c r="G179" s="127"/>
    </row>
    <row r="180" spans="1:7" ht="16.5">
      <c r="A180" s="128" t="s">
        <v>97</v>
      </c>
      <c r="B180" s="128"/>
      <c r="C180" s="128"/>
      <c r="D180" s="128"/>
      <c r="E180" s="128"/>
      <c r="F180" s="128"/>
      <c r="G180" s="128"/>
    </row>
    <row r="181" spans="1:7" ht="15.75">
      <c r="A181" s="137"/>
      <c r="B181" s="137"/>
      <c r="C181" s="137"/>
      <c r="D181" s="137"/>
      <c r="E181" s="137"/>
      <c r="F181" s="137"/>
      <c r="G181" s="137"/>
    </row>
    <row r="182" spans="1:7" ht="32.25" customHeight="1">
      <c r="A182" s="120" t="s">
        <v>1</v>
      </c>
      <c r="B182" s="121" t="s">
        <v>5</v>
      </c>
      <c r="C182" s="122" t="s">
        <v>6</v>
      </c>
      <c r="D182" s="138" t="s">
        <v>7</v>
      </c>
      <c r="E182" s="138"/>
      <c r="F182" s="125" t="s">
        <v>8</v>
      </c>
      <c r="G182" s="125"/>
    </row>
    <row r="183" spans="1:7" ht="63.75" customHeight="1">
      <c r="A183" s="120"/>
      <c r="B183" s="121"/>
      <c r="C183" s="122"/>
      <c r="D183" s="92" t="s">
        <v>6</v>
      </c>
      <c r="E183" s="92" t="s">
        <v>9</v>
      </c>
      <c r="F183" s="92" t="s">
        <v>10</v>
      </c>
      <c r="G183" s="1" t="s">
        <v>2</v>
      </c>
    </row>
    <row r="184" spans="1:7">
      <c r="A184" s="91" t="s">
        <v>11</v>
      </c>
      <c r="B184" s="91" t="s">
        <v>13</v>
      </c>
      <c r="C184" s="91" t="s">
        <v>14</v>
      </c>
      <c r="D184" s="91" t="s">
        <v>15</v>
      </c>
      <c r="E184" s="5" t="s">
        <v>16</v>
      </c>
      <c r="F184" s="91" t="s">
        <v>17</v>
      </c>
      <c r="G184" s="2">
        <v>8</v>
      </c>
    </row>
    <row r="185" spans="1:7" ht="27">
      <c r="A185" s="91" t="s">
        <v>11</v>
      </c>
      <c r="B185" s="91" t="s">
        <v>98</v>
      </c>
      <c r="C185" s="91" t="s">
        <v>79</v>
      </c>
      <c r="D185" s="21"/>
      <c r="E185" s="21">
        <v>10</v>
      </c>
      <c r="F185" s="22"/>
      <c r="G185" s="37">
        <f>G186+G187++G188++G189++G190</f>
        <v>0</v>
      </c>
    </row>
    <row r="186" spans="1:7">
      <c r="A186" s="7">
        <f>A185+0.1</f>
        <v>1.1000000000000001</v>
      </c>
      <c r="B186" s="13" t="s">
        <v>80</v>
      </c>
      <c r="C186" s="93" t="s">
        <v>81</v>
      </c>
      <c r="D186" s="24">
        <v>0.58299999999999996</v>
      </c>
      <c r="E186" s="25">
        <f>E185*D186</f>
        <v>5.83</v>
      </c>
      <c r="F186" s="26"/>
      <c r="G186" s="36">
        <f>E186*F186</f>
        <v>0</v>
      </c>
    </row>
    <row r="187" spans="1:7">
      <c r="A187" s="7">
        <f>A186+0.1</f>
        <v>1.2000000000000002</v>
      </c>
      <c r="B187" s="13" t="s">
        <v>36</v>
      </c>
      <c r="C187" s="93" t="s">
        <v>23</v>
      </c>
      <c r="D187" s="24">
        <v>4.5999999999999999E-3</v>
      </c>
      <c r="E187" s="25">
        <f>E185*D187</f>
        <v>4.5999999999999999E-2</v>
      </c>
      <c r="F187" s="26"/>
      <c r="G187" s="36">
        <f>E187*F187</f>
        <v>0</v>
      </c>
    </row>
    <row r="188" spans="1:7">
      <c r="A188" s="7">
        <f>A187+0.1</f>
        <v>1.3000000000000003</v>
      </c>
      <c r="B188" s="13" t="s">
        <v>99</v>
      </c>
      <c r="C188" s="93" t="s">
        <v>61</v>
      </c>
      <c r="D188" s="25">
        <v>1</v>
      </c>
      <c r="E188" s="25">
        <f>E185*D188</f>
        <v>10</v>
      </c>
      <c r="F188" s="26"/>
      <c r="G188" s="36">
        <f>E188*F188</f>
        <v>0</v>
      </c>
    </row>
    <row r="189" spans="1:7">
      <c r="A189" s="7">
        <f>A188+0.1</f>
        <v>1.4000000000000004</v>
      </c>
      <c r="B189" s="13" t="s">
        <v>100</v>
      </c>
      <c r="C189" s="93" t="s">
        <v>75</v>
      </c>
      <c r="D189" s="24"/>
      <c r="E189" s="25">
        <v>10</v>
      </c>
      <c r="F189" s="26"/>
      <c r="G189" s="36">
        <f>E189*F189</f>
        <v>0</v>
      </c>
    </row>
    <row r="190" spans="1:7">
      <c r="A190" s="7">
        <f>A189+0.1</f>
        <v>1.5000000000000004</v>
      </c>
      <c r="B190" s="13" t="s">
        <v>28</v>
      </c>
      <c r="C190" s="93" t="s">
        <v>0</v>
      </c>
      <c r="D190" s="24">
        <v>0.20799999999999999</v>
      </c>
      <c r="E190" s="25">
        <f>E185*D190</f>
        <v>2.08</v>
      </c>
      <c r="F190" s="26"/>
      <c r="G190" s="36">
        <f>E190*F190</f>
        <v>0</v>
      </c>
    </row>
    <row r="191" spans="1:7" ht="27">
      <c r="A191" s="91" t="s">
        <v>12</v>
      </c>
      <c r="B191" s="91" t="s">
        <v>83</v>
      </c>
      <c r="C191" s="91" t="s">
        <v>27</v>
      </c>
      <c r="D191" s="23"/>
      <c r="E191" s="21">
        <v>2</v>
      </c>
      <c r="F191" s="22"/>
      <c r="G191" s="37">
        <f>G192+G193</f>
        <v>0</v>
      </c>
    </row>
    <row r="192" spans="1:7">
      <c r="A192" s="7">
        <f>A191+0.1</f>
        <v>2.1</v>
      </c>
      <c r="B192" s="13" t="s">
        <v>48</v>
      </c>
      <c r="C192" s="93" t="s">
        <v>21</v>
      </c>
      <c r="D192" s="26">
        <v>0.66</v>
      </c>
      <c r="E192" s="25">
        <v>3.1</v>
      </c>
      <c r="F192" s="26"/>
      <c r="G192" s="36">
        <f>E192*F192</f>
        <v>0</v>
      </c>
    </row>
    <row r="193" spans="1:7">
      <c r="A193" s="7">
        <f>A192+0.1</f>
        <v>2.2000000000000002</v>
      </c>
      <c r="B193" s="13" t="s">
        <v>36</v>
      </c>
      <c r="C193" s="93" t="s">
        <v>0</v>
      </c>
      <c r="D193" s="26">
        <v>0.4</v>
      </c>
      <c r="E193" s="25">
        <f>E191*D193</f>
        <v>0.8</v>
      </c>
      <c r="F193" s="26"/>
      <c r="G193" s="36">
        <f>E193*F193</f>
        <v>0</v>
      </c>
    </row>
    <row r="194" spans="1:7">
      <c r="A194" s="91"/>
      <c r="B194" s="91" t="s">
        <v>96</v>
      </c>
      <c r="C194" s="91" t="s">
        <v>0</v>
      </c>
      <c r="D194" s="21"/>
      <c r="E194" s="22"/>
      <c r="F194" s="22"/>
      <c r="G194" s="38">
        <f>G191+G185</f>
        <v>0</v>
      </c>
    </row>
    <row r="195" spans="1:7">
      <c r="A195" s="91"/>
      <c r="B195" s="91" t="s">
        <v>50</v>
      </c>
      <c r="C195" s="91" t="s">
        <v>0</v>
      </c>
      <c r="D195" s="21"/>
      <c r="E195" s="22"/>
      <c r="F195" s="22"/>
      <c r="G195" s="38"/>
    </row>
    <row r="196" spans="1:7">
      <c r="A196" s="91"/>
      <c r="B196" s="13" t="s">
        <v>51</v>
      </c>
      <c r="C196" s="13" t="s">
        <v>0</v>
      </c>
      <c r="D196" s="28"/>
      <c r="E196" s="29"/>
      <c r="F196" s="29"/>
      <c r="G196" s="39">
        <f>G192+G186</f>
        <v>0</v>
      </c>
    </row>
    <row r="197" spans="1:7">
      <c r="A197" s="91"/>
      <c r="B197" s="91" t="s">
        <v>52</v>
      </c>
      <c r="C197" s="15" t="s">
        <v>0</v>
      </c>
      <c r="D197" s="21"/>
      <c r="E197" s="22"/>
      <c r="F197" s="22"/>
      <c r="G197" s="38">
        <f>G194</f>
        <v>0</v>
      </c>
    </row>
    <row r="198" spans="1:7">
      <c r="A198" s="91"/>
      <c r="B198" s="91" t="s">
        <v>53</v>
      </c>
      <c r="C198" s="91" t="s">
        <v>0</v>
      </c>
      <c r="D198" s="21"/>
      <c r="E198" s="49">
        <v>7.0000000000000007E-2</v>
      </c>
      <c r="F198" s="22"/>
      <c r="G198" s="39">
        <f>G197*E198</f>
        <v>0</v>
      </c>
    </row>
    <row r="199" spans="1:7">
      <c r="A199" s="91"/>
      <c r="B199" s="91" t="s">
        <v>3</v>
      </c>
      <c r="C199" s="91" t="s">
        <v>0</v>
      </c>
      <c r="D199" s="21"/>
      <c r="E199" s="50"/>
      <c r="F199" s="22"/>
      <c r="G199" s="38">
        <f>G198+G197</f>
        <v>0</v>
      </c>
    </row>
    <row r="200" spans="1:7">
      <c r="A200" s="91"/>
      <c r="B200" s="91" t="s">
        <v>54</v>
      </c>
      <c r="C200" s="91" t="s">
        <v>0</v>
      </c>
      <c r="D200" s="21"/>
      <c r="E200" s="49">
        <v>0.05</v>
      </c>
      <c r="F200" s="22"/>
      <c r="G200" s="39">
        <f>G199*E200</f>
        <v>0</v>
      </c>
    </row>
    <row r="201" spans="1:7">
      <c r="A201" s="93"/>
      <c r="B201" s="91" t="s">
        <v>55</v>
      </c>
      <c r="C201" s="91" t="s">
        <v>0</v>
      </c>
      <c r="D201" s="24"/>
      <c r="E201" s="26"/>
      <c r="F201" s="26"/>
      <c r="G201" s="37">
        <f>G200+G199</f>
        <v>0</v>
      </c>
    </row>
  </sheetData>
  <mergeCells count="34">
    <mergeCell ref="A2:G2"/>
    <mergeCell ref="A3:G3"/>
    <mergeCell ref="A4:G4"/>
    <mergeCell ref="A52:G52"/>
    <mergeCell ref="A53:G53"/>
    <mergeCell ref="A54:G54"/>
    <mergeCell ref="A5:G5"/>
    <mergeCell ref="A6:A7"/>
    <mergeCell ref="B6:B7"/>
    <mergeCell ref="C6:C7"/>
    <mergeCell ref="D6:E6"/>
    <mergeCell ref="F6:G6"/>
    <mergeCell ref="A109:G109"/>
    <mergeCell ref="A110:G110"/>
    <mergeCell ref="A111:G111"/>
    <mergeCell ref="A56:A57"/>
    <mergeCell ref="B56:B57"/>
    <mergeCell ref="C56:C57"/>
    <mergeCell ref="D56:E56"/>
    <mergeCell ref="F56:G56"/>
    <mergeCell ref="A178:G178"/>
    <mergeCell ref="A179:G179"/>
    <mergeCell ref="A180:G180"/>
    <mergeCell ref="A113:A114"/>
    <mergeCell ref="B113:B114"/>
    <mergeCell ref="C113:C114"/>
    <mergeCell ref="D113:E113"/>
    <mergeCell ref="F113:G113"/>
    <mergeCell ref="A181:G181"/>
    <mergeCell ref="A182:A183"/>
    <mergeCell ref="B182:B183"/>
    <mergeCell ref="C182:C183"/>
    <mergeCell ref="D182:E182"/>
    <mergeCell ref="F182:G1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1"/>
  <sheetViews>
    <sheetView workbookViewId="0">
      <selection activeCell="F186" sqref="F186:F200"/>
    </sheetView>
  </sheetViews>
  <sheetFormatPr defaultRowHeight="15"/>
  <cols>
    <col min="1" max="1" width="5" customWidth="1"/>
    <col min="2" max="2" width="32.7109375" customWidth="1"/>
    <col min="3" max="3" width="7.42578125" customWidth="1"/>
    <col min="4" max="4" width="9.5703125" customWidth="1"/>
    <col min="5" max="5" width="9.28515625" customWidth="1"/>
    <col min="6" max="6" width="10.28515625" customWidth="1"/>
    <col min="7" max="7" width="11.7109375" customWidth="1"/>
    <col min="8" max="8" width="15.28515625" bestFit="1" customWidth="1"/>
  </cols>
  <sheetData>
    <row r="2" spans="1:9" ht="19.5">
      <c r="A2" s="126" t="s">
        <v>108</v>
      </c>
      <c r="B2" s="126"/>
      <c r="C2" s="126"/>
      <c r="D2" s="126"/>
      <c r="E2" s="126"/>
      <c r="F2" s="126"/>
      <c r="G2" s="126"/>
    </row>
    <row r="3" spans="1:9" ht="18">
      <c r="A3" s="140" t="s">
        <v>146</v>
      </c>
      <c r="B3" s="140"/>
      <c r="C3" s="140"/>
      <c r="D3" s="140"/>
      <c r="E3" s="140"/>
      <c r="F3" s="140"/>
      <c r="G3" s="140"/>
    </row>
    <row r="4" spans="1:9" ht="16.5">
      <c r="A4" s="128" t="s">
        <v>4</v>
      </c>
      <c r="B4" s="128"/>
      <c r="C4" s="128"/>
      <c r="D4" s="128"/>
      <c r="E4" s="128"/>
      <c r="F4" s="128"/>
      <c r="G4" s="128"/>
    </row>
    <row r="5" spans="1:9">
      <c r="A5" s="141"/>
      <c r="B5" s="141"/>
      <c r="C5" s="141"/>
      <c r="D5" s="141"/>
      <c r="E5" s="141"/>
      <c r="F5" s="141"/>
      <c r="G5" s="141"/>
    </row>
    <row r="6" spans="1:9" ht="33.75" customHeight="1">
      <c r="A6" s="133" t="s">
        <v>1</v>
      </c>
      <c r="B6" s="131" t="s">
        <v>5</v>
      </c>
      <c r="C6" s="135" t="s">
        <v>6</v>
      </c>
      <c r="D6" s="123" t="s">
        <v>7</v>
      </c>
      <c r="E6" s="124"/>
      <c r="F6" s="129" t="s">
        <v>8</v>
      </c>
      <c r="G6" s="130"/>
    </row>
    <row r="7" spans="1:9" ht="69" customHeight="1">
      <c r="A7" s="134"/>
      <c r="B7" s="132"/>
      <c r="C7" s="136"/>
      <c r="D7" s="96" t="s">
        <v>6</v>
      </c>
      <c r="E7" s="96" t="s">
        <v>9</v>
      </c>
      <c r="F7" s="96" t="s">
        <v>10</v>
      </c>
      <c r="G7" s="1" t="s">
        <v>2</v>
      </c>
    </row>
    <row r="8" spans="1:9">
      <c r="A8" s="95" t="s">
        <v>11</v>
      </c>
      <c r="B8" s="95" t="s">
        <v>13</v>
      </c>
      <c r="C8" s="95" t="s">
        <v>14</v>
      </c>
      <c r="D8" s="95" t="s">
        <v>15</v>
      </c>
      <c r="E8" s="95" t="s">
        <v>16</v>
      </c>
      <c r="F8" s="95" t="s">
        <v>17</v>
      </c>
      <c r="G8" s="2">
        <v>8</v>
      </c>
      <c r="H8" s="3"/>
    </row>
    <row r="9" spans="1:9" s="6" customFormat="1" ht="40.5">
      <c r="A9" s="95" t="s">
        <v>11</v>
      </c>
      <c r="B9" s="95" t="s">
        <v>18</v>
      </c>
      <c r="C9" s="95" t="s">
        <v>19</v>
      </c>
      <c r="D9" s="21"/>
      <c r="E9" s="22">
        <v>4.5</v>
      </c>
      <c r="F9" s="22"/>
      <c r="G9" s="37">
        <f>G10+G11+G12+G13+G14</f>
        <v>0</v>
      </c>
    </row>
    <row r="10" spans="1:9">
      <c r="A10" s="7">
        <f>A9+0.1</f>
        <v>1.1000000000000001</v>
      </c>
      <c r="B10" s="13" t="s">
        <v>20</v>
      </c>
      <c r="C10" s="94" t="s">
        <v>21</v>
      </c>
      <c r="D10" s="24">
        <v>7.91</v>
      </c>
      <c r="E10" s="25">
        <f>E9*D10</f>
        <v>35.594999999999999</v>
      </c>
      <c r="F10" s="26"/>
      <c r="G10" s="36">
        <f>E10*F10</f>
        <v>0</v>
      </c>
    </row>
    <row r="11" spans="1:9">
      <c r="A11" s="7">
        <f>A10+0.1</f>
        <v>1.2000000000000002</v>
      </c>
      <c r="B11" s="13" t="s">
        <v>22</v>
      </c>
      <c r="C11" s="9" t="s">
        <v>23</v>
      </c>
      <c r="D11" s="24">
        <v>0.69</v>
      </c>
      <c r="E11" s="25">
        <f>E9*D11</f>
        <v>3.1049999999999995</v>
      </c>
      <c r="F11" s="26"/>
      <c r="G11" s="36">
        <f>E11*F11</f>
        <v>0</v>
      </c>
    </row>
    <row r="12" spans="1:9" ht="15.75">
      <c r="A12" s="7">
        <f>A11+0.1</f>
        <v>1.3000000000000003</v>
      </c>
      <c r="B12" s="13" t="s">
        <v>24</v>
      </c>
      <c r="C12" s="9" t="s">
        <v>25</v>
      </c>
      <c r="D12" s="24">
        <v>0.11</v>
      </c>
      <c r="E12" s="25">
        <f>D12*E9</f>
        <v>0.495</v>
      </c>
      <c r="F12" s="26"/>
      <c r="G12" s="36">
        <f>E12*F12</f>
        <v>0</v>
      </c>
    </row>
    <row r="13" spans="1:9">
      <c r="A13" s="7">
        <f>A12+0.1</f>
        <v>1.4000000000000004</v>
      </c>
      <c r="B13" s="13" t="s">
        <v>26</v>
      </c>
      <c r="C13" s="94" t="s">
        <v>27</v>
      </c>
      <c r="D13" s="25">
        <v>125</v>
      </c>
      <c r="E13" s="25">
        <f>E9*D13</f>
        <v>562.5</v>
      </c>
      <c r="F13" s="26"/>
      <c r="G13" s="36">
        <f>E13*F13</f>
        <v>0</v>
      </c>
    </row>
    <row r="14" spans="1:9">
      <c r="A14" s="7">
        <f>A13+0.1</f>
        <v>1.5000000000000004</v>
      </c>
      <c r="B14" s="13" t="s">
        <v>28</v>
      </c>
      <c r="C14" s="94" t="s">
        <v>0</v>
      </c>
      <c r="D14" s="24">
        <v>0.16</v>
      </c>
      <c r="E14" s="25">
        <f>E9*D14</f>
        <v>0.72</v>
      </c>
      <c r="F14" s="26"/>
      <c r="G14" s="36">
        <f>E14*F14</f>
        <v>0</v>
      </c>
    </row>
    <row r="15" spans="1:9" s="10" customFormat="1" ht="15.75">
      <c r="A15" s="95" t="s">
        <v>12</v>
      </c>
      <c r="B15" s="95" t="s">
        <v>110</v>
      </c>
      <c r="C15" s="95" t="s">
        <v>30</v>
      </c>
      <c r="D15" s="21"/>
      <c r="E15" s="22">
        <v>7.2</v>
      </c>
      <c r="F15" s="22"/>
      <c r="G15" s="37">
        <f>G16</f>
        <v>0</v>
      </c>
      <c r="H15" s="6"/>
      <c r="I15" s="6"/>
    </row>
    <row r="16" spans="1:9" s="10" customFormat="1" ht="15.75">
      <c r="A16" s="7">
        <f>A15+0.1</f>
        <v>2.1</v>
      </c>
      <c r="B16" s="13" t="s">
        <v>31</v>
      </c>
      <c r="C16" s="11" t="s">
        <v>32</v>
      </c>
      <c r="D16" s="28">
        <v>1</v>
      </c>
      <c r="E16" s="41">
        <f>E15*D16</f>
        <v>7.2</v>
      </c>
      <c r="F16" s="29"/>
      <c r="G16" s="39">
        <f>E16*F16</f>
        <v>0</v>
      </c>
      <c r="H16" s="6"/>
      <c r="I16" s="6"/>
    </row>
    <row r="17" spans="1:7" s="10" customFormat="1" ht="27">
      <c r="A17" s="67">
        <v>3</v>
      </c>
      <c r="B17" s="95" t="s">
        <v>35</v>
      </c>
      <c r="C17" s="95" t="s">
        <v>33</v>
      </c>
      <c r="D17" s="21"/>
      <c r="E17" s="22">
        <v>0.28000000000000003</v>
      </c>
      <c r="F17" s="22"/>
      <c r="G17" s="37">
        <f>G18+G19++G20+G21++G22</f>
        <v>0</v>
      </c>
    </row>
    <row r="18" spans="1:7" s="10" customFormat="1" ht="13.5">
      <c r="A18" s="7">
        <f>A17+0.1</f>
        <v>3.1</v>
      </c>
      <c r="B18" s="52" t="s">
        <v>20</v>
      </c>
      <c r="C18" s="9" t="s">
        <v>0</v>
      </c>
      <c r="D18" s="31">
        <v>170</v>
      </c>
      <c r="E18" s="31">
        <f>E17*D18</f>
        <v>47.6</v>
      </c>
      <c r="F18" s="26"/>
      <c r="G18" s="32">
        <f>E18*F18</f>
        <v>0</v>
      </c>
    </row>
    <row r="19" spans="1:7" s="10" customFormat="1" ht="13.5">
      <c r="A19" s="7">
        <f>A18+0.1</f>
        <v>3.2</v>
      </c>
      <c r="B19" s="52" t="s">
        <v>22</v>
      </c>
      <c r="C19" s="9" t="s">
        <v>23</v>
      </c>
      <c r="D19" s="31">
        <v>2</v>
      </c>
      <c r="E19" s="31">
        <f>E17*D19</f>
        <v>0.56000000000000005</v>
      </c>
      <c r="F19" s="30"/>
      <c r="G19" s="32">
        <f>E19*F19</f>
        <v>0</v>
      </c>
    </row>
    <row r="20" spans="1:7" s="10" customFormat="1" ht="15.75">
      <c r="A20" s="7">
        <f>A19+0.1</f>
        <v>3.3000000000000003</v>
      </c>
      <c r="B20" s="53" t="s">
        <v>24</v>
      </c>
      <c r="C20" s="9" t="s">
        <v>34</v>
      </c>
      <c r="D20" s="31">
        <v>1.5</v>
      </c>
      <c r="E20" s="31">
        <f>E17*D20</f>
        <v>0.42000000000000004</v>
      </c>
      <c r="F20" s="30"/>
      <c r="G20" s="32">
        <f>E20*F20</f>
        <v>0</v>
      </c>
    </row>
    <row r="21" spans="1:7" s="10" customFormat="1" ht="15.75">
      <c r="A21" s="7">
        <f>A20+0.1</f>
        <v>3.4000000000000004</v>
      </c>
      <c r="B21" s="52" t="s">
        <v>111</v>
      </c>
      <c r="C21" s="9" t="s">
        <v>25</v>
      </c>
      <c r="D21" s="31">
        <v>102</v>
      </c>
      <c r="E21" s="31">
        <f>E17*D21</f>
        <v>28.560000000000002</v>
      </c>
      <c r="F21" s="87"/>
      <c r="G21" s="32">
        <f>E21*F21</f>
        <v>0</v>
      </c>
    </row>
    <row r="22" spans="1:7" s="10" customFormat="1" ht="13.5">
      <c r="A22" s="7">
        <f>A21+0.1</f>
        <v>3.5000000000000004</v>
      </c>
      <c r="B22" s="52" t="s">
        <v>38</v>
      </c>
      <c r="C22" s="9" t="s">
        <v>37</v>
      </c>
      <c r="D22" s="31">
        <v>0.7</v>
      </c>
      <c r="E22" s="31">
        <f>E17*D22</f>
        <v>0.19600000000000001</v>
      </c>
      <c r="F22" s="30"/>
      <c r="G22" s="32">
        <f>E22*F22</f>
        <v>0</v>
      </c>
    </row>
    <row r="23" spans="1:7" s="6" customFormat="1" ht="27">
      <c r="A23" s="54" t="s">
        <v>14</v>
      </c>
      <c r="B23" s="55" t="s">
        <v>147</v>
      </c>
      <c r="C23" s="55" t="s">
        <v>30</v>
      </c>
      <c r="D23" s="56"/>
      <c r="E23" s="57">
        <v>28</v>
      </c>
      <c r="F23" s="56"/>
      <c r="G23" s="58">
        <f>G24+G25+G26+G27+G28+G29+G30</f>
        <v>0</v>
      </c>
    </row>
    <row r="24" spans="1:7" s="10" customFormat="1" ht="13.5">
      <c r="A24" s="59">
        <f>A23+0.1</f>
        <v>4.0999999999999996</v>
      </c>
      <c r="B24" s="60" t="s">
        <v>20</v>
      </c>
      <c r="C24" s="61" t="s">
        <v>21</v>
      </c>
      <c r="D24" s="61">
        <v>1.1399999999999999</v>
      </c>
      <c r="E24" s="62">
        <f>D24*E23</f>
        <v>31.919999999999998</v>
      </c>
      <c r="F24" s="62"/>
      <c r="G24" s="63">
        <f t="shared" ref="G24:G30" si="0">E24*F24</f>
        <v>0</v>
      </c>
    </row>
    <row r="25" spans="1:7" s="10" customFormat="1" ht="13.5">
      <c r="A25" s="59">
        <f t="shared" ref="A25:A30" si="1">A24+0.1</f>
        <v>4.1999999999999993</v>
      </c>
      <c r="B25" s="60" t="s">
        <v>36</v>
      </c>
      <c r="C25" s="11" t="s">
        <v>112</v>
      </c>
      <c r="D25" s="86">
        <v>1.66E-2</v>
      </c>
      <c r="E25" s="62">
        <f>D25*E23</f>
        <v>0.46479999999999999</v>
      </c>
      <c r="F25" s="65"/>
      <c r="G25" s="63">
        <f t="shared" si="0"/>
        <v>0</v>
      </c>
    </row>
    <row r="26" spans="1:7" s="10" customFormat="1" ht="15.75">
      <c r="A26" s="59">
        <f>A25+0.1</f>
        <v>4.2999999999999989</v>
      </c>
      <c r="B26" s="60" t="s">
        <v>113</v>
      </c>
      <c r="C26" s="61" t="s">
        <v>32</v>
      </c>
      <c r="D26" s="61">
        <v>1.05</v>
      </c>
      <c r="E26" s="62">
        <f>D26*E23</f>
        <v>29.400000000000002</v>
      </c>
      <c r="F26" s="61"/>
      <c r="G26" s="63">
        <f t="shared" si="0"/>
        <v>0</v>
      </c>
    </row>
    <row r="27" spans="1:7" s="10" customFormat="1" ht="13.5">
      <c r="A27" s="59">
        <f t="shared" si="1"/>
        <v>4.3999999999999986</v>
      </c>
      <c r="B27" s="60" t="s">
        <v>114</v>
      </c>
      <c r="C27" s="61" t="s">
        <v>115</v>
      </c>
      <c r="D27" s="61">
        <v>1.2</v>
      </c>
      <c r="E27" s="62">
        <f>D27*E23</f>
        <v>33.6</v>
      </c>
      <c r="F27" s="61"/>
      <c r="G27" s="63">
        <f t="shared" si="0"/>
        <v>0</v>
      </c>
    </row>
    <row r="28" spans="1:7" s="10" customFormat="1" ht="13.5">
      <c r="A28" s="74">
        <f t="shared" si="1"/>
        <v>4.4999999999999982</v>
      </c>
      <c r="B28" s="89" t="s">
        <v>116</v>
      </c>
      <c r="C28" s="75" t="s">
        <v>115</v>
      </c>
      <c r="D28" s="74">
        <v>3</v>
      </c>
      <c r="E28" s="76">
        <f>D28*E23</f>
        <v>84</v>
      </c>
      <c r="F28" s="75"/>
      <c r="G28" s="77">
        <f t="shared" si="0"/>
        <v>0</v>
      </c>
    </row>
    <row r="29" spans="1:7" s="10" customFormat="1" ht="13.5">
      <c r="A29" s="74">
        <f t="shared" si="1"/>
        <v>4.5999999999999979</v>
      </c>
      <c r="B29" s="89" t="s">
        <v>117</v>
      </c>
      <c r="C29" s="75" t="s">
        <v>118</v>
      </c>
      <c r="D29" s="75">
        <v>0.3</v>
      </c>
      <c r="E29" s="78">
        <f>D29*E23</f>
        <v>8.4</v>
      </c>
      <c r="F29" s="75"/>
      <c r="G29" s="77">
        <f t="shared" si="0"/>
        <v>0</v>
      </c>
    </row>
    <row r="30" spans="1:7" s="10" customFormat="1" ht="13.5">
      <c r="A30" s="59">
        <f t="shared" si="1"/>
        <v>4.6999999999999975</v>
      </c>
      <c r="B30" s="60" t="s">
        <v>38</v>
      </c>
      <c r="C30" s="61" t="s">
        <v>37</v>
      </c>
      <c r="D30" s="64">
        <v>3.0000000000000001E-3</v>
      </c>
      <c r="E30" s="65">
        <f>D30*E23</f>
        <v>8.4000000000000005E-2</v>
      </c>
      <c r="F30" s="61"/>
      <c r="G30" s="66">
        <f t="shared" si="0"/>
        <v>0</v>
      </c>
    </row>
    <row r="31" spans="1:7" s="6" customFormat="1" ht="29.25">
      <c r="A31" s="95" t="s">
        <v>40</v>
      </c>
      <c r="B31" s="95" t="s">
        <v>41</v>
      </c>
      <c r="C31" s="95" t="s">
        <v>42</v>
      </c>
      <c r="D31" s="21"/>
      <c r="E31" s="22">
        <v>2.5</v>
      </c>
      <c r="F31" s="22"/>
      <c r="G31" s="37">
        <v>0</v>
      </c>
    </row>
    <row r="32" spans="1:7" s="10" customFormat="1" ht="13.5">
      <c r="A32" s="7">
        <f>A31+0.1</f>
        <v>18.100000000000001</v>
      </c>
      <c r="B32" s="52" t="s">
        <v>20</v>
      </c>
      <c r="C32" s="9" t="s">
        <v>21</v>
      </c>
      <c r="D32" s="30">
        <v>101</v>
      </c>
      <c r="E32" s="31">
        <f>E31*D32</f>
        <v>252.5</v>
      </c>
      <c r="F32" s="26"/>
      <c r="G32" s="32">
        <f>E32*F32</f>
        <v>0</v>
      </c>
    </row>
    <row r="33" spans="1:9" s="10" customFormat="1" ht="15.75">
      <c r="A33" s="7">
        <f>A32+0.1</f>
        <v>18.200000000000003</v>
      </c>
      <c r="B33" s="52" t="s">
        <v>43</v>
      </c>
      <c r="C33" s="9" t="s">
        <v>23</v>
      </c>
      <c r="D33" s="31">
        <v>4.0999999999999996</v>
      </c>
      <c r="E33" s="31">
        <f>E31*D33</f>
        <v>10.25</v>
      </c>
      <c r="F33" s="30"/>
      <c r="G33" s="32">
        <f>E33*F33</f>
        <v>0</v>
      </c>
    </row>
    <row r="34" spans="1:9" s="10" customFormat="1" ht="13.5">
      <c r="A34" s="7">
        <f>A33+0.1</f>
        <v>18.300000000000004</v>
      </c>
      <c r="B34" s="52" t="s">
        <v>22</v>
      </c>
      <c r="C34" s="9" t="s">
        <v>23</v>
      </c>
      <c r="D34" s="31">
        <v>2.7</v>
      </c>
      <c r="E34" s="31">
        <f>E31*D34</f>
        <v>6.75</v>
      </c>
      <c r="F34" s="30"/>
      <c r="G34" s="32">
        <f>E34*F34</f>
        <v>0</v>
      </c>
    </row>
    <row r="35" spans="1:9" s="10" customFormat="1" ht="15.75">
      <c r="A35" s="7">
        <f>A34+0.1</f>
        <v>18.400000000000006</v>
      </c>
      <c r="B35" s="13" t="s">
        <v>44</v>
      </c>
      <c r="C35" s="9" t="s">
        <v>34</v>
      </c>
      <c r="D35" s="30">
        <v>2.38</v>
      </c>
      <c r="E35" s="31">
        <f>E31*D35</f>
        <v>5.9499999999999993</v>
      </c>
      <c r="F35" s="30"/>
      <c r="G35" s="32">
        <f>E35*F35</f>
        <v>0</v>
      </c>
    </row>
    <row r="36" spans="1:9" s="10" customFormat="1" ht="13.5">
      <c r="A36" s="7">
        <f>A35+0.1</f>
        <v>18.500000000000007</v>
      </c>
      <c r="B36" s="52" t="s">
        <v>38</v>
      </c>
      <c r="C36" s="9" t="s">
        <v>37</v>
      </c>
      <c r="D36" s="30">
        <v>0.3</v>
      </c>
      <c r="E36" s="31">
        <f>E31*D36</f>
        <v>0.75</v>
      </c>
      <c r="F36" s="30"/>
      <c r="G36" s="32">
        <f>E36*F36</f>
        <v>0</v>
      </c>
    </row>
    <row r="37" spans="1:9" s="6" customFormat="1" ht="29.25">
      <c r="A37" s="95" t="s">
        <v>15</v>
      </c>
      <c r="B37" s="95" t="s">
        <v>106</v>
      </c>
      <c r="C37" s="95" t="s">
        <v>42</v>
      </c>
      <c r="D37" s="21"/>
      <c r="E37" s="22">
        <v>1.25</v>
      </c>
      <c r="F37" s="22"/>
      <c r="G37" s="37">
        <f>G38+G39++G40++G41++G42</f>
        <v>0</v>
      </c>
    </row>
    <row r="38" spans="1:9" s="10" customFormat="1" ht="13.5">
      <c r="A38" s="68">
        <f>A37+0.1</f>
        <v>5.0999999999999996</v>
      </c>
      <c r="B38" s="69" t="s">
        <v>20</v>
      </c>
      <c r="C38" s="70" t="s">
        <v>0</v>
      </c>
      <c r="D38" s="71">
        <v>170</v>
      </c>
      <c r="E38" s="71">
        <f>E37*D38</f>
        <v>212.5</v>
      </c>
      <c r="F38" s="72"/>
      <c r="G38" s="73">
        <f>E38*F38</f>
        <v>0</v>
      </c>
    </row>
    <row r="39" spans="1:9" s="10" customFormat="1" ht="13.5">
      <c r="A39" s="7">
        <f>A38+0.1</f>
        <v>5.1999999999999993</v>
      </c>
      <c r="B39" s="52" t="s">
        <v>22</v>
      </c>
      <c r="C39" s="9" t="s">
        <v>23</v>
      </c>
      <c r="D39" s="31">
        <v>2</v>
      </c>
      <c r="E39" s="31">
        <f>E37*D39</f>
        <v>2.5</v>
      </c>
      <c r="F39" s="30"/>
      <c r="G39" s="32">
        <f>E39*F39</f>
        <v>0</v>
      </c>
    </row>
    <row r="40" spans="1:9" s="10" customFormat="1" ht="15.75">
      <c r="A40" s="7">
        <f>A39+0.1</f>
        <v>5.2999999999999989</v>
      </c>
      <c r="B40" s="53" t="s">
        <v>24</v>
      </c>
      <c r="C40" s="9" t="s">
        <v>34</v>
      </c>
      <c r="D40" s="31">
        <v>1.5</v>
      </c>
      <c r="E40" s="31">
        <f>E37*D40</f>
        <v>1.875</v>
      </c>
      <c r="F40" s="30"/>
      <c r="G40" s="32">
        <f>E40*F40</f>
        <v>0</v>
      </c>
    </row>
    <row r="41" spans="1:9" s="10" customFormat="1" ht="15.75">
      <c r="A41" s="7">
        <f>A40+0.1</f>
        <v>5.3999999999999986</v>
      </c>
      <c r="B41" s="52" t="s">
        <v>47</v>
      </c>
      <c r="C41" s="9" t="s">
        <v>25</v>
      </c>
      <c r="D41" s="31">
        <v>102</v>
      </c>
      <c r="E41" s="31">
        <f>E37*D41</f>
        <v>127.5</v>
      </c>
      <c r="F41" s="87"/>
      <c r="G41" s="32">
        <f>E41*F41</f>
        <v>0</v>
      </c>
    </row>
    <row r="42" spans="1:9" s="10" customFormat="1" ht="13.5">
      <c r="A42" s="7">
        <f>A41+0.1</f>
        <v>5.4999999999999982</v>
      </c>
      <c r="B42" s="52" t="s">
        <v>38</v>
      </c>
      <c r="C42" s="9" t="s">
        <v>37</v>
      </c>
      <c r="D42" s="31">
        <v>0.7</v>
      </c>
      <c r="E42" s="31">
        <f>E37*D42</f>
        <v>0.875</v>
      </c>
      <c r="F42" s="30"/>
      <c r="G42" s="32">
        <f>E42*F42</f>
        <v>0</v>
      </c>
    </row>
    <row r="43" spans="1:9" ht="12.75" customHeight="1">
      <c r="A43" s="95"/>
      <c r="B43" s="95" t="s">
        <v>49</v>
      </c>
      <c r="C43" s="95" t="s">
        <v>0</v>
      </c>
      <c r="D43" s="21"/>
      <c r="E43" s="22"/>
      <c r="F43" s="22"/>
      <c r="G43" s="37">
        <f>G37+G23+G17+G15+G9</f>
        <v>0</v>
      </c>
      <c r="H43" s="6"/>
      <c r="I43" s="6"/>
    </row>
    <row r="44" spans="1:9" ht="14.25" customHeight="1">
      <c r="A44" s="95"/>
      <c r="B44" s="14" t="s">
        <v>50</v>
      </c>
      <c r="C44" s="4" t="s">
        <v>0</v>
      </c>
      <c r="D44" s="33"/>
      <c r="E44" s="40"/>
      <c r="F44" s="40"/>
      <c r="G44" s="38"/>
      <c r="H44" s="6"/>
      <c r="I44" s="6"/>
    </row>
    <row r="45" spans="1:9">
      <c r="A45" s="95"/>
      <c r="B45" s="8" t="s">
        <v>51</v>
      </c>
      <c r="C45" s="4" t="s">
        <v>0</v>
      </c>
      <c r="D45" s="33"/>
      <c r="E45" s="40"/>
      <c r="F45" s="40"/>
      <c r="G45" s="38">
        <f>G38+G24+G18+G10</f>
        <v>0</v>
      </c>
      <c r="H45" s="12"/>
      <c r="I45" s="6"/>
    </row>
    <row r="46" spans="1:9">
      <c r="A46" s="95"/>
      <c r="B46" s="95" t="s">
        <v>52</v>
      </c>
      <c r="C46" s="15" t="s">
        <v>0</v>
      </c>
      <c r="D46" s="21"/>
      <c r="E46" s="22"/>
      <c r="F46" s="22"/>
      <c r="G46" s="38">
        <f>G43</f>
        <v>0</v>
      </c>
      <c r="H46" s="16"/>
      <c r="I46" s="6"/>
    </row>
    <row r="47" spans="1:9">
      <c r="A47" s="95"/>
      <c r="B47" s="95" t="s">
        <v>53</v>
      </c>
      <c r="C47" s="95" t="s">
        <v>0</v>
      </c>
      <c r="D47" s="21"/>
      <c r="E47" s="49">
        <v>7.0000000000000007E-2</v>
      </c>
      <c r="F47" s="22"/>
      <c r="G47" s="39">
        <f>G46*E47</f>
        <v>0</v>
      </c>
      <c r="H47" s="6"/>
      <c r="I47" s="6"/>
    </row>
    <row r="48" spans="1:9">
      <c r="A48" s="95"/>
      <c r="B48" s="95" t="s">
        <v>3</v>
      </c>
      <c r="C48" s="95" t="s">
        <v>0</v>
      </c>
      <c r="D48" s="21"/>
      <c r="E48" s="50"/>
      <c r="F48" s="22"/>
      <c r="G48" s="38">
        <f>G47+G46</f>
        <v>0</v>
      </c>
      <c r="H48" s="17"/>
      <c r="I48" s="6"/>
    </row>
    <row r="49" spans="1:9">
      <c r="A49" s="95"/>
      <c r="B49" s="95" t="s">
        <v>54</v>
      </c>
      <c r="C49" s="95" t="s">
        <v>0</v>
      </c>
      <c r="D49" s="21"/>
      <c r="E49" s="49">
        <v>0.05</v>
      </c>
      <c r="F49" s="22"/>
      <c r="G49" s="39">
        <f>G48*E49</f>
        <v>0</v>
      </c>
      <c r="H49" s="6"/>
      <c r="I49" s="17"/>
    </row>
    <row r="50" spans="1:9">
      <c r="A50" s="94"/>
      <c r="B50" s="95" t="s">
        <v>55</v>
      </c>
      <c r="C50" s="95" t="s">
        <v>0</v>
      </c>
      <c r="D50" s="24"/>
      <c r="E50" s="26"/>
      <c r="F50" s="26"/>
      <c r="G50" s="37">
        <f>G49+G48</f>
        <v>0</v>
      </c>
      <c r="H50" s="18"/>
    </row>
    <row r="51" spans="1:9" ht="17.25" customHeight="1">
      <c r="B51" s="19"/>
      <c r="C51" s="19"/>
      <c r="D51" s="19"/>
      <c r="E51" s="19"/>
      <c r="F51" s="19"/>
      <c r="G51" s="19"/>
      <c r="H51" s="19"/>
      <c r="I51" s="19"/>
    </row>
    <row r="52" spans="1:9" ht="19.5">
      <c r="A52" s="126" t="s">
        <v>121</v>
      </c>
      <c r="B52" s="126"/>
      <c r="C52" s="126"/>
      <c r="D52" s="126"/>
      <c r="E52" s="126"/>
      <c r="F52" s="126"/>
      <c r="G52" s="126"/>
    </row>
    <row r="53" spans="1:9" ht="18" customHeight="1">
      <c r="A53" s="140" t="s">
        <v>146</v>
      </c>
      <c r="B53" s="140"/>
      <c r="C53" s="140"/>
      <c r="D53" s="140"/>
      <c r="E53" s="140"/>
      <c r="F53" s="140"/>
      <c r="G53" s="140"/>
    </row>
    <row r="54" spans="1:9" ht="16.5">
      <c r="A54" s="128" t="s">
        <v>105</v>
      </c>
      <c r="B54" s="128"/>
      <c r="C54" s="128"/>
      <c r="D54" s="128"/>
      <c r="E54" s="128"/>
      <c r="F54" s="128"/>
      <c r="G54" s="128"/>
    </row>
    <row r="55" spans="1:9" ht="15.75">
      <c r="A55" s="137"/>
      <c r="B55" s="137"/>
      <c r="C55" s="137"/>
      <c r="D55" s="137"/>
      <c r="E55" s="137"/>
      <c r="F55" s="137"/>
      <c r="G55" s="137"/>
    </row>
    <row r="56" spans="1:9" ht="27.75" customHeight="1">
      <c r="A56" s="120" t="s">
        <v>1</v>
      </c>
      <c r="B56" s="121" t="s">
        <v>5</v>
      </c>
      <c r="C56" s="122" t="s">
        <v>6</v>
      </c>
      <c r="D56" s="138" t="s">
        <v>7</v>
      </c>
      <c r="E56" s="138"/>
      <c r="F56" s="125" t="s">
        <v>8</v>
      </c>
      <c r="G56" s="125"/>
    </row>
    <row r="57" spans="1:9" ht="71.25" customHeight="1">
      <c r="A57" s="120"/>
      <c r="B57" s="121"/>
      <c r="C57" s="122"/>
      <c r="D57" s="96" t="s">
        <v>6</v>
      </c>
      <c r="E57" s="96" t="s">
        <v>9</v>
      </c>
      <c r="F57" s="96" t="s">
        <v>10</v>
      </c>
      <c r="G57" s="1" t="s">
        <v>2</v>
      </c>
    </row>
    <row r="58" spans="1:9">
      <c r="A58" s="95" t="s">
        <v>11</v>
      </c>
      <c r="B58" s="95" t="s">
        <v>13</v>
      </c>
      <c r="C58" s="95" t="s">
        <v>14</v>
      </c>
      <c r="D58" s="95" t="s">
        <v>15</v>
      </c>
      <c r="E58" s="95" t="s">
        <v>16</v>
      </c>
      <c r="F58" s="95" t="s">
        <v>17</v>
      </c>
      <c r="G58" s="2">
        <v>8</v>
      </c>
    </row>
    <row r="59" spans="1:9">
      <c r="A59" s="95" t="s">
        <v>11</v>
      </c>
      <c r="B59" s="95" t="s">
        <v>56</v>
      </c>
      <c r="C59" s="95" t="s">
        <v>27</v>
      </c>
      <c r="D59" s="23"/>
      <c r="E59" s="22">
        <v>1</v>
      </c>
      <c r="F59" s="22"/>
      <c r="G59" s="37">
        <f>G60+G61+G62+G63+G64</f>
        <v>0</v>
      </c>
    </row>
    <row r="60" spans="1:9">
      <c r="A60" s="7">
        <f>A59+0.1</f>
        <v>1.1000000000000001</v>
      </c>
      <c r="B60" s="94" t="s">
        <v>20</v>
      </c>
      <c r="C60" s="94" t="s">
        <v>21</v>
      </c>
      <c r="D60" s="34">
        <v>3.47</v>
      </c>
      <c r="E60" s="25">
        <f>D60*E59</f>
        <v>3.47</v>
      </c>
      <c r="F60" s="26"/>
      <c r="G60" s="36">
        <f>E60*F60</f>
        <v>0</v>
      </c>
    </row>
    <row r="61" spans="1:9">
      <c r="A61" s="7">
        <f>A60+0.1</f>
        <v>1.2000000000000002</v>
      </c>
      <c r="B61" s="94" t="s">
        <v>36</v>
      </c>
      <c r="C61" s="94" t="s">
        <v>23</v>
      </c>
      <c r="D61" s="80">
        <v>7.1999999999999995E-2</v>
      </c>
      <c r="E61" s="25">
        <f>E59*D61</f>
        <v>7.1999999999999995E-2</v>
      </c>
      <c r="F61" s="26"/>
      <c r="G61" s="36">
        <f>E61*F61</f>
        <v>0</v>
      </c>
    </row>
    <row r="62" spans="1:9">
      <c r="A62" s="7">
        <f>A61+0.1</f>
        <v>1.3000000000000003</v>
      </c>
      <c r="B62" s="81" t="s">
        <v>57</v>
      </c>
      <c r="C62" s="94" t="s">
        <v>27</v>
      </c>
      <c r="D62" s="82">
        <v>1</v>
      </c>
      <c r="E62" s="25">
        <f>E59*D62</f>
        <v>1</v>
      </c>
      <c r="F62" s="26"/>
      <c r="G62" s="36">
        <f>E62*F62</f>
        <v>0</v>
      </c>
    </row>
    <row r="63" spans="1:9">
      <c r="A63" s="7">
        <f>A62+0.1</f>
        <v>1.4000000000000004</v>
      </c>
      <c r="B63" s="94" t="s">
        <v>58</v>
      </c>
      <c r="C63" s="94" t="s">
        <v>27</v>
      </c>
      <c r="D63" s="82">
        <v>1</v>
      </c>
      <c r="E63" s="25">
        <v>2</v>
      </c>
      <c r="F63" s="34"/>
      <c r="G63" s="36">
        <f>E63*F63</f>
        <v>0</v>
      </c>
    </row>
    <row r="64" spans="1:9">
      <c r="A64" s="7">
        <f>A63+0.1</f>
        <v>1.5000000000000004</v>
      </c>
      <c r="B64" s="94" t="s">
        <v>46</v>
      </c>
      <c r="C64" s="94" t="s">
        <v>0</v>
      </c>
      <c r="D64" s="82">
        <v>0.2</v>
      </c>
      <c r="E64" s="25">
        <f>E59*D64</f>
        <v>0.2</v>
      </c>
      <c r="F64" s="26"/>
      <c r="G64" s="36">
        <f>E64*F64</f>
        <v>0</v>
      </c>
    </row>
    <row r="65" spans="1:7" ht="40.5">
      <c r="A65" s="95" t="s">
        <v>12</v>
      </c>
      <c r="B65" s="95" t="s">
        <v>60</v>
      </c>
      <c r="C65" s="95" t="s">
        <v>59</v>
      </c>
      <c r="D65" s="23"/>
      <c r="E65" s="22">
        <f>E67+E68+E69</f>
        <v>55</v>
      </c>
      <c r="F65" s="22"/>
      <c r="G65" s="37">
        <f>G66+G67+G68+G69+G70+G71</f>
        <v>0</v>
      </c>
    </row>
    <row r="66" spans="1:7">
      <c r="A66" s="7">
        <f>A65+0.1</f>
        <v>2.1</v>
      </c>
      <c r="B66" s="13" t="s">
        <v>20</v>
      </c>
      <c r="C66" s="94" t="s">
        <v>21</v>
      </c>
      <c r="D66" s="27">
        <v>0.13900000000000001</v>
      </c>
      <c r="E66" s="25">
        <f>D66*E65</f>
        <v>7.6450000000000005</v>
      </c>
      <c r="F66" s="26"/>
      <c r="G66" s="36">
        <f t="shared" ref="G66:G71" si="2">E66*F66</f>
        <v>0</v>
      </c>
    </row>
    <row r="67" spans="1:7" ht="29.25">
      <c r="A67" s="7">
        <f>A66+0.1</f>
        <v>2.2000000000000002</v>
      </c>
      <c r="B67" s="13" t="s">
        <v>119</v>
      </c>
      <c r="C67" s="94" t="s">
        <v>61</v>
      </c>
      <c r="D67" s="25"/>
      <c r="E67" s="25">
        <v>25</v>
      </c>
      <c r="F67" s="26"/>
      <c r="G67" s="36">
        <f t="shared" si="2"/>
        <v>0</v>
      </c>
    </row>
    <row r="68" spans="1:7" ht="29.25">
      <c r="A68" s="7">
        <f>A67+0.1</f>
        <v>2.3000000000000003</v>
      </c>
      <c r="B68" s="13" t="s">
        <v>120</v>
      </c>
      <c r="C68" s="94" t="s">
        <v>61</v>
      </c>
      <c r="D68" s="25"/>
      <c r="E68" s="25">
        <v>20</v>
      </c>
      <c r="F68" s="26"/>
      <c r="G68" s="36">
        <f t="shared" si="2"/>
        <v>0</v>
      </c>
    </row>
    <row r="69" spans="1:7" ht="29.25">
      <c r="A69" s="7">
        <f>A68+0.1</f>
        <v>2.4000000000000004</v>
      </c>
      <c r="B69" s="13" t="s">
        <v>148</v>
      </c>
      <c r="C69" s="94" t="s">
        <v>61</v>
      </c>
      <c r="D69" s="25"/>
      <c r="E69" s="25">
        <v>10</v>
      </c>
      <c r="F69" s="26"/>
      <c r="G69" s="36">
        <f t="shared" si="2"/>
        <v>0</v>
      </c>
    </row>
    <row r="70" spans="1:7">
      <c r="A70" s="7">
        <f>A68+0.1</f>
        <v>2.4000000000000004</v>
      </c>
      <c r="B70" s="13" t="s">
        <v>62</v>
      </c>
      <c r="C70" s="94" t="s">
        <v>27</v>
      </c>
      <c r="D70" s="25"/>
      <c r="E70" s="25">
        <v>2</v>
      </c>
      <c r="F70" s="36"/>
      <c r="G70" s="36">
        <f t="shared" si="2"/>
        <v>0</v>
      </c>
    </row>
    <row r="71" spans="1:7">
      <c r="A71" s="7">
        <f>A70+0.1</f>
        <v>2.5000000000000004</v>
      </c>
      <c r="B71" s="13" t="s">
        <v>28</v>
      </c>
      <c r="C71" s="94" t="s">
        <v>0</v>
      </c>
      <c r="D71" s="27">
        <v>9.7000000000000003E-2</v>
      </c>
      <c r="E71" s="25">
        <f>D71*E65</f>
        <v>5.335</v>
      </c>
      <c r="F71" s="26"/>
      <c r="G71" s="36">
        <f t="shared" si="2"/>
        <v>0</v>
      </c>
    </row>
    <row r="72" spans="1:7" ht="27">
      <c r="A72" s="95" t="s">
        <v>13</v>
      </c>
      <c r="B72" s="95" t="s">
        <v>63</v>
      </c>
      <c r="C72" s="95" t="s">
        <v>27</v>
      </c>
      <c r="D72" s="23"/>
      <c r="E72" s="22">
        <v>4</v>
      </c>
      <c r="F72" s="22"/>
      <c r="G72" s="37">
        <f>G73+G74+G75</f>
        <v>0</v>
      </c>
    </row>
    <row r="73" spans="1:7">
      <c r="A73" s="7">
        <f>A72+0.1</f>
        <v>3.1</v>
      </c>
      <c r="B73" s="13" t="s">
        <v>20</v>
      </c>
      <c r="C73" s="94" t="s">
        <v>21</v>
      </c>
      <c r="D73" s="27">
        <v>0.372</v>
      </c>
      <c r="E73" s="25">
        <f>E72*D73</f>
        <v>1.488</v>
      </c>
      <c r="F73" s="26"/>
      <c r="G73" s="36">
        <f>E73*F73</f>
        <v>0</v>
      </c>
    </row>
    <row r="74" spans="1:7">
      <c r="A74" s="7">
        <f>A73+0.1</f>
        <v>3.2</v>
      </c>
      <c r="B74" s="61" t="s">
        <v>64</v>
      </c>
      <c r="C74" s="94" t="s">
        <v>29</v>
      </c>
      <c r="D74" s="25">
        <v>1</v>
      </c>
      <c r="E74" s="25">
        <f>E72*D74</f>
        <v>4</v>
      </c>
      <c r="F74" s="26"/>
      <c r="G74" s="36">
        <f>E74*F74</f>
        <v>0</v>
      </c>
    </row>
    <row r="75" spans="1:7">
      <c r="A75" s="7">
        <f>A74+0.1</f>
        <v>3.3000000000000003</v>
      </c>
      <c r="B75" s="13" t="s">
        <v>28</v>
      </c>
      <c r="C75" s="94" t="s">
        <v>0</v>
      </c>
      <c r="D75" s="35">
        <v>0.12839999999999999</v>
      </c>
      <c r="E75" s="25">
        <f>E72*D75</f>
        <v>0.51359999999999995</v>
      </c>
      <c r="F75" s="36"/>
      <c r="G75" s="36">
        <f>E75*F75</f>
        <v>0</v>
      </c>
    </row>
    <row r="76" spans="1:7" ht="27">
      <c r="A76" s="95" t="s">
        <v>14</v>
      </c>
      <c r="B76" s="95" t="s">
        <v>65</v>
      </c>
      <c r="C76" s="95" t="s">
        <v>27</v>
      </c>
      <c r="D76" s="23"/>
      <c r="E76" s="22">
        <v>4</v>
      </c>
      <c r="F76" s="22"/>
      <c r="G76" s="37">
        <f>G77+G78+G79</f>
        <v>0</v>
      </c>
    </row>
    <row r="77" spans="1:7">
      <c r="A77" s="7">
        <f>A76+0.1</f>
        <v>4.0999999999999996</v>
      </c>
      <c r="B77" s="13" t="s">
        <v>20</v>
      </c>
      <c r="C77" s="94" t="s">
        <v>21</v>
      </c>
      <c r="D77" s="27">
        <v>0.372</v>
      </c>
      <c r="E77" s="25">
        <f>E76*D77</f>
        <v>1.488</v>
      </c>
      <c r="F77" s="26"/>
      <c r="G77" s="36">
        <f>E77*F77</f>
        <v>0</v>
      </c>
    </row>
    <row r="78" spans="1:7">
      <c r="A78" s="7">
        <f>A77+0.1</f>
        <v>4.1999999999999993</v>
      </c>
      <c r="B78" s="61" t="s">
        <v>66</v>
      </c>
      <c r="C78" s="94" t="s">
        <v>29</v>
      </c>
      <c r="D78" s="25">
        <v>1</v>
      </c>
      <c r="E78" s="25">
        <f>E76*D78</f>
        <v>4</v>
      </c>
      <c r="F78" s="26"/>
      <c r="G78" s="36">
        <f>E78*F78</f>
        <v>0</v>
      </c>
    </row>
    <row r="79" spans="1:7">
      <c r="A79" s="7">
        <f>A78+0.1</f>
        <v>4.2999999999999989</v>
      </c>
      <c r="B79" s="13" t="s">
        <v>28</v>
      </c>
      <c r="C79" s="94" t="s">
        <v>0</v>
      </c>
      <c r="D79" s="35">
        <v>0.12839999999999999</v>
      </c>
      <c r="E79" s="25">
        <f>E76*D79</f>
        <v>0.51359999999999995</v>
      </c>
      <c r="F79" s="36"/>
      <c r="G79" s="36">
        <f>E79*F79</f>
        <v>0</v>
      </c>
    </row>
    <row r="80" spans="1:7" ht="27">
      <c r="A80" s="95" t="s">
        <v>15</v>
      </c>
      <c r="B80" s="95" t="s">
        <v>67</v>
      </c>
      <c r="C80" s="95" t="s">
        <v>27</v>
      </c>
      <c r="D80" s="23"/>
      <c r="E80" s="22">
        <v>8</v>
      </c>
      <c r="F80" s="22"/>
      <c r="G80" s="37">
        <f>G81+G82++G83</f>
        <v>0</v>
      </c>
    </row>
    <row r="81" spans="1:7">
      <c r="A81" s="7">
        <f>A80+0.1</f>
        <v>5.0999999999999996</v>
      </c>
      <c r="B81" s="13" t="s">
        <v>20</v>
      </c>
      <c r="C81" s="94" t="s">
        <v>21</v>
      </c>
      <c r="D81" s="27">
        <v>0.372</v>
      </c>
      <c r="E81" s="25">
        <f>E80*D81</f>
        <v>2.976</v>
      </c>
      <c r="F81" s="26"/>
      <c r="G81" s="36">
        <f>E81*F81</f>
        <v>0</v>
      </c>
    </row>
    <row r="82" spans="1:7">
      <c r="A82" s="7">
        <f>A81+0.1</f>
        <v>5.1999999999999993</v>
      </c>
      <c r="B82" s="61" t="s">
        <v>68</v>
      </c>
      <c r="C82" s="94" t="s">
        <v>29</v>
      </c>
      <c r="D82" s="25">
        <v>1</v>
      </c>
      <c r="E82" s="25">
        <f>E80*D82</f>
        <v>8</v>
      </c>
      <c r="F82" s="34"/>
      <c r="G82" s="36">
        <f>E82*F82</f>
        <v>0</v>
      </c>
    </row>
    <row r="83" spans="1:7">
      <c r="A83" s="7">
        <f>A82+0.1</f>
        <v>5.2999999999999989</v>
      </c>
      <c r="B83" s="13" t="s">
        <v>28</v>
      </c>
      <c r="C83" s="94" t="s">
        <v>0</v>
      </c>
      <c r="D83" s="35">
        <v>0.12839999999999999</v>
      </c>
      <c r="E83" s="25">
        <f>E80*D83</f>
        <v>1.0271999999999999</v>
      </c>
      <c r="F83" s="36"/>
      <c r="G83" s="36">
        <f>E83*F83</f>
        <v>0</v>
      </c>
    </row>
    <row r="84" spans="1:7" ht="27">
      <c r="A84" s="95" t="s">
        <v>16</v>
      </c>
      <c r="B84" s="95" t="s">
        <v>70</v>
      </c>
      <c r="C84" s="95" t="s">
        <v>29</v>
      </c>
      <c r="D84" s="23"/>
      <c r="E84" s="22">
        <v>15</v>
      </c>
      <c r="F84" s="22"/>
      <c r="G84" s="37">
        <f>G85+G86++G87+G88</f>
        <v>0</v>
      </c>
    </row>
    <row r="85" spans="1:7">
      <c r="A85" s="7">
        <f>A84+0.1</f>
        <v>6.1</v>
      </c>
      <c r="B85" s="13" t="s">
        <v>20</v>
      </c>
      <c r="C85" s="94" t="s">
        <v>21</v>
      </c>
      <c r="D85" s="26">
        <v>1.02</v>
      </c>
      <c r="E85" s="25">
        <f>E84*D85</f>
        <v>15.3</v>
      </c>
      <c r="F85" s="26"/>
      <c r="G85" s="36">
        <f>E85*F85</f>
        <v>0</v>
      </c>
    </row>
    <row r="86" spans="1:7">
      <c r="A86" s="7">
        <f>A85+0.1</f>
        <v>6.1999999999999993</v>
      </c>
      <c r="B86" s="13" t="s">
        <v>36</v>
      </c>
      <c r="C86" s="94" t="s">
        <v>69</v>
      </c>
      <c r="D86" s="26">
        <v>0.01</v>
      </c>
      <c r="E86" s="25">
        <f>E84*D86</f>
        <v>0.15</v>
      </c>
      <c r="F86" s="26"/>
      <c r="G86" s="36">
        <f>E86*F86</f>
        <v>0</v>
      </c>
    </row>
    <row r="87" spans="1:7">
      <c r="A87" s="7">
        <f>A86+0.1</f>
        <v>6.2999999999999989</v>
      </c>
      <c r="B87" s="94" t="s">
        <v>71</v>
      </c>
      <c r="C87" s="94" t="s">
        <v>29</v>
      </c>
      <c r="D87" s="25">
        <v>1</v>
      </c>
      <c r="E87" s="25">
        <f>E84*D87</f>
        <v>15</v>
      </c>
      <c r="F87" s="26"/>
      <c r="G87" s="36">
        <f>E87*F87</f>
        <v>0</v>
      </c>
    </row>
    <row r="88" spans="1:7">
      <c r="A88" s="7">
        <f>A87+0.1</f>
        <v>6.3999999999999986</v>
      </c>
      <c r="B88" s="13" t="s">
        <v>28</v>
      </c>
      <c r="C88" s="94" t="s">
        <v>0</v>
      </c>
      <c r="D88" s="25">
        <v>0.3</v>
      </c>
      <c r="E88" s="25">
        <f>E84*D88</f>
        <v>4.5</v>
      </c>
      <c r="F88" s="26"/>
      <c r="G88" s="36">
        <f>E88*F88</f>
        <v>0</v>
      </c>
    </row>
    <row r="89" spans="1:7" ht="27">
      <c r="A89" s="95" t="s">
        <v>17</v>
      </c>
      <c r="B89" s="95" t="s">
        <v>72</v>
      </c>
      <c r="C89" s="95" t="s">
        <v>29</v>
      </c>
      <c r="D89" s="23"/>
      <c r="E89" s="88">
        <f>E92+E93</f>
        <v>4</v>
      </c>
      <c r="F89" s="22"/>
      <c r="G89" s="37">
        <f>G90+G91+G92+G93+G94</f>
        <v>0</v>
      </c>
    </row>
    <row r="90" spans="1:7">
      <c r="A90" s="7">
        <f>A89+0.1</f>
        <v>7.1</v>
      </c>
      <c r="B90" s="13" t="s">
        <v>45</v>
      </c>
      <c r="C90" s="94" t="s">
        <v>21</v>
      </c>
      <c r="D90" s="26">
        <v>1.52</v>
      </c>
      <c r="E90" s="25">
        <f>E89*D90</f>
        <v>6.08</v>
      </c>
      <c r="F90" s="26"/>
      <c r="G90" s="36">
        <f>E90*F90</f>
        <v>0</v>
      </c>
    </row>
    <row r="91" spans="1:7">
      <c r="A91" s="7">
        <f>A90+0.1</f>
        <v>7.1999999999999993</v>
      </c>
      <c r="B91" s="13" t="s">
        <v>73</v>
      </c>
      <c r="C91" s="94" t="s">
        <v>74</v>
      </c>
      <c r="D91" s="26">
        <v>0.2</v>
      </c>
      <c r="E91" s="25">
        <f>E89*D91</f>
        <v>0.8</v>
      </c>
      <c r="F91" s="26"/>
      <c r="G91" s="36">
        <f>E91*F91</f>
        <v>0</v>
      </c>
    </row>
    <row r="92" spans="1:7">
      <c r="A92" s="7">
        <f>A91+0.1</f>
        <v>7.2999999999999989</v>
      </c>
      <c r="B92" s="13" t="s">
        <v>104</v>
      </c>
      <c r="C92" s="94" t="s">
        <v>29</v>
      </c>
      <c r="D92" s="25"/>
      <c r="E92" s="25">
        <v>1</v>
      </c>
      <c r="F92" s="34"/>
      <c r="G92" s="36">
        <f>E92*F92</f>
        <v>0</v>
      </c>
    </row>
    <row r="93" spans="1:7">
      <c r="A93" s="7">
        <f>A92+0.1</f>
        <v>7.3999999999999986</v>
      </c>
      <c r="B93" s="13" t="s">
        <v>104</v>
      </c>
      <c r="C93" s="94" t="s">
        <v>29</v>
      </c>
      <c r="D93" s="25"/>
      <c r="E93" s="25">
        <v>3</v>
      </c>
      <c r="F93" s="34"/>
      <c r="G93" s="36">
        <f>E93*F93</f>
        <v>0</v>
      </c>
    </row>
    <row r="94" spans="1:7">
      <c r="A94" s="7">
        <f>A92+0.1</f>
        <v>7.3999999999999986</v>
      </c>
      <c r="B94" s="13" t="s">
        <v>28</v>
      </c>
      <c r="C94" s="94" t="s">
        <v>0</v>
      </c>
      <c r="D94" s="26">
        <v>0.82</v>
      </c>
      <c r="E94" s="25">
        <f>E89*D94</f>
        <v>3.28</v>
      </c>
      <c r="F94" s="26"/>
      <c r="G94" s="36">
        <f>E94*F94</f>
        <v>0</v>
      </c>
    </row>
    <row r="95" spans="1:7" ht="40.5">
      <c r="A95" s="142" t="s">
        <v>134</v>
      </c>
      <c r="B95" s="142" t="s">
        <v>149</v>
      </c>
      <c r="C95" s="142" t="s">
        <v>75</v>
      </c>
      <c r="D95" s="143"/>
      <c r="E95" s="144">
        <v>2</v>
      </c>
      <c r="F95" s="145"/>
      <c r="G95" s="146">
        <f>G96+G97+G98+G99</f>
        <v>0</v>
      </c>
    </row>
    <row r="96" spans="1:7">
      <c r="A96" s="113">
        <f>A95+0.1</f>
        <v>8.1</v>
      </c>
      <c r="B96" s="114" t="s">
        <v>80</v>
      </c>
      <c r="C96" s="114" t="s">
        <v>81</v>
      </c>
      <c r="D96" s="115">
        <v>7.24</v>
      </c>
      <c r="E96" s="31">
        <f>E95*D96</f>
        <v>14.48</v>
      </c>
      <c r="F96" s="30"/>
      <c r="G96" s="32">
        <f>E96*F96</f>
        <v>0</v>
      </c>
    </row>
    <row r="97" spans="1:7">
      <c r="A97" s="113">
        <f>A96+0.1</f>
        <v>8.1999999999999993</v>
      </c>
      <c r="B97" s="114" t="s">
        <v>22</v>
      </c>
      <c r="C97" s="94" t="s">
        <v>23</v>
      </c>
      <c r="D97" s="115">
        <v>0.28000000000000003</v>
      </c>
      <c r="E97" s="31">
        <f>E95*D97</f>
        <v>0.56000000000000005</v>
      </c>
      <c r="F97" s="30"/>
      <c r="G97" s="32">
        <f>E97*F97</f>
        <v>0</v>
      </c>
    </row>
    <row r="98" spans="1:7">
      <c r="A98" s="113">
        <f>A97+0.1</f>
        <v>8.2999999999999989</v>
      </c>
      <c r="B98" s="114" t="s">
        <v>150</v>
      </c>
      <c r="C98" s="114" t="s">
        <v>75</v>
      </c>
      <c r="D98" s="115">
        <v>1</v>
      </c>
      <c r="E98" s="31">
        <f>E95*D98</f>
        <v>2</v>
      </c>
      <c r="F98" s="30"/>
      <c r="G98" s="32">
        <f>E98*F98</f>
        <v>0</v>
      </c>
    </row>
    <row r="99" spans="1:7">
      <c r="A99" s="113">
        <f>A98+0.1</f>
        <v>8.3999999999999986</v>
      </c>
      <c r="B99" s="114" t="s">
        <v>28</v>
      </c>
      <c r="C99" s="114" t="s">
        <v>0</v>
      </c>
      <c r="D99" s="115">
        <v>1.24</v>
      </c>
      <c r="E99" s="31">
        <f>E95*D99</f>
        <v>2.48</v>
      </c>
      <c r="F99" s="30"/>
      <c r="G99" s="32">
        <f>E99*F99</f>
        <v>0</v>
      </c>
    </row>
    <row r="100" spans="1:7">
      <c r="A100" s="95"/>
      <c r="B100" s="95" t="s">
        <v>49</v>
      </c>
      <c r="C100" s="95" t="s">
        <v>0</v>
      </c>
      <c r="D100" s="21"/>
      <c r="E100" s="22"/>
      <c r="F100" s="22"/>
      <c r="G100" s="38">
        <f>G95+G89+G84+G80+G76+G72+G65+G59</f>
        <v>0</v>
      </c>
    </row>
    <row r="101" spans="1:7">
      <c r="A101" s="95"/>
      <c r="B101" s="95" t="s">
        <v>50</v>
      </c>
      <c r="C101" s="95" t="s">
        <v>0</v>
      </c>
      <c r="D101" s="21"/>
      <c r="E101" s="22"/>
      <c r="F101" s="22"/>
      <c r="G101" s="38"/>
    </row>
    <row r="102" spans="1:7">
      <c r="A102" s="95"/>
      <c r="B102" s="13" t="s">
        <v>51</v>
      </c>
      <c r="C102" s="95" t="s">
        <v>0</v>
      </c>
      <c r="D102" s="21"/>
      <c r="E102" s="22"/>
      <c r="F102" s="22"/>
      <c r="G102" s="39">
        <f>G96+G90+G85+G81+G77+G73+G66+G60</f>
        <v>0</v>
      </c>
    </row>
    <row r="103" spans="1:7">
      <c r="A103" s="95"/>
      <c r="B103" s="95" t="s">
        <v>52</v>
      </c>
      <c r="C103" s="15" t="s">
        <v>0</v>
      </c>
      <c r="D103" s="21"/>
      <c r="E103" s="22"/>
      <c r="F103" s="22"/>
      <c r="G103" s="38">
        <f>G100</f>
        <v>0</v>
      </c>
    </row>
    <row r="104" spans="1:7" ht="27">
      <c r="A104" s="95"/>
      <c r="B104" s="95" t="s">
        <v>76</v>
      </c>
      <c r="C104" s="95" t="s">
        <v>0</v>
      </c>
      <c r="D104" s="21"/>
      <c r="E104" s="83">
        <v>0.5</v>
      </c>
      <c r="F104" s="22"/>
      <c r="G104" s="39">
        <f>G102*E104</f>
        <v>0</v>
      </c>
    </row>
    <row r="105" spans="1:7">
      <c r="A105" s="95"/>
      <c r="B105" s="95" t="s">
        <v>3</v>
      </c>
      <c r="C105" s="95" t="s">
        <v>0</v>
      </c>
      <c r="D105" s="21"/>
      <c r="E105" s="50"/>
      <c r="F105" s="22"/>
      <c r="G105" s="38">
        <f>G104+G103</f>
        <v>0</v>
      </c>
    </row>
    <row r="106" spans="1:7">
      <c r="A106" s="95"/>
      <c r="B106" s="95" t="s">
        <v>54</v>
      </c>
      <c r="C106" s="95" t="s">
        <v>0</v>
      </c>
      <c r="D106" s="21"/>
      <c r="E106" s="49">
        <v>0.05</v>
      </c>
      <c r="F106" s="22"/>
      <c r="G106" s="39">
        <f>G105*E106</f>
        <v>0</v>
      </c>
    </row>
    <row r="107" spans="1:7">
      <c r="A107" s="94"/>
      <c r="B107" s="95" t="s">
        <v>55</v>
      </c>
      <c r="C107" s="95" t="s">
        <v>0</v>
      </c>
      <c r="D107" s="24"/>
      <c r="E107" s="26"/>
      <c r="F107" s="26"/>
      <c r="G107" s="37">
        <f>G106+G105</f>
        <v>0</v>
      </c>
    </row>
    <row r="109" spans="1:7" ht="19.5">
      <c r="A109" s="126" t="s">
        <v>122</v>
      </c>
      <c r="B109" s="126"/>
      <c r="C109" s="126"/>
      <c r="D109" s="126"/>
      <c r="E109" s="126"/>
      <c r="F109" s="126"/>
      <c r="G109" s="126"/>
    </row>
    <row r="110" spans="1:7" ht="18">
      <c r="A110" s="140" t="s">
        <v>146</v>
      </c>
      <c r="B110" s="140"/>
      <c r="C110" s="140"/>
      <c r="D110" s="140"/>
      <c r="E110" s="140"/>
      <c r="F110" s="140"/>
      <c r="G110" s="140"/>
    </row>
    <row r="111" spans="1:7" ht="16.5">
      <c r="A111" s="128" t="s">
        <v>77</v>
      </c>
      <c r="B111" s="128"/>
      <c r="C111" s="128"/>
      <c r="D111" s="128"/>
      <c r="E111" s="128"/>
      <c r="F111" s="128"/>
      <c r="G111" s="128"/>
    </row>
    <row r="112" spans="1:7" ht="16.5">
      <c r="A112" s="97"/>
      <c r="B112" s="97"/>
      <c r="C112" s="97"/>
      <c r="D112" s="97"/>
      <c r="E112" s="97"/>
      <c r="F112" s="97"/>
      <c r="G112" s="97"/>
    </row>
    <row r="113" spans="1:7" ht="33.75" customHeight="1">
      <c r="A113" s="120" t="s">
        <v>1</v>
      </c>
      <c r="B113" s="121" t="s">
        <v>5</v>
      </c>
      <c r="C113" s="122" t="s">
        <v>6</v>
      </c>
      <c r="D113" s="138" t="s">
        <v>7</v>
      </c>
      <c r="E113" s="138"/>
      <c r="F113" s="125" t="s">
        <v>8</v>
      </c>
      <c r="G113" s="125"/>
    </row>
    <row r="114" spans="1:7" ht="67.5" customHeight="1">
      <c r="A114" s="120"/>
      <c r="B114" s="121"/>
      <c r="C114" s="122"/>
      <c r="D114" s="96" t="s">
        <v>6</v>
      </c>
      <c r="E114" s="96" t="s">
        <v>9</v>
      </c>
      <c r="F114" s="96" t="s">
        <v>10</v>
      </c>
      <c r="G114" s="1" t="s">
        <v>2</v>
      </c>
    </row>
    <row r="115" spans="1:7">
      <c r="A115" s="95" t="s">
        <v>11</v>
      </c>
      <c r="B115" s="95" t="s">
        <v>13</v>
      </c>
      <c r="C115" s="95" t="s">
        <v>14</v>
      </c>
      <c r="D115" s="95" t="s">
        <v>15</v>
      </c>
      <c r="E115" s="5" t="s">
        <v>16</v>
      </c>
      <c r="F115" s="95" t="s">
        <v>17</v>
      </c>
      <c r="G115" s="2">
        <v>8</v>
      </c>
    </row>
    <row r="116" spans="1:7" ht="27">
      <c r="A116" s="95"/>
      <c r="B116" s="95" t="s">
        <v>78</v>
      </c>
      <c r="C116" s="95"/>
      <c r="D116" s="95"/>
      <c r="E116" s="5"/>
      <c r="F116" s="95"/>
      <c r="G116" s="2"/>
    </row>
    <row r="117" spans="1:7" ht="40.5">
      <c r="A117" s="95" t="s">
        <v>11</v>
      </c>
      <c r="B117" s="95" t="s">
        <v>102</v>
      </c>
      <c r="C117" s="95" t="s">
        <v>79</v>
      </c>
      <c r="D117" s="21"/>
      <c r="E117" s="23">
        <v>50</v>
      </c>
      <c r="F117" s="22"/>
      <c r="G117" s="37">
        <f>G118+G119+G120+G121+G122+G123</f>
        <v>0</v>
      </c>
    </row>
    <row r="118" spans="1:7">
      <c r="A118" s="7">
        <f t="shared" ref="A118:A123" si="3">A117+0.1</f>
        <v>1.1000000000000001</v>
      </c>
      <c r="B118" s="13" t="s">
        <v>80</v>
      </c>
      <c r="C118" s="94" t="s">
        <v>81</v>
      </c>
      <c r="D118" s="24">
        <v>9.6000000000000002E-2</v>
      </c>
      <c r="E118" s="25">
        <f>E117*D118</f>
        <v>4.8</v>
      </c>
      <c r="F118" s="26"/>
      <c r="G118" s="36">
        <f t="shared" ref="G118:G123" si="4">E118*F118</f>
        <v>0</v>
      </c>
    </row>
    <row r="119" spans="1:7">
      <c r="A119" s="7">
        <f t="shared" si="3"/>
        <v>1.2000000000000002</v>
      </c>
      <c r="B119" s="13" t="s">
        <v>36</v>
      </c>
      <c r="C119" s="94" t="s">
        <v>23</v>
      </c>
      <c r="D119" s="24">
        <v>4.5199999999999997E-2</v>
      </c>
      <c r="E119" s="25">
        <f>E117*D119</f>
        <v>2.2599999999999998</v>
      </c>
      <c r="F119" s="26"/>
      <c r="G119" s="36">
        <f t="shared" si="4"/>
        <v>0</v>
      </c>
    </row>
    <row r="120" spans="1:7">
      <c r="A120" s="7">
        <f t="shared" si="3"/>
        <v>1.3000000000000003</v>
      </c>
      <c r="B120" s="13" t="s">
        <v>101</v>
      </c>
      <c r="C120" s="94" t="s">
        <v>79</v>
      </c>
      <c r="D120" s="26">
        <v>1.01</v>
      </c>
      <c r="E120" s="25">
        <f>E117*D120</f>
        <v>50.5</v>
      </c>
      <c r="F120" s="26"/>
      <c r="G120" s="36">
        <f t="shared" si="4"/>
        <v>0</v>
      </c>
    </row>
    <row r="121" spans="1:7">
      <c r="A121" s="7">
        <f t="shared" si="3"/>
        <v>1.4000000000000004</v>
      </c>
      <c r="B121" s="13" t="s">
        <v>82</v>
      </c>
      <c r="C121" s="94" t="s">
        <v>75</v>
      </c>
      <c r="D121" s="25"/>
      <c r="E121" s="25">
        <v>30</v>
      </c>
      <c r="F121" s="26"/>
      <c r="G121" s="36">
        <f t="shared" si="4"/>
        <v>0</v>
      </c>
    </row>
    <row r="122" spans="1:7">
      <c r="A122" s="7">
        <f t="shared" si="3"/>
        <v>1.5000000000000004</v>
      </c>
      <c r="B122" s="13" t="s">
        <v>128</v>
      </c>
      <c r="C122" s="94" t="s">
        <v>75</v>
      </c>
      <c r="D122" s="25"/>
      <c r="E122" s="25">
        <v>2</v>
      </c>
      <c r="F122" s="26"/>
      <c r="G122" s="36">
        <f t="shared" si="4"/>
        <v>0</v>
      </c>
    </row>
    <row r="123" spans="1:7">
      <c r="A123" s="7">
        <f t="shared" si="3"/>
        <v>1.6000000000000005</v>
      </c>
      <c r="B123" s="13" t="s">
        <v>28</v>
      </c>
      <c r="C123" s="94" t="s">
        <v>0</v>
      </c>
      <c r="D123" s="24">
        <v>6.0000000000000001E-3</v>
      </c>
      <c r="E123" s="25">
        <f>E117*D123</f>
        <v>0.3</v>
      </c>
      <c r="F123" s="26"/>
      <c r="G123" s="36">
        <f t="shared" si="4"/>
        <v>0</v>
      </c>
    </row>
    <row r="124" spans="1:7">
      <c r="A124" s="94"/>
      <c r="B124" s="84" t="s">
        <v>84</v>
      </c>
      <c r="C124" s="94"/>
      <c r="D124" s="24"/>
      <c r="E124" s="25"/>
      <c r="F124" s="26"/>
      <c r="G124" s="36"/>
    </row>
    <row r="125" spans="1:7" ht="40.5">
      <c r="A125" s="95" t="s">
        <v>12</v>
      </c>
      <c r="B125" s="95" t="s">
        <v>85</v>
      </c>
      <c r="C125" s="95" t="s">
        <v>79</v>
      </c>
      <c r="D125" s="21"/>
      <c r="E125" s="23">
        <v>35</v>
      </c>
      <c r="F125" s="22"/>
      <c r="G125" s="37">
        <f>G126+G127++G128++G129++G130</f>
        <v>0</v>
      </c>
    </row>
    <row r="126" spans="1:7">
      <c r="A126" s="7">
        <f>A125+0.1</f>
        <v>2.1</v>
      </c>
      <c r="B126" s="13" t="s">
        <v>80</v>
      </c>
      <c r="C126" s="94" t="s">
        <v>81</v>
      </c>
      <c r="D126" s="24">
        <v>0.58299999999999996</v>
      </c>
      <c r="E126" s="25">
        <f>E125*D126</f>
        <v>20.404999999999998</v>
      </c>
      <c r="F126" s="26"/>
      <c r="G126" s="36">
        <f>E126*F126</f>
        <v>0</v>
      </c>
    </row>
    <row r="127" spans="1:7">
      <c r="A127" s="7">
        <f>A126+0.1</f>
        <v>2.2000000000000002</v>
      </c>
      <c r="B127" s="13" t="s">
        <v>36</v>
      </c>
      <c r="C127" s="94" t="s">
        <v>23</v>
      </c>
      <c r="D127" s="24">
        <v>4.5999999999999999E-3</v>
      </c>
      <c r="E127" s="25">
        <f>E125*D127</f>
        <v>0.161</v>
      </c>
      <c r="F127" s="26"/>
      <c r="G127" s="36">
        <f>E127*F127</f>
        <v>0</v>
      </c>
    </row>
    <row r="128" spans="1:7">
      <c r="A128" s="7">
        <f>A127+0.1</f>
        <v>2.3000000000000003</v>
      </c>
      <c r="B128" s="13" t="s">
        <v>123</v>
      </c>
      <c r="C128" s="94" t="s">
        <v>61</v>
      </c>
      <c r="D128" s="25">
        <v>1</v>
      </c>
      <c r="E128" s="25">
        <f>E125*D128</f>
        <v>35</v>
      </c>
      <c r="F128" s="26"/>
      <c r="G128" s="36">
        <f>E128*F128</f>
        <v>0</v>
      </c>
    </row>
    <row r="129" spans="1:7">
      <c r="A129" s="7">
        <f>A128+0.1</f>
        <v>2.4000000000000004</v>
      </c>
      <c r="B129" s="13" t="s">
        <v>86</v>
      </c>
      <c r="C129" s="94" t="s">
        <v>75</v>
      </c>
      <c r="D129" s="24"/>
      <c r="E129" s="25">
        <v>25</v>
      </c>
      <c r="F129" s="26"/>
      <c r="G129" s="36">
        <f>E129*F129</f>
        <v>0</v>
      </c>
    </row>
    <row r="130" spans="1:7">
      <c r="A130" s="7">
        <f>A129+0.1</f>
        <v>2.5000000000000004</v>
      </c>
      <c r="B130" s="13" t="s">
        <v>28</v>
      </c>
      <c r="C130" s="94" t="s">
        <v>0</v>
      </c>
      <c r="D130" s="24">
        <v>0.20799999999999999</v>
      </c>
      <c r="E130" s="25">
        <f>E125*D130</f>
        <v>7.2799999999999994</v>
      </c>
      <c r="F130" s="26"/>
      <c r="G130" s="36">
        <f>E130*F130</f>
        <v>0</v>
      </c>
    </row>
    <row r="131" spans="1:7" ht="40.5">
      <c r="A131" s="95" t="s">
        <v>13</v>
      </c>
      <c r="B131" s="95" t="s">
        <v>87</v>
      </c>
      <c r="C131" s="95" t="s">
        <v>79</v>
      </c>
      <c r="D131" s="21"/>
      <c r="E131" s="23">
        <v>25</v>
      </c>
      <c r="F131" s="22"/>
      <c r="G131" s="37">
        <f>G132+G133++G134+G135+G136</f>
        <v>0</v>
      </c>
    </row>
    <row r="132" spans="1:7">
      <c r="A132" s="7">
        <f>A131+0.1</f>
        <v>3.1</v>
      </c>
      <c r="B132" s="13" t="s">
        <v>80</v>
      </c>
      <c r="C132" s="94" t="s">
        <v>81</v>
      </c>
      <c r="D132" s="24">
        <v>0.60899999999999999</v>
      </c>
      <c r="E132" s="25">
        <f>E131*D132</f>
        <v>15.225</v>
      </c>
      <c r="F132" s="26"/>
      <c r="G132" s="36">
        <f>E132*F132</f>
        <v>0</v>
      </c>
    </row>
    <row r="133" spans="1:7">
      <c r="A133" s="7">
        <f>A132+0.1</f>
        <v>3.2</v>
      </c>
      <c r="B133" s="13" t="s">
        <v>22</v>
      </c>
      <c r="C133" s="94" t="s">
        <v>23</v>
      </c>
      <c r="D133" s="24">
        <v>2.0999999999999999E-3</v>
      </c>
      <c r="E133" s="25">
        <f>E131*D133</f>
        <v>5.2499999999999998E-2</v>
      </c>
      <c r="F133" s="26"/>
      <c r="G133" s="36">
        <f>E133*F133</f>
        <v>0</v>
      </c>
    </row>
    <row r="134" spans="1:7">
      <c r="A134" s="7">
        <f>A133+0.1</f>
        <v>3.3000000000000003</v>
      </c>
      <c r="B134" s="13" t="s">
        <v>124</v>
      </c>
      <c r="C134" s="94" t="s">
        <v>61</v>
      </c>
      <c r="D134" s="25">
        <v>1</v>
      </c>
      <c r="E134" s="25">
        <f>E131*D134</f>
        <v>25</v>
      </c>
      <c r="F134" s="26"/>
      <c r="G134" s="36">
        <f>E134*F134</f>
        <v>0</v>
      </c>
    </row>
    <row r="135" spans="1:7">
      <c r="A135" s="7">
        <f>A134+0.1</f>
        <v>3.4000000000000004</v>
      </c>
      <c r="B135" s="13" t="s">
        <v>88</v>
      </c>
      <c r="C135" s="94" t="s">
        <v>75</v>
      </c>
      <c r="D135" s="24"/>
      <c r="E135" s="25">
        <v>25</v>
      </c>
      <c r="F135" s="26"/>
      <c r="G135" s="36">
        <f>E135*F135</f>
        <v>0</v>
      </c>
    </row>
    <row r="136" spans="1:7">
      <c r="A136" s="7">
        <f>A135+0.1</f>
        <v>3.5000000000000004</v>
      </c>
      <c r="B136" s="13" t="s">
        <v>28</v>
      </c>
      <c r="C136" s="94" t="s">
        <v>0</v>
      </c>
      <c r="D136" s="24">
        <v>0.156</v>
      </c>
      <c r="E136" s="25">
        <f>E131*D136</f>
        <v>3.9</v>
      </c>
      <c r="F136" s="26"/>
      <c r="G136" s="36">
        <f>E136*F136</f>
        <v>0</v>
      </c>
    </row>
    <row r="137" spans="1:7" ht="27">
      <c r="A137" s="95" t="s">
        <v>14</v>
      </c>
      <c r="B137" s="95" t="s">
        <v>126</v>
      </c>
      <c r="C137" s="95" t="s">
        <v>89</v>
      </c>
      <c r="D137" s="21"/>
      <c r="E137" s="23">
        <v>2</v>
      </c>
      <c r="F137" s="22"/>
      <c r="G137" s="37">
        <f>G138+G139+G140+G141+G142</f>
        <v>0</v>
      </c>
    </row>
    <row r="138" spans="1:7">
      <c r="A138" s="7">
        <f>A137+0.1</f>
        <v>4.0999999999999996</v>
      </c>
      <c r="B138" s="13" t="s">
        <v>80</v>
      </c>
      <c r="C138" s="94" t="s">
        <v>81</v>
      </c>
      <c r="D138" s="24">
        <v>3.66</v>
      </c>
      <c r="E138" s="25">
        <f>E137*D138</f>
        <v>7.32</v>
      </c>
      <c r="F138" s="26"/>
      <c r="G138" s="36">
        <f>E138*F138</f>
        <v>0</v>
      </c>
    </row>
    <row r="139" spans="1:7">
      <c r="A139" s="7">
        <f>A138+0.1</f>
        <v>4.1999999999999993</v>
      </c>
      <c r="B139" s="13" t="s">
        <v>22</v>
      </c>
      <c r="C139" s="94" t="s">
        <v>23</v>
      </c>
      <c r="D139" s="24">
        <v>0.28000000000000003</v>
      </c>
      <c r="E139" s="25">
        <f>E137*D139</f>
        <v>0.56000000000000005</v>
      </c>
      <c r="F139" s="26"/>
      <c r="G139" s="36">
        <f>E139*F139</f>
        <v>0</v>
      </c>
    </row>
    <row r="140" spans="1:7">
      <c r="A140" s="7">
        <f>A139+0.1</f>
        <v>4.2999999999999989</v>
      </c>
      <c r="B140" s="13" t="s">
        <v>125</v>
      </c>
      <c r="C140" s="94" t="s">
        <v>29</v>
      </c>
      <c r="D140" s="24">
        <v>1</v>
      </c>
      <c r="E140" s="25">
        <f>E137*D140</f>
        <v>2</v>
      </c>
      <c r="F140" s="25"/>
      <c r="G140" s="85">
        <f>E140*F140</f>
        <v>0</v>
      </c>
    </row>
    <row r="141" spans="1:7">
      <c r="A141" s="7">
        <f>A140+0.1</f>
        <v>4.3999999999999986</v>
      </c>
      <c r="B141" s="13" t="s">
        <v>127</v>
      </c>
      <c r="C141" s="94" t="s">
        <v>29</v>
      </c>
      <c r="D141" s="24">
        <v>1</v>
      </c>
      <c r="E141" s="25">
        <f>D141*E137</f>
        <v>2</v>
      </c>
      <c r="F141" s="25"/>
      <c r="G141" s="85">
        <f>E141*F141</f>
        <v>0</v>
      </c>
    </row>
    <row r="142" spans="1:7">
      <c r="A142" s="7">
        <f>A141+0.1</f>
        <v>4.4999999999999982</v>
      </c>
      <c r="B142" s="13" t="s">
        <v>28</v>
      </c>
      <c r="C142" s="94" t="s">
        <v>0</v>
      </c>
      <c r="D142" s="24">
        <v>1.24</v>
      </c>
      <c r="E142" s="25">
        <f>E137*D142</f>
        <v>2.48</v>
      </c>
      <c r="F142" s="26"/>
      <c r="G142" s="36">
        <f>E142*F142</f>
        <v>0</v>
      </c>
    </row>
    <row r="143" spans="1:7">
      <c r="A143" s="95" t="s">
        <v>15</v>
      </c>
      <c r="B143" s="95" t="s">
        <v>90</v>
      </c>
      <c r="C143" s="95" t="s">
        <v>89</v>
      </c>
      <c r="D143" s="21"/>
      <c r="E143" s="23">
        <v>5</v>
      </c>
      <c r="F143" s="22"/>
      <c r="G143" s="37">
        <f>G144+G145+G146+G147+G148</f>
        <v>0</v>
      </c>
    </row>
    <row r="144" spans="1:7">
      <c r="A144" s="7">
        <f>A143+0.1</f>
        <v>5.0999999999999996</v>
      </c>
      <c r="B144" s="13" t="s">
        <v>80</v>
      </c>
      <c r="C144" s="94" t="s">
        <v>81</v>
      </c>
      <c r="D144" s="24">
        <v>2.19</v>
      </c>
      <c r="E144" s="25">
        <f>E143*D144</f>
        <v>10.95</v>
      </c>
      <c r="F144" s="26"/>
      <c r="G144" s="36">
        <f>E144*F144</f>
        <v>0</v>
      </c>
    </row>
    <row r="145" spans="1:7">
      <c r="A145" s="7">
        <f>A144+0.1</f>
        <v>5.1999999999999993</v>
      </c>
      <c r="B145" s="13" t="s">
        <v>36</v>
      </c>
      <c r="C145" s="94" t="s">
        <v>23</v>
      </c>
      <c r="D145" s="24">
        <v>7.0000000000000007E-2</v>
      </c>
      <c r="E145" s="25">
        <f>E143*D145</f>
        <v>0.35000000000000003</v>
      </c>
      <c r="F145" s="26"/>
      <c r="G145" s="36">
        <f>E145*F145</f>
        <v>0</v>
      </c>
    </row>
    <row r="146" spans="1:7">
      <c r="A146" s="7">
        <f>A145+0.1</f>
        <v>5.2999999999999989</v>
      </c>
      <c r="B146" s="13" t="s">
        <v>91</v>
      </c>
      <c r="C146" s="94" t="s">
        <v>27</v>
      </c>
      <c r="D146" s="24">
        <v>1</v>
      </c>
      <c r="E146" s="25">
        <f>E143*D146</f>
        <v>5</v>
      </c>
      <c r="F146" s="26"/>
      <c r="G146" s="36">
        <f>E146*F146</f>
        <v>0</v>
      </c>
    </row>
    <row r="147" spans="1:7">
      <c r="A147" s="7">
        <f>A146+0.1</f>
        <v>5.3999999999999986</v>
      </c>
      <c r="B147" s="13" t="s">
        <v>103</v>
      </c>
      <c r="C147" s="94" t="s">
        <v>29</v>
      </c>
      <c r="D147" s="24">
        <v>1</v>
      </c>
      <c r="E147" s="25">
        <f>E143*D147</f>
        <v>5</v>
      </c>
      <c r="F147" s="26"/>
      <c r="G147" s="36">
        <f>E147*F147</f>
        <v>0</v>
      </c>
    </row>
    <row r="148" spans="1:7">
      <c r="A148" s="7">
        <f>A147+0.1</f>
        <v>5.4999999999999982</v>
      </c>
      <c r="B148" s="13" t="s">
        <v>28</v>
      </c>
      <c r="C148" s="94" t="s">
        <v>0</v>
      </c>
      <c r="D148" s="24">
        <v>0.48</v>
      </c>
      <c r="E148" s="25">
        <f>E143*D148</f>
        <v>2.4</v>
      </c>
      <c r="F148" s="26"/>
      <c r="G148" s="36">
        <f>E148*F148</f>
        <v>0</v>
      </c>
    </row>
    <row r="149" spans="1:7" ht="27">
      <c r="A149" s="95" t="s">
        <v>39</v>
      </c>
      <c r="B149" s="95" t="s">
        <v>92</v>
      </c>
      <c r="C149" s="95" t="s">
        <v>75</v>
      </c>
      <c r="D149" s="21"/>
      <c r="E149" s="23">
        <v>1</v>
      </c>
      <c r="F149" s="22"/>
      <c r="G149" s="37">
        <v>0</v>
      </c>
    </row>
    <row r="150" spans="1:7">
      <c r="A150" s="7">
        <f>A149+0.1</f>
        <v>14.1</v>
      </c>
      <c r="B150" s="13" t="s">
        <v>80</v>
      </c>
      <c r="C150" s="94" t="s">
        <v>81</v>
      </c>
      <c r="D150" s="24">
        <v>1.85</v>
      </c>
      <c r="E150" s="25">
        <f>E149*D150</f>
        <v>1.85</v>
      </c>
      <c r="F150" s="26"/>
      <c r="G150" s="36">
        <f>E150*F150</f>
        <v>0</v>
      </c>
    </row>
    <row r="151" spans="1:7">
      <c r="A151" s="7">
        <f>A150+0.1</f>
        <v>14.2</v>
      </c>
      <c r="B151" s="13" t="s">
        <v>22</v>
      </c>
      <c r="C151" s="94" t="s">
        <v>23</v>
      </c>
      <c r="D151" s="24">
        <v>0.03</v>
      </c>
      <c r="E151" s="25">
        <f>E149*D151</f>
        <v>0.03</v>
      </c>
      <c r="F151" s="26"/>
      <c r="G151" s="36">
        <f>E151*F151</f>
        <v>0</v>
      </c>
    </row>
    <row r="152" spans="1:7">
      <c r="A152" s="7">
        <f>A151+0.1</f>
        <v>14.299999999999999</v>
      </c>
      <c r="B152" s="13" t="s">
        <v>93</v>
      </c>
      <c r="C152" s="94" t="s">
        <v>75</v>
      </c>
      <c r="D152" s="24">
        <v>1</v>
      </c>
      <c r="E152" s="25">
        <f>E149*D152</f>
        <v>1</v>
      </c>
      <c r="F152" s="26"/>
      <c r="G152" s="36">
        <f>E152*F152</f>
        <v>0</v>
      </c>
    </row>
    <row r="153" spans="1:7">
      <c r="A153" s="7">
        <f>A152+0.1</f>
        <v>14.399999999999999</v>
      </c>
      <c r="B153" s="13" t="s">
        <v>28</v>
      </c>
      <c r="C153" s="94" t="s">
        <v>0</v>
      </c>
      <c r="D153" s="24">
        <v>0.18</v>
      </c>
      <c r="E153" s="25">
        <f>E149*D153</f>
        <v>0.18</v>
      </c>
      <c r="F153" s="26"/>
      <c r="G153" s="36">
        <f>E153*F153</f>
        <v>0</v>
      </c>
    </row>
    <row r="154" spans="1:7" ht="27">
      <c r="A154" s="95" t="s">
        <v>16</v>
      </c>
      <c r="B154" s="95" t="s">
        <v>140</v>
      </c>
      <c r="C154" s="95" t="s">
        <v>75</v>
      </c>
      <c r="D154" s="21"/>
      <c r="E154" s="23">
        <v>10</v>
      </c>
      <c r="F154" s="22"/>
      <c r="G154" s="37">
        <f>G155+G156+G157+G158</f>
        <v>0</v>
      </c>
    </row>
    <row r="155" spans="1:7">
      <c r="A155" s="7">
        <f>A154+0.1</f>
        <v>6.1</v>
      </c>
      <c r="B155" s="13" t="s">
        <v>80</v>
      </c>
      <c r="C155" s="94" t="s">
        <v>81</v>
      </c>
      <c r="D155" s="24">
        <v>1.85</v>
      </c>
      <c r="E155" s="25">
        <f>E154*D155</f>
        <v>18.5</v>
      </c>
      <c r="F155" s="26"/>
      <c r="G155" s="36">
        <f>E155*F155</f>
        <v>0</v>
      </c>
    </row>
    <row r="156" spans="1:7">
      <c r="A156" s="7">
        <f>A155+0.1</f>
        <v>6.1999999999999993</v>
      </c>
      <c r="B156" s="13" t="s">
        <v>22</v>
      </c>
      <c r="C156" s="94" t="s">
        <v>23</v>
      </c>
      <c r="D156" s="24">
        <v>0.03</v>
      </c>
      <c r="E156" s="25">
        <f>E154*D156</f>
        <v>0.3</v>
      </c>
      <c r="F156" s="26"/>
      <c r="G156" s="36">
        <f>E156*F156</f>
        <v>0</v>
      </c>
    </row>
    <row r="157" spans="1:7">
      <c r="A157" s="7">
        <f>A156+0.1</f>
        <v>6.2999999999999989</v>
      </c>
      <c r="B157" s="13" t="s">
        <v>94</v>
      </c>
      <c r="C157" s="94" t="s">
        <v>75</v>
      </c>
      <c r="D157" s="24">
        <v>1</v>
      </c>
      <c r="E157" s="25">
        <f>E154*D157</f>
        <v>10</v>
      </c>
      <c r="F157" s="34"/>
      <c r="G157" s="36">
        <f>E157*F157</f>
        <v>0</v>
      </c>
    </row>
    <row r="158" spans="1:7">
      <c r="A158" s="7">
        <f>A157+0.1</f>
        <v>6.3999999999999986</v>
      </c>
      <c r="B158" s="13" t="s">
        <v>28</v>
      </c>
      <c r="C158" s="94" t="s">
        <v>0</v>
      </c>
      <c r="D158" s="24">
        <v>0.18</v>
      </c>
      <c r="E158" s="25">
        <f>E154*D158</f>
        <v>1.7999999999999998</v>
      </c>
      <c r="F158" s="26"/>
      <c r="G158" s="36">
        <f>E158*F158</f>
        <v>0</v>
      </c>
    </row>
    <row r="159" spans="1:7">
      <c r="A159" s="95" t="s">
        <v>17</v>
      </c>
      <c r="B159" s="79" t="s">
        <v>141</v>
      </c>
      <c r="C159" s="79" t="s">
        <v>75</v>
      </c>
      <c r="D159" s="116"/>
      <c r="E159" s="117">
        <v>5</v>
      </c>
      <c r="F159" s="88"/>
      <c r="G159" s="88">
        <f>G160+G161+G162+G163</f>
        <v>0</v>
      </c>
    </row>
    <row r="160" spans="1:7">
      <c r="A160" s="7">
        <f>A159+0.1</f>
        <v>7.1</v>
      </c>
      <c r="B160" s="118" t="s">
        <v>80</v>
      </c>
      <c r="C160" s="118" t="s">
        <v>81</v>
      </c>
      <c r="D160" s="115">
        <v>2.0499999999999998</v>
      </c>
      <c r="E160" s="82">
        <f>E159*D160</f>
        <v>10.25</v>
      </c>
      <c r="F160" s="34"/>
      <c r="G160" s="34">
        <f>E160*F160</f>
        <v>0</v>
      </c>
    </row>
    <row r="161" spans="1:7">
      <c r="A161" s="7">
        <f>A160+0.1</f>
        <v>7.1999999999999993</v>
      </c>
      <c r="B161" s="118" t="s">
        <v>22</v>
      </c>
      <c r="C161" s="118" t="s">
        <v>23</v>
      </c>
      <c r="D161" s="115">
        <v>0.12</v>
      </c>
      <c r="E161" s="82">
        <f>E159*D161</f>
        <v>0.6</v>
      </c>
      <c r="F161" s="34"/>
      <c r="G161" s="34">
        <f>E161*F161</f>
        <v>0</v>
      </c>
    </row>
    <row r="162" spans="1:7">
      <c r="A162" s="7">
        <f>A161+0.1</f>
        <v>7.2999999999999989</v>
      </c>
      <c r="B162" s="118" t="s">
        <v>141</v>
      </c>
      <c r="C162" s="118" t="s">
        <v>75</v>
      </c>
      <c r="D162" s="115">
        <v>1</v>
      </c>
      <c r="E162" s="82">
        <f>E159*D162</f>
        <v>5</v>
      </c>
      <c r="F162" s="34"/>
      <c r="G162" s="34">
        <f>E162*F162</f>
        <v>0</v>
      </c>
    </row>
    <row r="163" spans="1:7">
      <c r="A163" s="7">
        <f>A162+0.1</f>
        <v>7.3999999999999986</v>
      </c>
      <c r="B163" s="94" t="s">
        <v>28</v>
      </c>
      <c r="C163" s="94" t="s">
        <v>0</v>
      </c>
      <c r="D163" s="115">
        <v>0.14000000000000001</v>
      </c>
      <c r="E163" s="25">
        <f>E159*D163</f>
        <v>0.70000000000000007</v>
      </c>
      <c r="F163" s="26"/>
      <c r="G163" s="36">
        <f>E163*F163</f>
        <v>0</v>
      </c>
    </row>
    <row r="164" spans="1:7">
      <c r="A164" s="95" t="s">
        <v>134</v>
      </c>
      <c r="B164" s="95" t="s">
        <v>95</v>
      </c>
      <c r="C164" s="95" t="s">
        <v>27</v>
      </c>
      <c r="D164" s="21"/>
      <c r="E164" s="23">
        <v>12</v>
      </c>
      <c r="F164" s="22"/>
      <c r="G164" s="37">
        <f>G165+G166+G167+G168</f>
        <v>0</v>
      </c>
    </row>
    <row r="165" spans="1:7">
      <c r="A165" s="7">
        <f>A164+0.1</f>
        <v>8.1</v>
      </c>
      <c r="B165" s="13" t="s">
        <v>80</v>
      </c>
      <c r="C165" s="94" t="s">
        <v>81</v>
      </c>
      <c r="D165" s="24">
        <v>1.01</v>
      </c>
      <c r="E165" s="25">
        <f>E164*D165</f>
        <v>12.120000000000001</v>
      </c>
      <c r="F165" s="26"/>
      <c r="G165" s="36">
        <f>E165*F165</f>
        <v>0</v>
      </c>
    </row>
    <row r="166" spans="1:7">
      <c r="A166" s="7">
        <f>A165+0.1</f>
        <v>8.1999999999999993</v>
      </c>
      <c r="B166" s="13" t="s">
        <v>22</v>
      </c>
      <c r="C166" s="94" t="s">
        <v>23</v>
      </c>
      <c r="D166" s="24">
        <v>0.02</v>
      </c>
      <c r="E166" s="25">
        <f>E164*D166</f>
        <v>0.24</v>
      </c>
      <c r="F166" s="26"/>
      <c r="G166" s="36">
        <f>E166*F166</f>
        <v>0</v>
      </c>
    </row>
    <row r="167" spans="1:7">
      <c r="A167" s="7">
        <f>A166+0.1</f>
        <v>8.2999999999999989</v>
      </c>
      <c r="B167" s="13" t="s">
        <v>95</v>
      </c>
      <c r="C167" s="94" t="s">
        <v>79</v>
      </c>
      <c r="D167" s="26">
        <v>1</v>
      </c>
      <c r="E167" s="25">
        <f>E164*D167</f>
        <v>12</v>
      </c>
      <c r="F167" s="34"/>
      <c r="G167" s="36">
        <f>E167*F167</f>
        <v>0</v>
      </c>
    </row>
    <row r="168" spans="1:7">
      <c r="A168" s="7">
        <f>A167+0.1</f>
        <v>8.3999999999999986</v>
      </c>
      <c r="B168" s="13" t="s">
        <v>28</v>
      </c>
      <c r="C168" s="94" t="s">
        <v>0</v>
      </c>
      <c r="D168" s="24">
        <v>0.49</v>
      </c>
      <c r="E168" s="25">
        <f>E164*D168</f>
        <v>5.88</v>
      </c>
      <c r="F168" s="26"/>
      <c r="G168" s="36">
        <f>E168*F168</f>
        <v>0</v>
      </c>
    </row>
    <row r="169" spans="1:7">
      <c r="A169" s="95"/>
      <c r="B169" s="95" t="s">
        <v>96</v>
      </c>
      <c r="C169" s="95" t="s">
        <v>0</v>
      </c>
      <c r="D169" s="21"/>
      <c r="E169" s="22"/>
      <c r="F169" s="22"/>
      <c r="G169" s="38">
        <f>G164+G159+G154+G143+G137+G131+G125+G117</f>
        <v>0</v>
      </c>
    </row>
    <row r="170" spans="1:7">
      <c r="A170" s="95"/>
      <c r="B170" s="95" t="s">
        <v>50</v>
      </c>
      <c r="C170" s="95" t="s">
        <v>0</v>
      </c>
      <c r="D170" s="21"/>
      <c r="E170" s="22"/>
      <c r="F170" s="22"/>
      <c r="G170" s="38"/>
    </row>
    <row r="171" spans="1:7">
      <c r="A171" s="95"/>
      <c r="B171" s="13" t="s">
        <v>51</v>
      </c>
      <c r="C171" s="95" t="s">
        <v>0</v>
      </c>
      <c r="D171" s="21"/>
      <c r="E171" s="22"/>
      <c r="F171" s="22"/>
      <c r="G171" s="38">
        <f>G165+G160+G155+G144+G138+G132+G126+G118</f>
        <v>0</v>
      </c>
    </row>
    <row r="172" spans="1:7">
      <c r="A172" s="95"/>
      <c r="B172" s="95" t="s">
        <v>52</v>
      </c>
      <c r="C172" s="15" t="s">
        <v>0</v>
      </c>
      <c r="D172" s="21"/>
      <c r="E172" s="22"/>
      <c r="F172" s="22"/>
      <c r="G172" s="38">
        <f>G169</f>
        <v>0</v>
      </c>
    </row>
    <row r="173" spans="1:7">
      <c r="A173" s="95"/>
      <c r="B173" s="95" t="s">
        <v>53</v>
      </c>
      <c r="C173" s="95" t="s">
        <v>0</v>
      </c>
      <c r="D173" s="21"/>
      <c r="E173" s="49">
        <v>7.0000000000000007E-2</v>
      </c>
      <c r="F173" s="22"/>
      <c r="G173" s="39">
        <f>G172*E173</f>
        <v>0</v>
      </c>
    </row>
    <row r="174" spans="1:7">
      <c r="A174" s="95"/>
      <c r="B174" s="95" t="s">
        <v>3</v>
      </c>
      <c r="C174" s="95" t="s">
        <v>0</v>
      </c>
      <c r="D174" s="21"/>
      <c r="E174" s="50"/>
      <c r="F174" s="22"/>
      <c r="G174" s="38">
        <f>G173+G172</f>
        <v>0</v>
      </c>
    </row>
    <row r="175" spans="1:7">
      <c r="A175" s="95"/>
      <c r="B175" s="95" t="s">
        <v>54</v>
      </c>
      <c r="C175" s="95" t="s">
        <v>0</v>
      </c>
      <c r="D175" s="21"/>
      <c r="E175" s="49">
        <v>0.05</v>
      </c>
      <c r="F175" s="22"/>
      <c r="G175" s="39">
        <f>G174*E175</f>
        <v>0</v>
      </c>
    </row>
    <row r="176" spans="1:7">
      <c r="A176" s="94"/>
      <c r="B176" s="95" t="s">
        <v>55</v>
      </c>
      <c r="C176" s="95" t="s">
        <v>0</v>
      </c>
      <c r="D176" s="24"/>
      <c r="E176" s="26"/>
      <c r="F176" s="26"/>
      <c r="G176" s="37">
        <f>G174+G175</f>
        <v>0</v>
      </c>
    </row>
    <row r="178" spans="1:7" ht="19.5">
      <c r="A178" s="126" t="s">
        <v>129</v>
      </c>
      <c r="B178" s="126"/>
      <c r="C178" s="126"/>
      <c r="D178" s="126"/>
      <c r="E178" s="126"/>
      <c r="F178" s="126"/>
      <c r="G178" s="126"/>
    </row>
    <row r="179" spans="1:7" ht="18">
      <c r="A179" s="140" t="s">
        <v>146</v>
      </c>
      <c r="B179" s="140"/>
      <c r="C179" s="140"/>
      <c r="D179" s="140"/>
      <c r="E179" s="140"/>
      <c r="F179" s="140"/>
      <c r="G179" s="140"/>
    </row>
    <row r="180" spans="1:7" ht="16.5">
      <c r="A180" s="128" t="s">
        <v>97</v>
      </c>
      <c r="B180" s="128"/>
      <c r="C180" s="128"/>
      <c r="D180" s="128"/>
      <c r="E180" s="128"/>
      <c r="F180" s="128"/>
      <c r="G180" s="128"/>
    </row>
    <row r="181" spans="1:7" ht="16.5">
      <c r="A181" s="97"/>
      <c r="B181" s="97"/>
      <c r="C181" s="97"/>
      <c r="D181" s="97"/>
      <c r="E181" s="97"/>
      <c r="F181" s="97"/>
      <c r="G181" s="97"/>
    </row>
    <row r="182" spans="1:7" ht="28.5" customHeight="1">
      <c r="A182" s="120" t="s">
        <v>1</v>
      </c>
      <c r="B182" s="121" t="s">
        <v>5</v>
      </c>
      <c r="C182" s="122" t="s">
        <v>6</v>
      </c>
      <c r="D182" s="138" t="s">
        <v>7</v>
      </c>
      <c r="E182" s="138"/>
      <c r="F182" s="125" t="s">
        <v>8</v>
      </c>
      <c r="G182" s="125"/>
    </row>
    <row r="183" spans="1:7" ht="71.25" customHeight="1">
      <c r="A183" s="120"/>
      <c r="B183" s="121"/>
      <c r="C183" s="122"/>
      <c r="D183" s="96" t="s">
        <v>6</v>
      </c>
      <c r="E183" s="96" t="s">
        <v>9</v>
      </c>
      <c r="F183" s="96" t="s">
        <v>10</v>
      </c>
      <c r="G183" s="1" t="s">
        <v>2</v>
      </c>
    </row>
    <row r="184" spans="1:7">
      <c r="A184" s="95" t="s">
        <v>11</v>
      </c>
      <c r="B184" s="95" t="s">
        <v>13</v>
      </c>
      <c r="C184" s="95" t="s">
        <v>14</v>
      </c>
      <c r="D184" s="95" t="s">
        <v>15</v>
      </c>
      <c r="E184" s="5" t="s">
        <v>16</v>
      </c>
      <c r="F184" s="95" t="s">
        <v>17</v>
      </c>
      <c r="G184" s="2">
        <v>8</v>
      </c>
    </row>
    <row r="185" spans="1:7" ht="27">
      <c r="A185" s="95" t="s">
        <v>11</v>
      </c>
      <c r="B185" s="95" t="s">
        <v>98</v>
      </c>
      <c r="C185" s="95" t="s">
        <v>79</v>
      </c>
      <c r="D185" s="21"/>
      <c r="E185" s="21">
        <v>10</v>
      </c>
      <c r="F185" s="22"/>
      <c r="G185" s="37">
        <f>G186+G187++G188++G189++G190</f>
        <v>0</v>
      </c>
    </row>
    <row r="186" spans="1:7">
      <c r="A186" s="7">
        <f>A185+0.1</f>
        <v>1.1000000000000001</v>
      </c>
      <c r="B186" s="13" t="s">
        <v>80</v>
      </c>
      <c r="C186" s="94" t="s">
        <v>81</v>
      </c>
      <c r="D186" s="24">
        <v>0.58299999999999996</v>
      </c>
      <c r="E186" s="25">
        <f>E185*D186</f>
        <v>5.83</v>
      </c>
      <c r="F186" s="26"/>
      <c r="G186" s="36">
        <f>E186*F186</f>
        <v>0</v>
      </c>
    </row>
    <row r="187" spans="1:7">
      <c r="A187" s="7">
        <f>A186+0.1</f>
        <v>1.2000000000000002</v>
      </c>
      <c r="B187" s="13" t="s">
        <v>36</v>
      </c>
      <c r="C187" s="94" t="s">
        <v>23</v>
      </c>
      <c r="D187" s="24">
        <v>4.5999999999999999E-3</v>
      </c>
      <c r="E187" s="25">
        <f>E185*D187</f>
        <v>4.5999999999999999E-2</v>
      </c>
      <c r="F187" s="26"/>
      <c r="G187" s="36">
        <f>E187*F187</f>
        <v>0</v>
      </c>
    </row>
    <row r="188" spans="1:7">
      <c r="A188" s="7">
        <f>A187+0.1</f>
        <v>1.3000000000000003</v>
      </c>
      <c r="B188" s="13" t="s">
        <v>99</v>
      </c>
      <c r="C188" s="94" t="s">
        <v>61</v>
      </c>
      <c r="D188" s="25">
        <v>1</v>
      </c>
      <c r="E188" s="25">
        <f>E185*D188</f>
        <v>10</v>
      </c>
      <c r="F188" s="26"/>
      <c r="G188" s="36">
        <f>E188*F188</f>
        <v>0</v>
      </c>
    </row>
    <row r="189" spans="1:7">
      <c r="A189" s="7">
        <f>A188+0.1</f>
        <v>1.4000000000000004</v>
      </c>
      <c r="B189" s="13" t="s">
        <v>100</v>
      </c>
      <c r="C189" s="94" t="s">
        <v>75</v>
      </c>
      <c r="D189" s="24"/>
      <c r="E189" s="25">
        <v>10</v>
      </c>
      <c r="F189" s="26"/>
      <c r="G189" s="36">
        <f>E189*F189</f>
        <v>0</v>
      </c>
    </row>
    <row r="190" spans="1:7">
      <c r="A190" s="7">
        <f>A189+0.1</f>
        <v>1.5000000000000004</v>
      </c>
      <c r="B190" s="13" t="s">
        <v>28</v>
      </c>
      <c r="C190" s="94" t="s">
        <v>0</v>
      </c>
      <c r="D190" s="24">
        <v>0.20799999999999999</v>
      </c>
      <c r="E190" s="25">
        <f>E185*D190</f>
        <v>2.08</v>
      </c>
      <c r="F190" s="26"/>
      <c r="G190" s="36">
        <f>E190*F190</f>
        <v>0</v>
      </c>
    </row>
    <row r="191" spans="1:7" ht="27">
      <c r="A191" s="95" t="s">
        <v>12</v>
      </c>
      <c r="B191" s="95" t="s">
        <v>83</v>
      </c>
      <c r="C191" s="95" t="s">
        <v>27</v>
      </c>
      <c r="D191" s="23"/>
      <c r="E191" s="21">
        <v>2</v>
      </c>
      <c r="F191" s="22"/>
      <c r="G191" s="37">
        <f>G192+G193</f>
        <v>0</v>
      </c>
    </row>
    <row r="192" spans="1:7">
      <c r="A192" s="7">
        <f>A191+0.1</f>
        <v>2.1</v>
      </c>
      <c r="B192" s="13" t="s">
        <v>48</v>
      </c>
      <c r="C192" s="94" t="s">
        <v>21</v>
      </c>
      <c r="D192" s="26">
        <v>0.66</v>
      </c>
      <c r="E192" s="25">
        <f>D192*E191</f>
        <v>1.32</v>
      </c>
      <c r="F192" s="26"/>
      <c r="G192" s="36">
        <f>E192*F192</f>
        <v>0</v>
      </c>
    </row>
    <row r="193" spans="1:7">
      <c r="A193" s="7">
        <f>A192+0.1</f>
        <v>2.2000000000000002</v>
      </c>
      <c r="B193" s="13" t="s">
        <v>36</v>
      </c>
      <c r="C193" s="94" t="s">
        <v>0</v>
      </c>
      <c r="D193" s="26">
        <v>0.4</v>
      </c>
      <c r="E193" s="25">
        <f>E191*D193</f>
        <v>0.8</v>
      </c>
      <c r="F193" s="26"/>
      <c r="G193" s="36">
        <f>E193*F193</f>
        <v>0</v>
      </c>
    </row>
    <row r="194" spans="1:7">
      <c r="A194" s="95"/>
      <c r="B194" s="95" t="s">
        <v>96</v>
      </c>
      <c r="C194" s="95" t="s">
        <v>0</v>
      </c>
      <c r="D194" s="21"/>
      <c r="E194" s="22"/>
      <c r="F194" s="22"/>
      <c r="G194" s="38">
        <f>G191+G185</f>
        <v>0</v>
      </c>
    </row>
    <row r="195" spans="1:7">
      <c r="A195" s="95"/>
      <c r="B195" s="95" t="s">
        <v>50</v>
      </c>
      <c r="C195" s="95" t="s">
        <v>0</v>
      </c>
      <c r="D195" s="21"/>
      <c r="E195" s="22"/>
      <c r="F195" s="22"/>
      <c r="G195" s="38"/>
    </row>
    <row r="196" spans="1:7">
      <c r="A196" s="95"/>
      <c r="B196" s="13" t="s">
        <v>51</v>
      </c>
      <c r="C196" s="13" t="s">
        <v>0</v>
      </c>
      <c r="D196" s="21"/>
      <c r="E196" s="22"/>
      <c r="F196" s="22"/>
      <c r="G196" s="39">
        <f>G192+G186</f>
        <v>0</v>
      </c>
    </row>
    <row r="197" spans="1:7">
      <c r="A197" s="95"/>
      <c r="B197" s="95" t="s">
        <v>52</v>
      </c>
      <c r="C197" s="15" t="s">
        <v>0</v>
      </c>
      <c r="D197" s="21"/>
      <c r="E197" s="22"/>
      <c r="F197" s="22"/>
      <c r="G197" s="38">
        <f>G194</f>
        <v>0</v>
      </c>
    </row>
    <row r="198" spans="1:7">
      <c r="A198" s="95"/>
      <c r="B198" s="95" t="s">
        <v>53</v>
      </c>
      <c r="C198" s="95" t="s">
        <v>0</v>
      </c>
      <c r="D198" s="21"/>
      <c r="E198" s="49">
        <v>7.0000000000000007E-2</v>
      </c>
      <c r="F198" s="22"/>
      <c r="G198" s="39">
        <f>G197*E198</f>
        <v>0</v>
      </c>
    </row>
    <row r="199" spans="1:7">
      <c r="A199" s="95"/>
      <c r="B199" s="95" t="s">
        <v>3</v>
      </c>
      <c r="C199" s="95" t="s">
        <v>0</v>
      </c>
      <c r="D199" s="21"/>
      <c r="E199" s="50"/>
      <c r="F199" s="22"/>
      <c r="G199" s="38">
        <f>G198+G197</f>
        <v>0</v>
      </c>
    </row>
    <row r="200" spans="1:7">
      <c r="A200" s="95"/>
      <c r="B200" s="95" t="s">
        <v>54</v>
      </c>
      <c r="C200" s="95" t="s">
        <v>0</v>
      </c>
      <c r="D200" s="21"/>
      <c r="E200" s="49">
        <v>0.05</v>
      </c>
      <c r="F200" s="22"/>
      <c r="G200" s="39">
        <f>G199*E200</f>
        <v>0</v>
      </c>
    </row>
    <row r="201" spans="1:7">
      <c r="A201" s="94"/>
      <c r="B201" s="95" t="s">
        <v>55</v>
      </c>
      <c r="C201" s="95" t="s">
        <v>0</v>
      </c>
      <c r="D201" s="24"/>
      <c r="E201" s="26"/>
      <c r="F201" s="26"/>
      <c r="G201" s="37">
        <f>G200+G199</f>
        <v>0</v>
      </c>
    </row>
  </sheetData>
  <mergeCells count="34">
    <mergeCell ref="A182:A183"/>
    <mergeCell ref="B182:B183"/>
    <mergeCell ref="C182:C183"/>
    <mergeCell ref="D182:E182"/>
    <mergeCell ref="F182:G182"/>
    <mergeCell ref="A178:G178"/>
    <mergeCell ref="A179:G179"/>
    <mergeCell ref="A180:G180"/>
    <mergeCell ref="A113:A114"/>
    <mergeCell ref="B113:B114"/>
    <mergeCell ref="C113:C114"/>
    <mergeCell ref="D113:E113"/>
    <mergeCell ref="F113:G113"/>
    <mergeCell ref="A109:G109"/>
    <mergeCell ref="A110:G110"/>
    <mergeCell ref="A111:G111"/>
    <mergeCell ref="A56:A57"/>
    <mergeCell ref="B56:B57"/>
    <mergeCell ref="C56:C57"/>
    <mergeCell ref="D56:E56"/>
    <mergeCell ref="F56:G56"/>
    <mergeCell ref="A55:G55"/>
    <mergeCell ref="A52:G52"/>
    <mergeCell ref="A53:G53"/>
    <mergeCell ref="A54:G54"/>
    <mergeCell ref="A5:G5"/>
    <mergeCell ref="A6:A7"/>
    <mergeCell ref="B6:B7"/>
    <mergeCell ref="C6:C7"/>
    <mergeCell ref="D6:E6"/>
    <mergeCell ref="F6: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0"/>
  <sheetViews>
    <sheetView topLeftCell="A202" workbookViewId="0">
      <selection activeCell="K187" sqref="K187"/>
    </sheetView>
  </sheetViews>
  <sheetFormatPr defaultRowHeight="15"/>
  <cols>
    <col min="1" max="1" width="5" customWidth="1"/>
    <col min="2" max="2" width="32.7109375" customWidth="1"/>
    <col min="3" max="3" width="7.42578125" customWidth="1"/>
    <col min="4" max="4" width="9.5703125" customWidth="1"/>
    <col min="5" max="5" width="9.28515625" customWidth="1"/>
    <col min="6" max="6" width="10.28515625" customWidth="1"/>
    <col min="7" max="7" width="12.140625" customWidth="1"/>
    <col min="8" max="8" width="15.28515625" bestFit="1" customWidth="1"/>
  </cols>
  <sheetData>
    <row r="2" spans="1:9" ht="19.5">
      <c r="A2" s="126" t="s">
        <v>108</v>
      </c>
      <c r="B2" s="126"/>
      <c r="C2" s="126"/>
      <c r="D2" s="126"/>
      <c r="E2" s="126"/>
      <c r="F2" s="126"/>
      <c r="G2" s="126"/>
    </row>
    <row r="3" spans="1:9" ht="16.5">
      <c r="A3" s="127" t="s">
        <v>151</v>
      </c>
      <c r="B3" s="127"/>
      <c r="C3" s="127"/>
      <c r="D3" s="127"/>
      <c r="E3" s="127"/>
      <c r="F3" s="127"/>
      <c r="G3" s="127"/>
    </row>
    <row r="4" spans="1:9" ht="16.5">
      <c r="A4" s="128" t="s">
        <v>4</v>
      </c>
      <c r="B4" s="128"/>
      <c r="C4" s="128"/>
      <c r="D4" s="128"/>
      <c r="E4" s="128"/>
      <c r="F4" s="128"/>
      <c r="G4" s="128"/>
    </row>
    <row r="5" spans="1:9" ht="16.5">
      <c r="A5" s="97"/>
      <c r="B5" s="97"/>
      <c r="C5" s="97"/>
      <c r="D5" s="97"/>
      <c r="E5" s="97"/>
      <c r="F5" s="97"/>
      <c r="G5" s="97"/>
    </row>
    <row r="6" spans="1:9" ht="39" customHeight="1">
      <c r="A6" s="133" t="s">
        <v>1</v>
      </c>
      <c r="B6" s="131" t="s">
        <v>5</v>
      </c>
      <c r="C6" s="135" t="s">
        <v>6</v>
      </c>
      <c r="D6" s="123" t="s">
        <v>7</v>
      </c>
      <c r="E6" s="124"/>
      <c r="F6" s="129" t="s">
        <v>8</v>
      </c>
      <c r="G6" s="130"/>
    </row>
    <row r="7" spans="1:9" ht="69.75" customHeight="1">
      <c r="A7" s="134"/>
      <c r="B7" s="132"/>
      <c r="C7" s="136"/>
      <c r="D7" s="96" t="s">
        <v>6</v>
      </c>
      <c r="E7" s="96" t="s">
        <v>9</v>
      </c>
      <c r="F7" s="96" t="s">
        <v>10</v>
      </c>
      <c r="G7" s="1" t="s">
        <v>2</v>
      </c>
    </row>
    <row r="8" spans="1:9">
      <c r="A8" s="95" t="s">
        <v>11</v>
      </c>
      <c r="B8" s="95" t="s">
        <v>13</v>
      </c>
      <c r="C8" s="95" t="s">
        <v>14</v>
      </c>
      <c r="D8" s="95" t="s">
        <v>15</v>
      </c>
      <c r="E8" s="95" t="s">
        <v>16</v>
      </c>
      <c r="F8" s="95" t="s">
        <v>17</v>
      </c>
      <c r="G8" s="2">
        <v>8</v>
      </c>
      <c r="H8" s="3"/>
    </row>
    <row r="9" spans="1:9" s="6" customFormat="1" ht="40.5">
      <c r="A9" s="95" t="s">
        <v>11</v>
      </c>
      <c r="B9" s="95" t="s">
        <v>18</v>
      </c>
      <c r="C9" s="95" t="s">
        <v>19</v>
      </c>
      <c r="D9" s="21"/>
      <c r="E9" s="22">
        <v>2</v>
      </c>
      <c r="F9" s="22"/>
      <c r="G9" s="37">
        <f>G10+G11+G12+G13+G14</f>
        <v>0</v>
      </c>
    </row>
    <row r="10" spans="1:9">
      <c r="A10" s="7">
        <f>A9+0.1</f>
        <v>1.1000000000000001</v>
      </c>
      <c r="B10" s="13" t="s">
        <v>20</v>
      </c>
      <c r="C10" s="94" t="s">
        <v>21</v>
      </c>
      <c r="D10" s="24">
        <v>7.91</v>
      </c>
      <c r="E10" s="25">
        <f>E9*D10</f>
        <v>15.82</v>
      </c>
      <c r="F10" s="26"/>
      <c r="G10" s="36">
        <f>E10*F10</f>
        <v>0</v>
      </c>
    </row>
    <row r="11" spans="1:9">
      <c r="A11" s="7">
        <f>A10+0.1</f>
        <v>1.2000000000000002</v>
      </c>
      <c r="B11" s="13" t="s">
        <v>22</v>
      </c>
      <c r="C11" s="9" t="s">
        <v>23</v>
      </c>
      <c r="D11" s="24">
        <v>0.69</v>
      </c>
      <c r="E11" s="25">
        <f>E9*D11</f>
        <v>1.38</v>
      </c>
      <c r="F11" s="26"/>
      <c r="G11" s="36">
        <f>E11*F11</f>
        <v>0</v>
      </c>
    </row>
    <row r="12" spans="1:9" ht="15.75">
      <c r="A12" s="7">
        <f>A11+0.1</f>
        <v>1.3000000000000003</v>
      </c>
      <c r="B12" s="13" t="s">
        <v>24</v>
      </c>
      <c r="C12" s="9" t="s">
        <v>25</v>
      </c>
      <c r="D12" s="24">
        <v>0.11</v>
      </c>
      <c r="E12" s="25">
        <f>D12*E9</f>
        <v>0.22</v>
      </c>
      <c r="F12" s="26"/>
      <c r="G12" s="36">
        <f>E12*F12</f>
        <v>0</v>
      </c>
    </row>
    <row r="13" spans="1:9">
      <c r="A13" s="7">
        <f>A12+0.1</f>
        <v>1.4000000000000004</v>
      </c>
      <c r="B13" s="13" t="s">
        <v>26</v>
      </c>
      <c r="C13" s="94" t="s">
        <v>27</v>
      </c>
      <c r="D13" s="25">
        <v>125</v>
      </c>
      <c r="E13" s="25">
        <f>E9*D13</f>
        <v>250</v>
      </c>
      <c r="F13" s="26"/>
      <c r="G13" s="36">
        <f>E13*F13</f>
        <v>0</v>
      </c>
    </row>
    <row r="14" spans="1:9">
      <c r="A14" s="7">
        <f>A13+0.1</f>
        <v>1.5000000000000004</v>
      </c>
      <c r="B14" s="13" t="s">
        <v>28</v>
      </c>
      <c r="C14" s="94" t="s">
        <v>0</v>
      </c>
      <c r="D14" s="24">
        <v>0.16</v>
      </c>
      <c r="E14" s="25">
        <f>E9*D14</f>
        <v>0.32</v>
      </c>
      <c r="F14" s="26"/>
      <c r="G14" s="36">
        <f>E14*F14</f>
        <v>0</v>
      </c>
    </row>
    <row r="15" spans="1:9" s="10" customFormat="1" ht="15.75">
      <c r="A15" s="95" t="s">
        <v>12</v>
      </c>
      <c r="B15" s="95" t="s">
        <v>110</v>
      </c>
      <c r="C15" s="95" t="s">
        <v>30</v>
      </c>
      <c r="D15" s="21"/>
      <c r="E15" s="22">
        <v>3.6</v>
      </c>
      <c r="F15" s="22"/>
      <c r="G15" s="37">
        <f>G16</f>
        <v>0</v>
      </c>
      <c r="H15" s="6"/>
      <c r="I15" s="6"/>
    </row>
    <row r="16" spans="1:9" s="10" customFormat="1" ht="15.75">
      <c r="A16" s="7">
        <f>A15+0.1</f>
        <v>2.1</v>
      </c>
      <c r="B16" s="13" t="s">
        <v>31</v>
      </c>
      <c r="C16" s="11" t="s">
        <v>32</v>
      </c>
      <c r="D16" s="28">
        <v>1</v>
      </c>
      <c r="E16" s="41">
        <f>E15*D16</f>
        <v>3.6</v>
      </c>
      <c r="F16" s="29"/>
      <c r="G16" s="39">
        <f>E16*F16</f>
        <v>0</v>
      </c>
      <c r="H16" s="6"/>
      <c r="I16" s="6"/>
    </row>
    <row r="17" spans="1:7" s="10" customFormat="1" ht="27">
      <c r="A17" s="67">
        <v>3</v>
      </c>
      <c r="B17" s="95" t="s">
        <v>35</v>
      </c>
      <c r="C17" s="95" t="s">
        <v>33</v>
      </c>
      <c r="D17" s="21"/>
      <c r="E17" s="22">
        <v>0.04</v>
      </c>
      <c r="F17" s="22"/>
      <c r="G17" s="37">
        <f>G18+G19++G20+G21++G22</f>
        <v>0</v>
      </c>
    </row>
    <row r="18" spans="1:7" s="10" customFormat="1" ht="13.5">
      <c r="A18" s="7">
        <f>A17+0.1</f>
        <v>3.1</v>
      </c>
      <c r="B18" s="52" t="s">
        <v>20</v>
      </c>
      <c r="C18" s="9" t="s">
        <v>0</v>
      </c>
      <c r="D18" s="31">
        <v>170</v>
      </c>
      <c r="E18" s="31">
        <f>E17*D18</f>
        <v>6.8</v>
      </c>
      <c r="F18" s="26"/>
      <c r="G18" s="32">
        <f>E18*F18</f>
        <v>0</v>
      </c>
    </row>
    <row r="19" spans="1:7" s="10" customFormat="1" ht="13.5">
      <c r="A19" s="7">
        <f>A18+0.1</f>
        <v>3.2</v>
      </c>
      <c r="B19" s="52" t="s">
        <v>22</v>
      </c>
      <c r="C19" s="9" t="s">
        <v>23</v>
      </c>
      <c r="D19" s="31">
        <v>2</v>
      </c>
      <c r="E19" s="31">
        <f>E17*D19</f>
        <v>0.08</v>
      </c>
      <c r="F19" s="30"/>
      <c r="G19" s="32">
        <f>E19*F19</f>
        <v>0</v>
      </c>
    </row>
    <row r="20" spans="1:7" s="10" customFormat="1" ht="15.75">
      <c r="A20" s="7">
        <f>A19+0.1</f>
        <v>3.3000000000000003</v>
      </c>
      <c r="B20" s="53" t="s">
        <v>24</v>
      </c>
      <c r="C20" s="9" t="s">
        <v>34</v>
      </c>
      <c r="D20" s="31">
        <v>1.5</v>
      </c>
      <c r="E20" s="31">
        <f>E17*D20</f>
        <v>0.06</v>
      </c>
      <c r="F20" s="30"/>
      <c r="G20" s="32">
        <f>E20*F20</f>
        <v>0</v>
      </c>
    </row>
    <row r="21" spans="1:7" s="10" customFormat="1" ht="15.75">
      <c r="A21" s="7">
        <f>A20+0.1</f>
        <v>3.4000000000000004</v>
      </c>
      <c r="B21" s="52" t="s">
        <v>111</v>
      </c>
      <c r="C21" s="9" t="s">
        <v>25</v>
      </c>
      <c r="D21" s="31">
        <v>102</v>
      </c>
      <c r="E21" s="31">
        <f>E17*D21</f>
        <v>4.08</v>
      </c>
      <c r="F21" s="87"/>
      <c r="G21" s="32">
        <f>E21*F21</f>
        <v>0</v>
      </c>
    </row>
    <row r="22" spans="1:7" s="10" customFormat="1" ht="13.5">
      <c r="A22" s="7">
        <f>A21+0.1</f>
        <v>3.5000000000000004</v>
      </c>
      <c r="B22" s="52" t="s">
        <v>38</v>
      </c>
      <c r="C22" s="9" t="s">
        <v>37</v>
      </c>
      <c r="D22" s="31">
        <v>0.7</v>
      </c>
      <c r="E22" s="31">
        <f>E17*D22</f>
        <v>2.7999999999999997E-2</v>
      </c>
      <c r="F22" s="30"/>
      <c r="G22" s="32">
        <f>E22*F22</f>
        <v>0</v>
      </c>
    </row>
    <row r="23" spans="1:7" s="6" customFormat="1" ht="27">
      <c r="A23" s="54" t="s">
        <v>14</v>
      </c>
      <c r="B23" s="55" t="s">
        <v>147</v>
      </c>
      <c r="C23" s="55" t="s">
        <v>30</v>
      </c>
      <c r="D23" s="56"/>
      <c r="E23" s="57">
        <v>4</v>
      </c>
      <c r="F23" s="56"/>
      <c r="G23" s="58">
        <f>G24+G25+G26+G27+G28+G29+G30</f>
        <v>0</v>
      </c>
    </row>
    <row r="24" spans="1:7" s="10" customFormat="1" ht="13.5">
      <c r="A24" s="59">
        <f>A23+0.1</f>
        <v>4.0999999999999996</v>
      </c>
      <c r="B24" s="60" t="s">
        <v>20</v>
      </c>
      <c r="C24" s="61" t="s">
        <v>21</v>
      </c>
      <c r="D24" s="61">
        <v>1.1399999999999999</v>
      </c>
      <c r="E24" s="62">
        <f>D24*E23</f>
        <v>4.5599999999999996</v>
      </c>
      <c r="F24" s="62"/>
      <c r="G24" s="63">
        <f t="shared" ref="G24:G30" si="0">E24*F24</f>
        <v>0</v>
      </c>
    </row>
    <row r="25" spans="1:7" s="10" customFormat="1" ht="13.5">
      <c r="A25" s="59">
        <f t="shared" ref="A25:A30" si="1">A24+0.1</f>
        <v>4.1999999999999993</v>
      </c>
      <c r="B25" s="60" t="s">
        <v>36</v>
      </c>
      <c r="C25" s="11" t="s">
        <v>112</v>
      </c>
      <c r="D25" s="86">
        <v>1.66E-2</v>
      </c>
      <c r="E25" s="62">
        <f>D25*E23</f>
        <v>6.6400000000000001E-2</v>
      </c>
      <c r="F25" s="65"/>
      <c r="G25" s="63">
        <f t="shared" si="0"/>
        <v>0</v>
      </c>
    </row>
    <row r="26" spans="1:7" s="10" customFormat="1" ht="15.75">
      <c r="A26" s="59">
        <f>A25+0.1</f>
        <v>4.2999999999999989</v>
      </c>
      <c r="B26" s="60" t="s">
        <v>113</v>
      </c>
      <c r="C26" s="61" t="s">
        <v>32</v>
      </c>
      <c r="D26" s="61">
        <v>1.05</v>
      </c>
      <c r="E26" s="62">
        <f>D26*E23</f>
        <v>4.2</v>
      </c>
      <c r="F26" s="61"/>
      <c r="G26" s="63">
        <f t="shared" si="0"/>
        <v>0</v>
      </c>
    </row>
    <row r="27" spans="1:7" s="10" customFormat="1" ht="13.5">
      <c r="A27" s="59">
        <f t="shared" si="1"/>
        <v>4.3999999999999986</v>
      </c>
      <c r="B27" s="60" t="s">
        <v>114</v>
      </c>
      <c r="C27" s="61" t="s">
        <v>115</v>
      </c>
      <c r="D27" s="61">
        <v>1.2</v>
      </c>
      <c r="E27" s="62">
        <f>D27*E23</f>
        <v>4.8</v>
      </c>
      <c r="F27" s="61"/>
      <c r="G27" s="63">
        <f t="shared" si="0"/>
        <v>0</v>
      </c>
    </row>
    <row r="28" spans="1:7" s="10" customFormat="1" ht="13.5">
      <c r="A28" s="74">
        <f t="shared" si="1"/>
        <v>4.4999999999999982</v>
      </c>
      <c r="B28" s="89" t="s">
        <v>116</v>
      </c>
      <c r="C28" s="75" t="s">
        <v>115</v>
      </c>
      <c r="D28" s="74">
        <v>3</v>
      </c>
      <c r="E28" s="76">
        <f>D28*E23</f>
        <v>12</v>
      </c>
      <c r="F28" s="75"/>
      <c r="G28" s="77">
        <f t="shared" si="0"/>
        <v>0</v>
      </c>
    </row>
    <row r="29" spans="1:7" s="10" customFormat="1" ht="13.5">
      <c r="A29" s="74">
        <f t="shared" si="1"/>
        <v>4.5999999999999979</v>
      </c>
      <c r="B29" s="89" t="s">
        <v>117</v>
      </c>
      <c r="C29" s="75" t="s">
        <v>118</v>
      </c>
      <c r="D29" s="75">
        <v>0.3</v>
      </c>
      <c r="E29" s="78">
        <f>D29*E23</f>
        <v>1.2</v>
      </c>
      <c r="F29" s="75"/>
      <c r="G29" s="77">
        <f t="shared" si="0"/>
        <v>0</v>
      </c>
    </row>
    <row r="30" spans="1:7" s="10" customFormat="1" ht="13.5">
      <c r="A30" s="59">
        <f t="shared" si="1"/>
        <v>4.6999999999999975</v>
      </c>
      <c r="B30" s="60" t="s">
        <v>38</v>
      </c>
      <c r="C30" s="61" t="s">
        <v>37</v>
      </c>
      <c r="D30" s="64">
        <v>3.0000000000000001E-3</v>
      </c>
      <c r="E30" s="65">
        <f>D30*E23</f>
        <v>1.2E-2</v>
      </c>
      <c r="F30" s="61"/>
      <c r="G30" s="66">
        <f t="shared" si="0"/>
        <v>0</v>
      </c>
    </row>
    <row r="31" spans="1:7" s="6" customFormat="1" ht="29.25">
      <c r="A31" s="95" t="s">
        <v>40</v>
      </c>
      <c r="B31" s="95" t="s">
        <v>41</v>
      </c>
      <c r="C31" s="95" t="s">
        <v>42</v>
      </c>
      <c r="D31" s="21"/>
      <c r="E31" s="22">
        <v>2.5</v>
      </c>
      <c r="F31" s="22"/>
      <c r="G31" s="37">
        <v>0</v>
      </c>
    </row>
    <row r="32" spans="1:7" s="10" customFormat="1" ht="13.5">
      <c r="A32" s="7">
        <f>A31+0.1</f>
        <v>18.100000000000001</v>
      </c>
      <c r="B32" s="52" t="s">
        <v>20</v>
      </c>
      <c r="C32" s="9" t="s">
        <v>21</v>
      </c>
      <c r="D32" s="30">
        <v>101</v>
      </c>
      <c r="E32" s="31">
        <f>E31*D32</f>
        <v>252.5</v>
      </c>
      <c r="F32" s="26"/>
      <c r="G32" s="32">
        <f>E32*F32</f>
        <v>0</v>
      </c>
    </row>
    <row r="33" spans="1:9" s="10" customFormat="1" ht="15.75">
      <c r="A33" s="7">
        <f>A32+0.1</f>
        <v>18.200000000000003</v>
      </c>
      <c r="B33" s="52" t="s">
        <v>43</v>
      </c>
      <c r="C33" s="9" t="s">
        <v>23</v>
      </c>
      <c r="D33" s="31">
        <v>4.0999999999999996</v>
      </c>
      <c r="E33" s="31">
        <f>E31*D33</f>
        <v>10.25</v>
      </c>
      <c r="F33" s="30"/>
      <c r="G33" s="32">
        <f>E33*F33</f>
        <v>0</v>
      </c>
    </row>
    <row r="34" spans="1:9" s="10" customFormat="1" ht="13.5">
      <c r="A34" s="7">
        <f>A33+0.1</f>
        <v>18.300000000000004</v>
      </c>
      <c r="B34" s="52" t="s">
        <v>22</v>
      </c>
      <c r="C34" s="9" t="s">
        <v>23</v>
      </c>
      <c r="D34" s="31">
        <v>2.7</v>
      </c>
      <c r="E34" s="31">
        <f>E31*D34</f>
        <v>6.75</v>
      </c>
      <c r="F34" s="30"/>
      <c r="G34" s="32">
        <f>E34*F34</f>
        <v>0</v>
      </c>
    </row>
    <row r="35" spans="1:9" s="10" customFormat="1" ht="15.75">
      <c r="A35" s="7">
        <f>A34+0.1</f>
        <v>18.400000000000006</v>
      </c>
      <c r="B35" s="13" t="s">
        <v>44</v>
      </c>
      <c r="C35" s="9" t="s">
        <v>34</v>
      </c>
      <c r="D35" s="30">
        <v>2.38</v>
      </c>
      <c r="E35" s="31">
        <f>E31*D35</f>
        <v>5.9499999999999993</v>
      </c>
      <c r="F35" s="30"/>
      <c r="G35" s="32">
        <f>E35*F35</f>
        <v>0</v>
      </c>
    </row>
    <row r="36" spans="1:9" s="10" customFormat="1" ht="13.5">
      <c r="A36" s="7">
        <f>A35+0.1</f>
        <v>18.500000000000007</v>
      </c>
      <c r="B36" s="52" t="s">
        <v>38</v>
      </c>
      <c r="C36" s="9" t="s">
        <v>37</v>
      </c>
      <c r="D36" s="30">
        <v>0.3</v>
      </c>
      <c r="E36" s="31">
        <f>E31*D36</f>
        <v>0.75</v>
      </c>
      <c r="F36" s="30"/>
      <c r="G36" s="32">
        <f>E36*F36</f>
        <v>0</v>
      </c>
    </row>
    <row r="37" spans="1:9" s="6" customFormat="1" ht="29.25">
      <c r="A37" s="95" t="s">
        <v>15</v>
      </c>
      <c r="B37" s="95" t="s">
        <v>106</v>
      </c>
      <c r="C37" s="95" t="s">
        <v>42</v>
      </c>
      <c r="D37" s="21"/>
      <c r="E37" s="22">
        <v>0.37</v>
      </c>
      <c r="F37" s="22"/>
      <c r="G37" s="37">
        <f>G38+G39++G40++G41++G42</f>
        <v>0</v>
      </c>
    </row>
    <row r="38" spans="1:9" s="10" customFormat="1" ht="13.5">
      <c r="A38" s="68">
        <f>A37+0.1</f>
        <v>5.0999999999999996</v>
      </c>
      <c r="B38" s="69" t="s">
        <v>20</v>
      </c>
      <c r="C38" s="70" t="s">
        <v>0</v>
      </c>
      <c r="D38" s="71">
        <v>170</v>
      </c>
      <c r="E38" s="71">
        <f>E37*D38</f>
        <v>62.9</v>
      </c>
      <c r="F38" s="72"/>
      <c r="G38" s="73">
        <f>E38*F38</f>
        <v>0</v>
      </c>
    </row>
    <row r="39" spans="1:9" s="10" customFormat="1" ht="13.5">
      <c r="A39" s="7">
        <f>A38+0.1</f>
        <v>5.1999999999999993</v>
      </c>
      <c r="B39" s="52" t="s">
        <v>22</v>
      </c>
      <c r="C39" s="9" t="s">
        <v>23</v>
      </c>
      <c r="D39" s="31">
        <v>2</v>
      </c>
      <c r="E39" s="31">
        <f>E37*D39</f>
        <v>0.74</v>
      </c>
      <c r="F39" s="30"/>
      <c r="G39" s="32">
        <f>E39*F39</f>
        <v>0</v>
      </c>
    </row>
    <row r="40" spans="1:9" s="10" customFormat="1" ht="15.75">
      <c r="A40" s="7">
        <f>A39+0.1</f>
        <v>5.2999999999999989</v>
      </c>
      <c r="B40" s="53" t="s">
        <v>24</v>
      </c>
      <c r="C40" s="9" t="s">
        <v>34</v>
      </c>
      <c r="D40" s="31">
        <v>1.5</v>
      </c>
      <c r="E40" s="31">
        <f>E37*D40</f>
        <v>0.55499999999999994</v>
      </c>
      <c r="F40" s="30"/>
      <c r="G40" s="32">
        <f>E40*F40</f>
        <v>0</v>
      </c>
    </row>
    <row r="41" spans="1:9" s="10" customFormat="1" ht="15.75">
      <c r="A41" s="7">
        <f>A40+0.1</f>
        <v>5.3999999999999986</v>
      </c>
      <c r="B41" s="52" t="s">
        <v>47</v>
      </c>
      <c r="C41" s="9" t="s">
        <v>25</v>
      </c>
      <c r="D41" s="31">
        <v>102</v>
      </c>
      <c r="E41" s="31">
        <f>E37*D41</f>
        <v>37.74</v>
      </c>
      <c r="F41" s="87"/>
      <c r="G41" s="32">
        <f>E41*F41</f>
        <v>0</v>
      </c>
    </row>
    <row r="42" spans="1:9" s="10" customFormat="1" ht="13.5">
      <c r="A42" s="7">
        <f>A41+0.1</f>
        <v>5.4999999999999982</v>
      </c>
      <c r="B42" s="52" t="s">
        <v>38</v>
      </c>
      <c r="C42" s="9" t="s">
        <v>37</v>
      </c>
      <c r="D42" s="31">
        <v>0.7</v>
      </c>
      <c r="E42" s="31">
        <f>E37*D42</f>
        <v>0.25900000000000001</v>
      </c>
      <c r="F42" s="30"/>
      <c r="G42" s="32">
        <f>E42*F42</f>
        <v>0</v>
      </c>
    </row>
    <row r="43" spans="1:9" ht="12.75" customHeight="1">
      <c r="A43" s="95"/>
      <c r="B43" s="95" t="s">
        <v>49</v>
      </c>
      <c r="C43" s="95" t="s">
        <v>0</v>
      </c>
      <c r="D43" s="21"/>
      <c r="E43" s="22"/>
      <c r="F43" s="22"/>
      <c r="G43" s="37">
        <f>G37+G23+G17+G15+G9</f>
        <v>0</v>
      </c>
      <c r="H43" s="6"/>
      <c r="I43" s="6"/>
    </row>
    <row r="44" spans="1:9" ht="14.25" customHeight="1">
      <c r="A44" s="95"/>
      <c r="B44" s="14" t="s">
        <v>50</v>
      </c>
      <c r="C44" s="4" t="s">
        <v>0</v>
      </c>
      <c r="D44" s="33"/>
      <c r="E44" s="40"/>
      <c r="F44" s="40"/>
      <c r="G44" s="38"/>
      <c r="H44" s="6"/>
      <c r="I44" s="6"/>
    </row>
    <row r="45" spans="1:9">
      <c r="A45" s="95"/>
      <c r="B45" s="8" t="s">
        <v>51</v>
      </c>
      <c r="C45" s="4" t="s">
        <v>0</v>
      </c>
      <c r="D45" s="33"/>
      <c r="E45" s="40"/>
      <c r="F45" s="40"/>
      <c r="G45" s="38">
        <f>G38+G24+G18+G10</f>
        <v>0</v>
      </c>
      <c r="H45" s="12"/>
      <c r="I45" s="6"/>
    </row>
    <row r="46" spans="1:9">
      <c r="A46" s="95"/>
      <c r="B46" s="95" t="s">
        <v>52</v>
      </c>
      <c r="C46" s="15" t="s">
        <v>0</v>
      </c>
      <c r="D46" s="21"/>
      <c r="E46" s="22"/>
      <c r="F46" s="22"/>
      <c r="G46" s="38">
        <f>G43</f>
        <v>0</v>
      </c>
      <c r="H46" s="16"/>
      <c r="I46" s="6"/>
    </row>
    <row r="47" spans="1:9">
      <c r="A47" s="95"/>
      <c r="B47" s="95" t="s">
        <v>53</v>
      </c>
      <c r="C47" s="95" t="s">
        <v>0</v>
      </c>
      <c r="D47" s="21"/>
      <c r="E47" s="49">
        <v>7.0000000000000007E-2</v>
      </c>
      <c r="F47" s="22"/>
      <c r="G47" s="39">
        <f>G46*E47</f>
        <v>0</v>
      </c>
      <c r="H47" s="6"/>
      <c r="I47" s="6"/>
    </row>
    <row r="48" spans="1:9">
      <c r="A48" s="95"/>
      <c r="B48" s="95" t="s">
        <v>3</v>
      </c>
      <c r="C48" s="95" t="s">
        <v>0</v>
      </c>
      <c r="D48" s="21"/>
      <c r="E48" s="50"/>
      <c r="F48" s="22"/>
      <c r="G48" s="38">
        <f>G47+G46</f>
        <v>0</v>
      </c>
      <c r="H48" s="17"/>
      <c r="I48" s="6"/>
    </row>
    <row r="49" spans="1:9">
      <c r="A49" s="95"/>
      <c r="B49" s="95" t="s">
        <v>54</v>
      </c>
      <c r="C49" s="95" t="s">
        <v>0</v>
      </c>
      <c r="D49" s="21"/>
      <c r="E49" s="49">
        <v>0.05</v>
      </c>
      <c r="F49" s="22"/>
      <c r="G49" s="39">
        <f>G48*E49</f>
        <v>0</v>
      </c>
      <c r="H49" s="6"/>
      <c r="I49" s="17"/>
    </row>
    <row r="50" spans="1:9">
      <c r="A50" s="94"/>
      <c r="B50" s="95" t="s">
        <v>55</v>
      </c>
      <c r="C50" s="95" t="s">
        <v>0</v>
      </c>
      <c r="D50" s="24"/>
      <c r="E50" s="26"/>
      <c r="F50" s="26"/>
      <c r="G50" s="37">
        <f>G49+G48</f>
        <v>0</v>
      </c>
      <c r="H50" s="18"/>
    </row>
    <row r="51" spans="1:9">
      <c r="B51" s="19"/>
      <c r="C51" s="19"/>
      <c r="D51" s="19"/>
      <c r="E51" s="19"/>
      <c r="F51" s="19"/>
      <c r="G51" s="19"/>
      <c r="H51" s="19"/>
      <c r="I51" s="19"/>
    </row>
    <row r="52" spans="1:9" ht="19.5">
      <c r="A52" s="126" t="s">
        <v>121</v>
      </c>
      <c r="B52" s="126"/>
      <c r="C52" s="126"/>
      <c r="D52" s="126"/>
      <c r="E52" s="126"/>
      <c r="F52" s="126"/>
      <c r="G52" s="126"/>
    </row>
    <row r="53" spans="1:9" ht="16.5" customHeight="1">
      <c r="A53" s="127" t="s">
        <v>151</v>
      </c>
      <c r="B53" s="127"/>
      <c r="C53" s="127"/>
      <c r="D53" s="127"/>
      <c r="E53" s="127"/>
      <c r="F53" s="127"/>
      <c r="G53" s="127"/>
    </row>
    <row r="54" spans="1:9" ht="16.5">
      <c r="A54" s="128" t="s">
        <v>105</v>
      </c>
      <c r="B54" s="128"/>
      <c r="C54" s="128"/>
      <c r="D54" s="128"/>
      <c r="E54" s="128"/>
      <c r="F54" s="128"/>
      <c r="G54" s="128"/>
    </row>
    <row r="55" spans="1:9" ht="15.75">
      <c r="A55" s="137"/>
      <c r="B55" s="137"/>
      <c r="C55" s="137"/>
      <c r="D55" s="137"/>
      <c r="E55" s="137"/>
      <c r="F55" s="137"/>
      <c r="G55" s="137"/>
    </row>
    <row r="56" spans="1:9" ht="33.75" customHeight="1">
      <c r="A56" s="120" t="s">
        <v>1</v>
      </c>
      <c r="B56" s="121" t="s">
        <v>5</v>
      </c>
      <c r="C56" s="122" t="s">
        <v>6</v>
      </c>
      <c r="D56" s="138" t="s">
        <v>7</v>
      </c>
      <c r="E56" s="138"/>
      <c r="F56" s="125" t="s">
        <v>8</v>
      </c>
      <c r="G56" s="125"/>
    </row>
    <row r="57" spans="1:9" ht="63" customHeight="1">
      <c r="A57" s="120"/>
      <c r="B57" s="121"/>
      <c r="C57" s="122"/>
      <c r="D57" s="96" t="s">
        <v>6</v>
      </c>
      <c r="E57" s="96" t="s">
        <v>9</v>
      </c>
      <c r="F57" s="96" t="s">
        <v>10</v>
      </c>
      <c r="G57" s="1" t="s">
        <v>2</v>
      </c>
    </row>
    <row r="58" spans="1:9">
      <c r="A58" s="95" t="s">
        <v>11</v>
      </c>
      <c r="B58" s="95" t="s">
        <v>13</v>
      </c>
      <c r="C58" s="95" t="s">
        <v>14</v>
      </c>
      <c r="D58" s="95" t="s">
        <v>15</v>
      </c>
      <c r="E58" s="95" t="s">
        <v>16</v>
      </c>
      <c r="F58" s="95" t="s">
        <v>17</v>
      </c>
      <c r="G58" s="2">
        <v>8</v>
      </c>
    </row>
    <row r="59" spans="1:9">
      <c r="A59" s="95" t="s">
        <v>11</v>
      </c>
      <c r="B59" s="95" t="s">
        <v>56</v>
      </c>
      <c r="C59" s="95" t="s">
        <v>27</v>
      </c>
      <c r="D59" s="23"/>
      <c r="E59" s="22">
        <v>1</v>
      </c>
      <c r="F59" s="22"/>
      <c r="G59" s="37">
        <f>G60+G61+G62+G63+G64</f>
        <v>0</v>
      </c>
    </row>
    <row r="60" spans="1:9">
      <c r="A60" s="7">
        <f>A59+0.1</f>
        <v>1.1000000000000001</v>
      </c>
      <c r="B60" s="94" t="s">
        <v>20</v>
      </c>
      <c r="C60" s="94" t="s">
        <v>21</v>
      </c>
      <c r="D60" s="34">
        <v>3.47</v>
      </c>
      <c r="E60" s="25">
        <f>D60*E59</f>
        <v>3.47</v>
      </c>
      <c r="F60" s="26"/>
      <c r="G60" s="36">
        <f>E60*F60</f>
        <v>0</v>
      </c>
    </row>
    <row r="61" spans="1:9">
      <c r="A61" s="7">
        <f>A60+0.1</f>
        <v>1.2000000000000002</v>
      </c>
      <c r="B61" s="94" t="s">
        <v>36</v>
      </c>
      <c r="C61" s="94" t="s">
        <v>23</v>
      </c>
      <c r="D61" s="80">
        <v>7.1999999999999995E-2</v>
      </c>
      <c r="E61" s="25">
        <f>E59*D61</f>
        <v>7.1999999999999995E-2</v>
      </c>
      <c r="F61" s="26"/>
      <c r="G61" s="36">
        <f>E61*F61</f>
        <v>0</v>
      </c>
    </row>
    <row r="62" spans="1:9">
      <c r="A62" s="7">
        <f>A61+0.1</f>
        <v>1.3000000000000003</v>
      </c>
      <c r="B62" s="81" t="s">
        <v>57</v>
      </c>
      <c r="C62" s="94" t="s">
        <v>27</v>
      </c>
      <c r="D62" s="82">
        <v>1</v>
      </c>
      <c r="E62" s="25">
        <f>E59*D62</f>
        <v>1</v>
      </c>
      <c r="F62" s="26"/>
      <c r="G62" s="36">
        <f>E62*F62</f>
        <v>0</v>
      </c>
    </row>
    <row r="63" spans="1:9">
      <c r="A63" s="7">
        <f>A62+0.1</f>
        <v>1.4000000000000004</v>
      </c>
      <c r="B63" s="94" t="s">
        <v>58</v>
      </c>
      <c r="C63" s="94" t="s">
        <v>27</v>
      </c>
      <c r="D63" s="82">
        <v>1</v>
      </c>
      <c r="E63" s="25">
        <v>2</v>
      </c>
      <c r="F63" s="34"/>
      <c r="G63" s="36">
        <f>E63*F63</f>
        <v>0</v>
      </c>
    </row>
    <row r="64" spans="1:9">
      <c r="A64" s="7">
        <f>A63+0.1</f>
        <v>1.5000000000000004</v>
      </c>
      <c r="B64" s="94" t="s">
        <v>46</v>
      </c>
      <c r="C64" s="94" t="s">
        <v>0</v>
      </c>
      <c r="D64" s="82">
        <v>0.2</v>
      </c>
      <c r="E64" s="25">
        <f>E59*D64</f>
        <v>0.2</v>
      </c>
      <c r="F64" s="26"/>
      <c r="G64" s="36">
        <f>E64*F64</f>
        <v>0</v>
      </c>
    </row>
    <row r="65" spans="1:7" ht="40.5">
      <c r="A65" s="95" t="s">
        <v>12</v>
      </c>
      <c r="B65" s="95" t="s">
        <v>60</v>
      </c>
      <c r="C65" s="95" t="s">
        <v>59</v>
      </c>
      <c r="D65" s="23"/>
      <c r="E65" s="22">
        <v>30</v>
      </c>
      <c r="F65" s="22"/>
      <c r="G65" s="37">
        <f>G66+G67+G68+G69+G70</f>
        <v>0</v>
      </c>
    </row>
    <row r="66" spans="1:7">
      <c r="A66" s="7">
        <f>A65+0.1</f>
        <v>2.1</v>
      </c>
      <c r="B66" s="13" t="s">
        <v>20</v>
      </c>
      <c r="C66" s="94" t="s">
        <v>21</v>
      </c>
      <c r="D66" s="27">
        <v>0.13900000000000001</v>
      </c>
      <c r="E66" s="25">
        <f>D66*E65</f>
        <v>4.17</v>
      </c>
      <c r="F66" s="26"/>
      <c r="G66" s="36">
        <f>E66*F66</f>
        <v>0</v>
      </c>
    </row>
    <row r="67" spans="1:7" ht="29.25">
      <c r="A67" s="7">
        <f>A66+0.1</f>
        <v>2.2000000000000002</v>
      </c>
      <c r="B67" s="13" t="s">
        <v>119</v>
      </c>
      <c r="C67" s="94" t="s">
        <v>61</v>
      </c>
      <c r="D67" s="25"/>
      <c r="E67" s="25">
        <v>10</v>
      </c>
      <c r="F67" s="26"/>
      <c r="G67" s="36">
        <f>E67*F67</f>
        <v>0</v>
      </c>
    </row>
    <row r="68" spans="1:7" ht="29.25">
      <c r="A68" s="7">
        <f>A67+0.1</f>
        <v>2.3000000000000003</v>
      </c>
      <c r="B68" s="13" t="s">
        <v>120</v>
      </c>
      <c r="C68" s="94" t="s">
        <v>61</v>
      </c>
      <c r="D68" s="25"/>
      <c r="E68" s="25">
        <v>20</v>
      </c>
      <c r="F68" s="26"/>
      <c r="G68" s="36">
        <f>E68*F68</f>
        <v>0</v>
      </c>
    </row>
    <row r="69" spans="1:7">
      <c r="A69" s="7">
        <f>A68+0.1</f>
        <v>2.4000000000000004</v>
      </c>
      <c r="B69" s="13" t="s">
        <v>62</v>
      </c>
      <c r="C69" s="94" t="s">
        <v>27</v>
      </c>
      <c r="D69" s="25"/>
      <c r="E69" s="25">
        <v>2</v>
      </c>
      <c r="F69" s="36"/>
      <c r="G69" s="36">
        <f>E69*F69</f>
        <v>0</v>
      </c>
    </row>
    <row r="70" spans="1:7">
      <c r="A70" s="7">
        <f>A69+0.1</f>
        <v>2.5000000000000004</v>
      </c>
      <c r="B70" s="13" t="s">
        <v>28</v>
      </c>
      <c r="C70" s="94" t="s">
        <v>0</v>
      </c>
      <c r="D70" s="27">
        <v>9.7000000000000003E-2</v>
      </c>
      <c r="E70" s="25">
        <f>D70*E65</f>
        <v>2.91</v>
      </c>
      <c r="F70" s="26"/>
      <c r="G70" s="36">
        <f>E70*F70</f>
        <v>0</v>
      </c>
    </row>
    <row r="71" spans="1:7" ht="27">
      <c r="A71" s="95" t="s">
        <v>13</v>
      </c>
      <c r="B71" s="95" t="s">
        <v>63</v>
      </c>
      <c r="C71" s="95" t="s">
        <v>27</v>
      </c>
      <c r="D71" s="23"/>
      <c r="E71" s="22">
        <v>1</v>
      </c>
      <c r="F71" s="22"/>
      <c r="G71" s="37">
        <f>G72+G73+G74</f>
        <v>0</v>
      </c>
    </row>
    <row r="72" spans="1:7">
      <c r="A72" s="7">
        <f>A71+0.1</f>
        <v>3.1</v>
      </c>
      <c r="B72" s="13" t="s">
        <v>20</v>
      </c>
      <c r="C72" s="94" t="s">
        <v>21</v>
      </c>
      <c r="D72" s="27">
        <v>0.372</v>
      </c>
      <c r="E72" s="25">
        <f>E71*D72</f>
        <v>0.372</v>
      </c>
      <c r="F72" s="26"/>
      <c r="G72" s="36">
        <f>E72*F72</f>
        <v>0</v>
      </c>
    </row>
    <row r="73" spans="1:7">
      <c r="A73" s="7">
        <f>A72+0.1</f>
        <v>3.2</v>
      </c>
      <c r="B73" s="61" t="s">
        <v>64</v>
      </c>
      <c r="C73" s="94" t="s">
        <v>29</v>
      </c>
      <c r="D73" s="25">
        <v>1</v>
      </c>
      <c r="E73" s="25">
        <f>E71*D73</f>
        <v>1</v>
      </c>
      <c r="F73" s="26"/>
      <c r="G73" s="36">
        <f>E73*F73</f>
        <v>0</v>
      </c>
    </row>
    <row r="74" spans="1:7">
      <c r="A74" s="7">
        <f>A73+0.1</f>
        <v>3.3000000000000003</v>
      </c>
      <c r="B74" s="13" t="s">
        <v>28</v>
      </c>
      <c r="C74" s="94" t="s">
        <v>0</v>
      </c>
      <c r="D74" s="35">
        <v>0.12839999999999999</v>
      </c>
      <c r="E74" s="25">
        <f>E71*D74</f>
        <v>0.12839999999999999</v>
      </c>
      <c r="F74" s="36"/>
      <c r="G74" s="36">
        <f>E74*F74</f>
        <v>0</v>
      </c>
    </row>
    <row r="75" spans="1:7" ht="27">
      <c r="A75" s="95" t="s">
        <v>14</v>
      </c>
      <c r="B75" s="95" t="s">
        <v>65</v>
      </c>
      <c r="C75" s="95" t="s">
        <v>27</v>
      </c>
      <c r="D75" s="23"/>
      <c r="E75" s="22">
        <v>2</v>
      </c>
      <c r="F75" s="22"/>
      <c r="G75" s="37">
        <f>G76+G77+G78</f>
        <v>0</v>
      </c>
    </row>
    <row r="76" spans="1:7">
      <c r="A76" s="7">
        <f>A75+0.1</f>
        <v>4.0999999999999996</v>
      </c>
      <c r="B76" s="13" t="s">
        <v>20</v>
      </c>
      <c r="C76" s="94" t="s">
        <v>21</v>
      </c>
      <c r="D76" s="27">
        <v>0.372</v>
      </c>
      <c r="E76" s="25">
        <f>E75*D76</f>
        <v>0.74399999999999999</v>
      </c>
      <c r="F76" s="26"/>
      <c r="G76" s="36">
        <f>E76*F76</f>
        <v>0</v>
      </c>
    </row>
    <row r="77" spans="1:7">
      <c r="A77" s="7">
        <f>A76+0.1</f>
        <v>4.1999999999999993</v>
      </c>
      <c r="B77" s="61" t="s">
        <v>66</v>
      </c>
      <c r="C77" s="94" t="s">
        <v>29</v>
      </c>
      <c r="D77" s="25">
        <v>1</v>
      </c>
      <c r="E77" s="25">
        <f>E75*D77</f>
        <v>2</v>
      </c>
      <c r="F77" s="26"/>
      <c r="G77" s="36">
        <f>E77*F77</f>
        <v>0</v>
      </c>
    </row>
    <row r="78" spans="1:7">
      <c r="A78" s="7">
        <f>A77+0.1</f>
        <v>4.2999999999999989</v>
      </c>
      <c r="B78" s="13" t="s">
        <v>28</v>
      </c>
      <c r="C78" s="94" t="s">
        <v>0</v>
      </c>
      <c r="D78" s="35">
        <v>0.12839999999999999</v>
      </c>
      <c r="E78" s="25">
        <f>E75*D78</f>
        <v>0.25679999999999997</v>
      </c>
      <c r="F78" s="36"/>
      <c r="G78" s="36">
        <f>E78*F78</f>
        <v>0</v>
      </c>
    </row>
    <row r="79" spans="1:7" ht="27">
      <c r="A79" s="95" t="s">
        <v>15</v>
      </c>
      <c r="B79" s="95" t="s">
        <v>67</v>
      </c>
      <c r="C79" s="95" t="s">
        <v>27</v>
      </c>
      <c r="D79" s="23"/>
      <c r="E79" s="22">
        <v>2</v>
      </c>
      <c r="F79" s="22"/>
      <c r="G79" s="37">
        <f>G80+G81++G82</f>
        <v>0</v>
      </c>
    </row>
    <row r="80" spans="1:7">
      <c r="A80" s="7">
        <f>A79+0.1</f>
        <v>5.0999999999999996</v>
      </c>
      <c r="B80" s="13" t="s">
        <v>20</v>
      </c>
      <c r="C80" s="94" t="s">
        <v>21</v>
      </c>
      <c r="D80" s="27">
        <v>0.372</v>
      </c>
      <c r="E80" s="25">
        <f>E79*D80</f>
        <v>0.74399999999999999</v>
      </c>
      <c r="F80" s="26"/>
      <c r="G80" s="36">
        <f>E80*F80</f>
        <v>0</v>
      </c>
    </row>
    <row r="81" spans="1:7">
      <c r="A81" s="7">
        <f>A80+0.1</f>
        <v>5.1999999999999993</v>
      </c>
      <c r="B81" s="61" t="s">
        <v>68</v>
      </c>
      <c r="C81" s="94" t="s">
        <v>29</v>
      </c>
      <c r="D81" s="25">
        <v>1</v>
      </c>
      <c r="E81" s="25">
        <f>E79*D81</f>
        <v>2</v>
      </c>
      <c r="F81" s="34"/>
      <c r="G81" s="36">
        <f>E81*F81</f>
        <v>0</v>
      </c>
    </row>
    <row r="82" spans="1:7">
      <c r="A82" s="7">
        <f>A81+0.1</f>
        <v>5.2999999999999989</v>
      </c>
      <c r="B82" s="13" t="s">
        <v>28</v>
      </c>
      <c r="C82" s="94" t="s">
        <v>0</v>
      </c>
      <c r="D82" s="35">
        <v>0.12839999999999999</v>
      </c>
      <c r="E82" s="25">
        <f>E79*D82</f>
        <v>0.25679999999999997</v>
      </c>
      <c r="F82" s="36"/>
      <c r="G82" s="36">
        <f>E82*F82</f>
        <v>0</v>
      </c>
    </row>
    <row r="83" spans="1:7" ht="27">
      <c r="A83" s="95" t="s">
        <v>16</v>
      </c>
      <c r="B83" s="95" t="s">
        <v>70</v>
      </c>
      <c r="C83" s="95" t="s">
        <v>29</v>
      </c>
      <c r="D83" s="23"/>
      <c r="E83" s="22">
        <v>4</v>
      </c>
      <c r="F83" s="22"/>
      <c r="G83" s="37">
        <f>G84+G85++G86+G87</f>
        <v>0</v>
      </c>
    </row>
    <row r="84" spans="1:7">
      <c r="A84" s="7">
        <f>A83+0.1</f>
        <v>6.1</v>
      </c>
      <c r="B84" s="13" t="s">
        <v>20</v>
      </c>
      <c r="C84" s="94" t="s">
        <v>21</v>
      </c>
      <c r="D84" s="26">
        <v>1.02</v>
      </c>
      <c r="E84" s="25">
        <f>E83*D84</f>
        <v>4.08</v>
      </c>
      <c r="F84" s="26"/>
      <c r="G84" s="36">
        <f>E84*F84</f>
        <v>0</v>
      </c>
    </row>
    <row r="85" spans="1:7">
      <c r="A85" s="7">
        <f>A84+0.1</f>
        <v>6.1999999999999993</v>
      </c>
      <c r="B85" s="13" t="s">
        <v>36</v>
      </c>
      <c r="C85" s="94" t="s">
        <v>69</v>
      </c>
      <c r="D85" s="26">
        <v>0.01</v>
      </c>
      <c r="E85" s="25">
        <f>E83*D85</f>
        <v>0.04</v>
      </c>
      <c r="F85" s="26"/>
      <c r="G85" s="36">
        <f>E85*F85</f>
        <v>0</v>
      </c>
    </row>
    <row r="86" spans="1:7">
      <c r="A86" s="7">
        <f>A85+0.1</f>
        <v>6.2999999999999989</v>
      </c>
      <c r="B86" s="94" t="s">
        <v>71</v>
      </c>
      <c r="C86" s="94" t="s">
        <v>29</v>
      </c>
      <c r="D86" s="25">
        <v>1</v>
      </c>
      <c r="E86" s="25">
        <f>E83*D86</f>
        <v>4</v>
      </c>
      <c r="F86" s="26"/>
      <c r="G86" s="36">
        <f>E86*F86</f>
        <v>0</v>
      </c>
    </row>
    <row r="87" spans="1:7">
      <c r="A87" s="7">
        <f>A86+0.1</f>
        <v>6.3999999999999986</v>
      </c>
      <c r="B87" s="13" t="s">
        <v>28</v>
      </c>
      <c r="C87" s="94" t="s">
        <v>0</v>
      </c>
      <c r="D87" s="25">
        <v>0.3</v>
      </c>
      <c r="E87" s="25">
        <f>E83*D87</f>
        <v>1.2</v>
      </c>
      <c r="F87" s="26"/>
      <c r="G87" s="36">
        <f>E87*F87</f>
        <v>0</v>
      </c>
    </row>
    <row r="88" spans="1:7" ht="27">
      <c r="A88" s="95" t="s">
        <v>17</v>
      </c>
      <c r="B88" s="95" t="s">
        <v>72</v>
      </c>
      <c r="C88" s="95" t="s">
        <v>29</v>
      </c>
      <c r="D88" s="23"/>
      <c r="E88" s="88">
        <f>E91+E92</f>
        <v>4</v>
      </c>
      <c r="F88" s="22"/>
      <c r="G88" s="37">
        <f>G89+G90+G91+G92+G93</f>
        <v>0</v>
      </c>
    </row>
    <row r="89" spans="1:7">
      <c r="A89" s="7">
        <f>A88+0.1</f>
        <v>7.1</v>
      </c>
      <c r="B89" s="13" t="s">
        <v>45</v>
      </c>
      <c r="C89" s="94" t="s">
        <v>21</v>
      </c>
      <c r="D89" s="26">
        <v>1.52</v>
      </c>
      <c r="E89" s="25">
        <f>E88*D89</f>
        <v>6.08</v>
      </c>
      <c r="F89" s="26"/>
      <c r="G89" s="36">
        <f>E89*F89</f>
        <v>0</v>
      </c>
    </row>
    <row r="90" spans="1:7">
      <c r="A90" s="7">
        <f>A89+0.1</f>
        <v>7.1999999999999993</v>
      </c>
      <c r="B90" s="13" t="s">
        <v>73</v>
      </c>
      <c r="C90" s="94" t="s">
        <v>74</v>
      </c>
      <c r="D90" s="26">
        <v>0.2</v>
      </c>
      <c r="E90" s="25">
        <f>E88*D90</f>
        <v>0.8</v>
      </c>
      <c r="F90" s="26"/>
      <c r="G90" s="36">
        <f>E90*F90</f>
        <v>0</v>
      </c>
    </row>
    <row r="91" spans="1:7">
      <c r="A91" s="7">
        <f>A90+0.1</f>
        <v>7.2999999999999989</v>
      </c>
      <c r="B91" s="13" t="s">
        <v>104</v>
      </c>
      <c r="C91" s="94" t="s">
        <v>29</v>
      </c>
      <c r="D91" s="25"/>
      <c r="E91" s="25">
        <v>1</v>
      </c>
      <c r="F91" s="34"/>
      <c r="G91" s="36">
        <f>E91*F91</f>
        <v>0</v>
      </c>
    </row>
    <row r="92" spans="1:7">
      <c r="A92" s="7">
        <f>A91+0.1</f>
        <v>7.3999999999999986</v>
      </c>
      <c r="B92" s="13" t="s">
        <v>104</v>
      </c>
      <c r="C92" s="94" t="s">
        <v>29</v>
      </c>
      <c r="D92" s="25"/>
      <c r="E92" s="25">
        <v>3</v>
      </c>
      <c r="F92" s="34"/>
      <c r="G92" s="36">
        <f>E92*F92</f>
        <v>0</v>
      </c>
    </row>
    <row r="93" spans="1:7">
      <c r="A93" s="7">
        <f>A91+0.1</f>
        <v>7.3999999999999986</v>
      </c>
      <c r="B93" s="13" t="s">
        <v>28</v>
      </c>
      <c r="C93" s="94" t="s">
        <v>0</v>
      </c>
      <c r="D93" s="26">
        <v>0.82</v>
      </c>
      <c r="E93" s="25">
        <f>E88*D93</f>
        <v>3.28</v>
      </c>
      <c r="F93" s="26"/>
      <c r="G93" s="36">
        <f>E93*F93</f>
        <v>0</v>
      </c>
    </row>
    <row r="94" spans="1:7" ht="40.5">
      <c r="A94" s="142" t="s">
        <v>134</v>
      </c>
      <c r="B94" s="142" t="s">
        <v>135</v>
      </c>
      <c r="C94" s="142" t="s">
        <v>75</v>
      </c>
      <c r="D94" s="143"/>
      <c r="E94" s="144">
        <v>1</v>
      </c>
      <c r="F94" s="145"/>
      <c r="G94" s="146">
        <f>G95+G96+G97+G98</f>
        <v>0</v>
      </c>
    </row>
    <row r="95" spans="1:7">
      <c r="A95" s="113">
        <f>A94+0.1</f>
        <v>8.1</v>
      </c>
      <c r="B95" s="114" t="s">
        <v>80</v>
      </c>
      <c r="C95" s="114" t="s">
        <v>81</v>
      </c>
      <c r="D95" s="115">
        <v>7.24</v>
      </c>
      <c r="E95" s="31">
        <f>E94*D95</f>
        <v>7.24</v>
      </c>
      <c r="F95" s="30"/>
      <c r="G95" s="32">
        <f>E95*F95</f>
        <v>0</v>
      </c>
    </row>
    <row r="96" spans="1:7">
      <c r="A96" s="113">
        <f>A95+0.1</f>
        <v>8.1999999999999993</v>
      </c>
      <c r="B96" s="114" t="s">
        <v>22</v>
      </c>
      <c r="C96" s="94" t="s">
        <v>23</v>
      </c>
      <c r="D96" s="115">
        <v>0.28000000000000003</v>
      </c>
      <c r="E96" s="31">
        <f>E94*D96</f>
        <v>0.28000000000000003</v>
      </c>
      <c r="F96" s="30"/>
      <c r="G96" s="32">
        <f>E96*F96</f>
        <v>0</v>
      </c>
    </row>
    <row r="97" spans="1:7">
      <c r="A97" s="113">
        <f>A96+0.1</f>
        <v>8.2999999999999989</v>
      </c>
      <c r="B97" s="114" t="s">
        <v>152</v>
      </c>
      <c r="C97" s="114" t="s">
        <v>75</v>
      </c>
      <c r="D97" s="115">
        <v>1</v>
      </c>
      <c r="E97" s="31">
        <f>E94*D97</f>
        <v>1</v>
      </c>
      <c r="F97" s="30"/>
      <c r="G97" s="32">
        <f>E97*F97</f>
        <v>0</v>
      </c>
    </row>
    <row r="98" spans="1:7">
      <c r="A98" s="113">
        <f>A97+0.1</f>
        <v>8.3999999999999986</v>
      </c>
      <c r="B98" s="114" t="s">
        <v>28</v>
      </c>
      <c r="C98" s="114" t="s">
        <v>0</v>
      </c>
      <c r="D98" s="115">
        <v>1.24</v>
      </c>
      <c r="E98" s="31">
        <f>E94*D98</f>
        <v>1.24</v>
      </c>
      <c r="F98" s="30"/>
      <c r="G98" s="32">
        <f>E98*F98</f>
        <v>0</v>
      </c>
    </row>
    <row r="99" spans="1:7">
      <c r="A99" s="95"/>
      <c r="B99" s="95" t="s">
        <v>49</v>
      </c>
      <c r="C99" s="95" t="s">
        <v>0</v>
      </c>
      <c r="D99" s="21"/>
      <c r="E99" s="22"/>
      <c r="F99" s="22"/>
      <c r="G99" s="38">
        <f>G94+G88+G83+G79+G75+G71+G65+G59</f>
        <v>0</v>
      </c>
    </row>
    <row r="100" spans="1:7">
      <c r="A100" s="95"/>
      <c r="B100" s="95" t="s">
        <v>50</v>
      </c>
      <c r="C100" s="95" t="s">
        <v>0</v>
      </c>
      <c r="D100" s="21"/>
      <c r="E100" s="22"/>
      <c r="F100" s="22"/>
      <c r="G100" s="38"/>
    </row>
    <row r="101" spans="1:7">
      <c r="A101" s="95"/>
      <c r="B101" s="13" t="s">
        <v>51</v>
      </c>
      <c r="C101" s="95" t="s">
        <v>0</v>
      </c>
      <c r="D101" s="21"/>
      <c r="E101" s="22"/>
      <c r="F101" s="22"/>
      <c r="G101" s="39">
        <f>G95+G89+G84+G80+G76+G72+G66+G60</f>
        <v>0</v>
      </c>
    </row>
    <row r="102" spans="1:7">
      <c r="A102" s="95"/>
      <c r="B102" s="95" t="s">
        <v>52</v>
      </c>
      <c r="C102" s="15" t="s">
        <v>0</v>
      </c>
      <c r="D102" s="21"/>
      <c r="E102" s="22"/>
      <c r="F102" s="22"/>
      <c r="G102" s="38">
        <f>G99</f>
        <v>0</v>
      </c>
    </row>
    <row r="103" spans="1:7" ht="27">
      <c r="A103" s="95"/>
      <c r="B103" s="95" t="s">
        <v>76</v>
      </c>
      <c r="C103" s="95" t="s">
        <v>0</v>
      </c>
      <c r="D103" s="21"/>
      <c r="E103" s="83">
        <v>0.5</v>
      </c>
      <c r="F103" s="22"/>
      <c r="G103" s="39">
        <f>G101*E103</f>
        <v>0</v>
      </c>
    </row>
    <row r="104" spans="1:7">
      <c r="A104" s="95"/>
      <c r="B104" s="95" t="s">
        <v>3</v>
      </c>
      <c r="C104" s="95" t="s">
        <v>0</v>
      </c>
      <c r="D104" s="21"/>
      <c r="E104" s="50"/>
      <c r="F104" s="22"/>
      <c r="G104" s="38">
        <f>G103+G102</f>
        <v>0</v>
      </c>
    </row>
    <row r="105" spans="1:7">
      <c r="A105" s="95"/>
      <c r="B105" s="95" t="s">
        <v>54</v>
      </c>
      <c r="C105" s="95" t="s">
        <v>0</v>
      </c>
      <c r="D105" s="21"/>
      <c r="E105" s="49">
        <v>0.05</v>
      </c>
      <c r="F105" s="22"/>
      <c r="G105" s="39">
        <f>G104*E105</f>
        <v>0</v>
      </c>
    </row>
    <row r="106" spans="1:7">
      <c r="A106" s="94"/>
      <c r="B106" s="95" t="s">
        <v>55</v>
      </c>
      <c r="C106" s="95" t="s">
        <v>0</v>
      </c>
      <c r="D106" s="24"/>
      <c r="E106" s="26"/>
      <c r="F106" s="26"/>
      <c r="G106" s="37">
        <f>G105+G104</f>
        <v>0</v>
      </c>
    </row>
    <row r="108" spans="1:7" ht="19.5">
      <c r="A108" s="126" t="s">
        <v>122</v>
      </c>
      <c r="B108" s="126"/>
      <c r="C108" s="126"/>
      <c r="D108" s="126"/>
      <c r="E108" s="126"/>
      <c r="F108" s="126"/>
      <c r="G108" s="126"/>
    </row>
    <row r="109" spans="1:7" ht="16.5" customHeight="1">
      <c r="A109" s="127" t="s">
        <v>151</v>
      </c>
      <c r="B109" s="127"/>
      <c r="C109" s="127"/>
      <c r="D109" s="127"/>
      <c r="E109" s="127"/>
      <c r="F109" s="127"/>
      <c r="G109" s="127"/>
    </row>
    <row r="110" spans="1:7" ht="16.5">
      <c r="A110" s="128" t="s">
        <v>77</v>
      </c>
      <c r="B110" s="128"/>
      <c r="C110" s="128"/>
      <c r="D110" s="128"/>
      <c r="E110" s="128"/>
      <c r="F110" s="128"/>
      <c r="G110" s="128"/>
    </row>
    <row r="111" spans="1:7" ht="16.5">
      <c r="A111" s="97"/>
      <c r="B111" s="97"/>
      <c r="C111" s="97"/>
      <c r="D111" s="97"/>
      <c r="E111" s="97"/>
      <c r="F111" s="97"/>
      <c r="G111" s="97"/>
    </row>
    <row r="112" spans="1:7" ht="34.5" customHeight="1">
      <c r="A112" s="120" t="s">
        <v>1</v>
      </c>
      <c r="B112" s="121" t="s">
        <v>5</v>
      </c>
      <c r="C112" s="122" t="s">
        <v>6</v>
      </c>
      <c r="D112" s="138" t="s">
        <v>7</v>
      </c>
      <c r="E112" s="138"/>
      <c r="F112" s="125" t="s">
        <v>8</v>
      </c>
      <c r="G112" s="125"/>
    </row>
    <row r="113" spans="1:7" ht="68.25" customHeight="1">
      <c r="A113" s="120"/>
      <c r="B113" s="121"/>
      <c r="C113" s="122"/>
      <c r="D113" s="96" t="s">
        <v>6</v>
      </c>
      <c r="E113" s="96" t="s">
        <v>9</v>
      </c>
      <c r="F113" s="96" t="s">
        <v>10</v>
      </c>
      <c r="G113" s="1" t="s">
        <v>2</v>
      </c>
    </row>
    <row r="114" spans="1:7">
      <c r="A114" s="95" t="s">
        <v>11</v>
      </c>
      <c r="B114" s="95" t="s">
        <v>13</v>
      </c>
      <c r="C114" s="95" t="s">
        <v>14</v>
      </c>
      <c r="D114" s="95" t="s">
        <v>15</v>
      </c>
      <c r="E114" s="5" t="s">
        <v>16</v>
      </c>
      <c r="F114" s="95" t="s">
        <v>17</v>
      </c>
      <c r="G114" s="2">
        <v>8</v>
      </c>
    </row>
    <row r="115" spans="1:7">
      <c r="A115" s="95"/>
      <c r="B115" s="95" t="s">
        <v>78</v>
      </c>
      <c r="C115" s="95"/>
      <c r="D115" s="95"/>
      <c r="E115" s="5"/>
      <c r="F115" s="95"/>
      <c r="G115" s="2"/>
    </row>
    <row r="116" spans="1:7" ht="40.5">
      <c r="A116" s="95" t="s">
        <v>11</v>
      </c>
      <c r="B116" s="95" t="s">
        <v>102</v>
      </c>
      <c r="C116" s="95" t="s">
        <v>79</v>
      </c>
      <c r="D116" s="21"/>
      <c r="E116" s="23">
        <v>20</v>
      </c>
      <c r="F116" s="22"/>
      <c r="G116" s="37">
        <f>G117+G118+G119+G120+G121+G122</f>
        <v>0</v>
      </c>
    </row>
    <row r="117" spans="1:7">
      <c r="A117" s="7">
        <f t="shared" ref="A117:A122" si="2">A116+0.1</f>
        <v>1.1000000000000001</v>
      </c>
      <c r="B117" s="13" t="s">
        <v>80</v>
      </c>
      <c r="C117" s="94" t="s">
        <v>81</v>
      </c>
      <c r="D117" s="24">
        <v>9.6000000000000002E-2</v>
      </c>
      <c r="E117" s="25">
        <f>E116*D117</f>
        <v>1.92</v>
      </c>
      <c r="F117" s="26"/>
      <c r="G117" s="36">
        <f t="shared" ref="G117:G122" si="3">E117*F117</f>
        <v>0</v>
      </c>
    </row>
    <row r="118" spans="1:7">
      <c r="A118" s="7">
        <f t="shared" si="2"/>
        <v>1.2000000000000002</v>
      </c>
      <c r="B118" s="13" t="s">
        <v>36</v>
      </c>
      <c r="C118" s="94" t="s">
        <v>23</v>
      </c>
      <c r="D118" s="24">
        <v>4.5199999999999997E-2</v>
      </c>
      <c r="E118" s="25">
        <f>E116*D118</f>
        <v>0.90399999999999991</v>
      </c>
      <c r="F118" s="26"/>
      <c r="G118" s="36">
        <f t="shared" si="3"/>
        <v>0</v>
      </c>
    </row>
    <row r="119" spans="1:7">
      <c r="A119" s="7">
        <f t="shared" si="2"/>
        <v>1.3000000000000003</v>
      </c>
      <c r="B119" s="13" t="s">
        <v>101</v>
      </c>
      <c r="C119" s="94" t="s">
        <v>79</v>
      </c>
      <c r="D119" s="26">
        <v>1.01</v>
      </c>
      <c r="E119" s="25">
        <f>E116*D119</f>
        <v>20.2</v>
      </c>
      <c r="F119" s="26"/>
      <c r="G119" s="36">
        <f t="shared" si="3"/>
        <v>0</v>
      </c>
    </row>
    <row r="120" spans="1:7">
      <c r="A120" s="7">
        <f t="shared" si="2"/>
        <v>1.4000000000000004</v>
      </c>
      <c r="B120" s="13" t="s">
        <v>82</v>
      </c>
      <c r="C120" s="94" t="s">
        <v>75</v>
      </c>
      <c r="D120" s="25"/>
      <c r="E120" s="25">
        <v>30</v>
      </c>
      <c r="F120" s="26"/>
      <c r="G120" s="36">
        <f t="shared" si="3"/>
        <v>0</v>
      </c>
    </row>
    <row r="121" spans="1:7">
      <c r="A121" s="7">
        <f t="shared" si="2"/>
        <v>1.5000000000000004</v>
      </c>
      <c r="B121" s="13" t="s">
        <v>128</v>
      </c>
      <c r="C121" s="94" t="s">
        <v>75</v>
      </c>
      <c r="D121" s="25"/>
      <c r="E121" s="25">
        <v>2</v>
      </c>
      <c r="F121" s="26"/>
      <c r="G121" s="36">
        <f t="shared" si="3"/>
        <v>0</v>
      </c>
    </row>
    <row r="122" spans="1:7">
      <c r="A122" s="7">
        <f t="shared" si="2"/>
        <v>1.6000000000000005</v>
      </c>
      <c r="B122" s="13" t="s">
        <v>28</v>
      </c>
      <c r="C122" s="94" t="s">
        <v>0</v>
      </c>
      <c r="D122" s="24">
        <v>6.0000000000000001E-3</v>
      </c>
      <c r="E122" s="25">
        <f>E116*D122</f>
        <v>0.12</v>
      </c>
      <c r="F122" s="26"/>
      <c r="G122" s="36">
        <f t="shared" si="3"/>
        <v>0</v>
      </c>
    </row>
    <row r="123" spans="1:7">
      <c r="A123" s="94"/>
      <c r="B123" s="84" t="s">
        <v>84</v>
      </c>
      <c r="C123" s="94"/>
      <c r="D123" s="24"/>
      <c r="E123" s="25"/>
      <c r="F123" s="26"/>
      <c r="G123" s="36"/>
    </row>
    <row r="124" spans="1:7" ht="40.5">
      <c r="A124" s="95" t="s">
        <v>12</v>
      </c>
      <c r="B124" s="95" t="s">
        <v>85</v>
      </c>
      <c r="C124" s="95" t="s">
        <v>79</v>
      </c>
      <c r="D124" s="21"/>
      <c r="E124" s="23">
        <v>35</v>
      </c>
      <c r="F124" s="22"/>
      <c r="G124" s="37">
        <f>G125+G126++G127++G128++G129</f>
        <v>0</v>
      </c>
    </row>
    <row r="125" spans="1:7">
      <c r="A125" s="7">
        <f>A124+0.1</f>
        <v>2.1</v>
      </c>
      <c r="B125" s="13" t="s">
        <v>80</v>
      </c>
      <c r="C125" s="94" t="s">
        <v>81</v>
      </c>
      <c r="D125" s="24">
        <v>0.58299999999999996</v>
      </c>
      <c r="E125" s="25">
        <f>E124*D125</f>
        <v>20.404999999999998</v>
      </c>
      <c r="F125" s="26"/>
      <c r="G125" s="36">
        <f>E125*F125</f>
        <v>0</v>
      </c>
    </row>
    <row r="126" spans="1:7">
      <c r="A126" s="7">
        <f>A125+0.1</f>
        <v>2.2000000000000002</v>
      </c>
      <c r="B126" s="13" t="s">
        <v>36</v>
      </c>
      <c r="C126" s="94" t="s">
        <v>23</v>
      </c>
      <c r="D126" s="24">
        <v>4.5999999999999999E-3</v>
      </c>
      <c r="E126" s="25">
        <f>E124*D126</f>
        <v>0.161</v>
      </c>
      <c r="F126" s="26"/>
      <c r="G126" s="36">
        <f>E126*F126</f>
        <v>0</v>
      </c>
    </row>
    <row r="127" spans="1:7">
      <c r="A127" s="7">
        <f>A126+0.1</f>
        <v>2.3000000000000003</v>
      </c>
      <c r="B127" s="13" t="s">
        <v>123</v>
      </c>
      <c r="C127" s="94" t="s">
        <v>61</v>
      </c>
      <c r="D127" s="25">
        <v>1</v>
      </c>
      <c r="E127" s="25">
        <f>E124*D127</f>
        <v>35</v>
      </c>
      <c r="F127" s="26"/>
      <c r="G127" s="36">
        <f>E127*F127</f>
        <v>0</v>
      </c>
    </row>
    <row r="128" spans="1:7">
      <c r="A128" s="7">
        <f>A127+0.1</f>
        <v>2.4000000000000004</v>
      </c>
      <c r="B128" s="13" t="s">
        <v>86</v>
      </c>
      <c r="C128" s="94" t="s">
        <v>75</v>
      </c>
      <c r="D128" s="24"/>
      <c r="E128" s="25">
        <v>25</v>
      </c>
      <c r="F128" s="26"/>
      <c r="G128" s="36">
        <f>E128*F128</f>
        <v>0</v>
      </c>
    </row>
    <row r="129" spans="1:7">
      <c r="A129" s="7">
        <f>A128+0.1</f>
        <v>2.5000000000000004</v>
      </c>
      <c r="B129" s="13" t="s">
        <v>28</v>
      </c>
      <c r="C129" s="94" t="s">
        <v>0</v>
      </c>
      <c r="D129" s="24">
        <v>0.20799999999999999</v>
      </c>
      <c r="E129" s="25">
        <f>E124*D129</f>
        <v>7.2799999999999994</v>
      </c>
      <c r="F129" s="26"/>
      <c r="G129" s="36">
        <f>E129*F129</f>
        <v>0</v>
      </c>
    </row>
    <row r="130" spans="1:7" ht="40.5">
      <c r="A130" s="95" t="s">
        <v>13</v>
      </c>
      <c r="B130" s="95" t="s">
        <v>87</v>
      </c>
      <c r="C130" s="95" t="s">
        <v>79</v>
      </c>
      <c r="D130" s="21"/>
      <c r="E130" s="23">
        <v>10</v>
      </c>
      <c r="F130" s="22"/>
      <c r="G130" s="37">
        <f>G131+G132++G133+G134+G135</f>
        <v>0</v>
      </c>
    </row>
    <row r="131" spans="1:7">
      <c r="A131" s="7">
        <f>A130+0.1</f>
        <v>3.1</v>
      </c>
      <c r="B131" s="13" t="s">
        <v>80</v>
      </c>
      <c r="C131" s="94" t="s">
        <v>81</v>
      </c>
      <c r="D131" s="24">
        <v>0.60899999999999999</v>
      </c>
      <c r="E131" s="25">
        <f>E130*D131</f>
        <v>6.09</v>
      </c>
      <c r="F131" s="26"/>
      <c r="G131" s="36">
        <f>E131*F131</f>
        <v>0</v>
      </c>
    </row>
    <row r="132" spans="1:7">
      <c r="A132" s="7">
        <f>A131+0.1</f>
        <v>3.2</v>
      </c>
      <c r="B132" s="13" t="s">
        <v>22</v>
      </c>
      <c r="C132" s="94" t="s">
        <v>23</v>
      </c>
      <c r="D132" s="24">
        <v>2.0999999999999999E-3</v>
      </c>
      <c r="E132" s="25">
        <f>E130*D132</f>
        <v>2.0999999999999998E-2</v>
      </c>
      <c r="F132" s="26"/>
      <c r="G132" s="36">
        <f>E132*F132</f>
        <v>0</v>
      </c>
    </row>
    <row r="133" spans="1:7">
      <c r="A133" s="7">
        <f>A132+0.1</f>
        <v>3.3000000000000003</v>
      </c>
      <c r="B133" s="13" t="s">
        <v>124</v>
      </c>
      <c r="C133" s="94" t="s">
        <v>61</v>
      </c>
      <c r="D133" s="25">
        <v>1</v>
      </c>
      <c r="E133" s="25">
        <f>E130*D133</f>
        <v>10</v>
      </c>
      <c r="F133" s="26"/>
      <c r="G133" s="36">
        <f>E133*F133</f>
        <v>0</v>
      </c>
    </row>
    <row r="134" spans="1:7">
      <c r="A134" s="7">
        <f>A133+0.1</f>
        <v>3.4000000000000004</v>
      </c>
      <c r="B134" s="13" t="s">
        <v>88</v>
      </c>
      <c r="C134" s="94" t="s">
        <v>75</v>
      </c>
      <c r="D134" s="24"/>
      <c r="E134" s="25">
        <v>25</v>
      </c>
      <c r="F134" s="26"/>
      <c r="G134" s="36">
        <f>E134*F134</f>
        <v>0</v>
      </c>
    </row>
    <row r="135" spans="1:7">
      <c r="A135" s="7">
        <f>A134+0.1</f>
        <v>3.5000000000000004</v>
      </c>
      <c r="B135" s="13" t="s">
        <v>28</v>
      </c>
      <c r="C135" s="94" t="s">
        <v>0</v>
      </c>
      <c r="D135" s="24">
        <v>0.156</v>
      </c>
      <c r="E135" s="25">
        <f>E130*D135</f>
        <v>1.56</v>
      </c>
      <c r="F135" s="26"/>
      <c r="G135" s="36">
        <f>E135*F135</f>
        <v>0</v>
      </c>
    </row>
    <row r="136" spans="1:7" ht="27">
      <c r="A136" s="95" t="s">
        <v>14</v>
      </c>
      <c r="B136" s="95" t="s">
        <v>126</v>
      </c>
      <c r="C136" s="95" t="s">
        <v>89</v>
      </c>
      <c r="D136" s="21"/>
      <c r="E136" s="23">
        <v>2</v>
      </c>
      <c r="F136" s="22"/>
      <c r="G136" s="37">
        <f>G137+G138+G139+G140+G141</f>
        <v>0</v>
      </c>
    </row>
    <row r="137" spans="1:7">
      <c r="A137" s="7">
        <f>A136+0.1</f>
        <v>4.0999999999999996</v>
      </c>
      <c r="B137" s="13" t="s">
        <v>80</v>
      </c>
      <c r="C137" s="94" t="s">
        <v>81</v>
      </c>
      <c r="D137" s="24">
        <v>3.66</v>
      </c>
      <c r="E137" s="25">
        <f>E136*D137</f>
        <v>7.32</v>
      </c>
      <c r="F137" s="26"/>
      <c r="G137" s="36">
        <f>E137*F137</f>
        <v>0</v>
      </c>
    </row>
    <row r="138" spans="1:7">
      <c r="A138" s="7">
        <f>A137+0.1</f>
        <v>4.1999999999999993</v>
      </c>
      <c r="B138" s="13" t="s">
        <v>22</v>
      </c>
      <c r="C138" s="94" t="s">
        <v>23</v>
      </c>
      <c r="D138" s="24">
        <v>0.28000000000000003</v>
      </c>
      <c r="E138" s="25">
        <f>E136*D138</f>
        <v>0.56000000000000005</v>
      </c>
      <c r="F138" s="26"/>
      <c r="G138" s="36">
        <f>E138*F138</f>
        <v>0</v>
      </c>
    </row>
    <row r="139" spans="1:7">
      <c r="A139" s="7">
        <f>A138+0.1</f>
        <v>4.2999999999999989</v>
      </c>
      <c r="B139" s="13" t="s">
        <v>125</v>
      </c>
      <c r="C139" s="94" t="s">
        <v>29</v>
      </c>
      <c r="D139" s="24">
        <v>1</v>
      </c>
      <c r="E139" s="25">
        <f>E136*D139</f>
        <v>2</v>
      </c>
      <c r="F139" s="25"/>
      <c r="G139" s="85">
        <f>E139*F139</f>
        <v>0</v>
      </c>
    </row>
    <row r="140" spans="1:7">
      <c r="A140" s="7">
        <f>A139+0.1</f>
        <v>4.3999999999999986</v>
      </c>
      <c r="B140" s="13" t="s">
        <v>127</v>
      </c>
      <c r="C140" s="94" t="s">
        <v>29</v>
      </c>
      <c r="D140" s="24">
        <v>1</v>
      </c>
      <c r="E140" s="25">
        <f>D140*E136</f>
        <v>2</v>
      </c>
      <c r="F140" s="25"/>
      <c r="G140" s="85">
        <f>E140*F140</f>
        <v>0</v>
      </c>
    </row>
    <row r="141" spans="1:7">
      <c r="A141" s="7">
        <f>A140+0.1</f>
        <v>4.4999999999999982</v>
      </c>
      <c r="B141" s="13" t="s">
        <v>28</v>
      </c>
      <c r="C141" s="94" t="s">
        <v>0</v>
      </c>
      <c r="D141" s="24">
        <v>1.24</v>
      </c>
      <c r="E141" s="25">
        <f>E136*D141</f>
        <v>2.48</v>
      </c>
      <c r="F141" s="26"/>
      <c r="G141" s="36">
        <f>E141*F141</f>
        <v>0</v>
      </c>
    </row>
    <row r="142" spans="1:7">
      <c r="A142" s="95" t="s">
        <v>15</v>
      </c>
      <c r="B142" s="95" t="s">
        <v>90</v>
      </c>
      <c r="C142" s="95" t="s">
        <v>89</v>
      </c>
      <c r="D142" s="21"/>
      <c r="E142" s="23">
        <v>2</v>
      </c>
      <c r="F142" s="22"/>
      <c r="G142" s="37">
        <f>G143+G144+G145+G146+G147</f>
        <v>0</v>
      </c>
    </row>
    <row r="143" spans="1:7">
      <c r="A143" s="7">
        <f>A142+0.1</f>
        <v>5.0999999999999996</v>
      </c>
      <c r="B143" s="13" t="s">
        <v>80</v>
      </c>
      <c r="C143" s="94" t="s">
        <v>81</v>
      </c>
      <c r="D143" s="24">
        <v>2.19</v>
      </c>
      <c r="E143" s="25">
        <f>E142*D143</f>
        <v>4.38</v>
      </c>
      <c r="F143" s="26"/>
      <c r="G143" s="36">
        <f>E143*F143</f>
        <v>0</v>
      </c>
    </row>
    <row r="144" spans="1:7">
      <c r="A144" s="7">
        <f>A143+0.1</f>
        <v>5.1999999999999993</v>
      </c>
      <c r="B144" s="13" t="s">
        <v>36</v>
      </c>
      <c r="C144" s="94" t="s">
        <v>23</v>
      </c>
      <c r="D144" s="24">
        <v>7.0000000000000007E-2</v>
      </c>
      <c r="E144" s="25">
        <f>E142*D144</f>
        <v>0.14000000000000001</v>
      </c>
      <c r="F144" s="26"/>
      <c r="G144" s="36">
        <f>E144*F144</f>
        <v>0</v>
      </c>
    </row>
    <row r="145" spans="1:7">
      <c r="A145" s="7">
        <f>A144+0.1</f>
        <v>5.2999999999999989</v>
      </c>
      <c r="B145" s="13" t="s">
        <v>91</v>
      </c>
      <c r="C145" s="94" t="s">
        <v>27</v>
      </c>
      <c r="D145" s="24">
        <v>1</v>
      </c>
      <c r="E145" s="25">
        <f>E142*D145</f>
        <v>2</v>
      </c>
      <c r="F145" s="26"/>
      <c r="G145" s="36">
        <f>E145*F145</f>
        <v>0</v>
      </c>
    </row>
    <row r="146" spans="1:7">
      <c r="A146" s="7">
        <f>A145+0.1</f>
        <v>5.3999999999999986</v>
      </c>
      <c r="B146" s="13" t="s">
        <v>103</v>
      </c>
      <c r="C146" s="94" t="s">
        <v>29</v>
      </c>
      <c r="D146" s="24">
        <v>1</v>
      </c>
      <c r="E146" s="25">
        <f>E142*D146</f>
        <v>2</v>
      </c>
      <c r="F146" s="26"/>
      <c r="G146" s="36">
        <f>E146*F146</f>
        <v>0</v>
      </c>
    </row>
    <row r="147" spans="1:7">
      <c r="A147" s="7">
        <f>A146+0.1</f>
        <v>5.4999999999999982</v>
      </c>
      <c r="B147" s="13" t="s">
        <v>28</v>
      </c>
      <c r="C147" s="94" t="s">
        <v>0</v>
      </c>
      <c r="D147" s="24">
        <v>0.48</v>
      </c>
      <c r="E147" s="25">
        <f>E142*D147</f>
        <v>0.96</v>
      </c>
      <c r="F147" s="26"/>
      <c r="G147" s="36">
        <f>E147*F147</f>
        <v>0</v>
      </c>
    </row>
    <row r="148" spans="1:7" ht="27">
      <c r="A148" s="95" t="s">
        <v>39</v>
      </c>
      <c r="B148" s="95" t="s">
        <v>92</v>
      </c>
      <c r="C148" s="95" t="s">
        <v>75</v>
      </c>
      <c r="D148" s="21"/>
      <c r="E148" s="23">
        <v>1</v>
      </c>
      <c r="F148" s="22"/>
      <c r="G148" s="37">
        <v>0</v>
      </c>
    </row>
    <row r="149" spans="1:7">
      <c r="A149" s="7">
        <f>A148+0.1</f>
        <v>14.1</v>
      </c>
      <c r="B149" s="13" t="s">
        <v>80</v>
      </c>
      <c r="C149" s="94" t="s">
        <v>81</v>
      </c>
      <c r="D149" s="24">
        <v>1.85</v>
      </c>
      <c r="E149" s="25">
        <f>E148*D149</f>
        <v>1.85</v>
      </c>
      <c r="F149" s="26"/>
      <c r="G149" s="36">
        <f>E149*F149</f>
        <v>0</v>
      </c>
    </row>
    <row r="150" spans="1:7">
      <c r="A150" s="7">
        <f>A149+0.1</f>
        <v>14.2</v>
      </c>
      <c r="B150" s="13" t="s">
        <v>22</v>
      </c>
      <c r="C150" s="94" t="s">
        <v>23</v>
      </c>
      <c r="D150" s="24">
        <v>0.03</v>
      </c>
      <c r="E150" s="25">
        <f>E148*D150</f>
        <v>0.03</v>
      </c>
      <c r="F150" s="26"/>
      <c r="G150" s="36">
        <f>E150*F150</f>
        <v>0</v>
      </c>
    </row>
    <row r="151" spans="1:7">
      <c r="A151" s="7">
        <f>A150+0.1</f>
        <v>14.299999999999999</v>
      </c>
      <c r="B151" s="13" t="s">
        <v>93</v>
      </c>
      <c r="C151" s="94" t="s">
        <v>75</v>
      </c>
      <c r="D151" s="24">
        <v>1</v>
      </c>
      <c r="E151" s="25">
        <f>E148*D151</f>
        <v>1</v>
      </c>
      <c r="F151" s="26"/>
      <c r="G151" s="36">
        <f>E151*F151</f>
        <v>0</v>
      </c>
    </row>
    <row r="152" spans="1:7">
      <c r="A152" s="7">
        <f>A151+0.1</f>
        <v>14.399999999999999</v>
      </c>
      <c r="B152" s="13" t="s">
        <v>28</v>
      </c>
      <c r="C152" s="94" t="s">
        <v>0</v>
      </c>
      <c r="D152" s="24">
        <v>0.18</v>
      </c>
      <c r="E152" s="25">
        <f>E148*D152</f>
        <v>0.18</v>
      </c>
      <c r="F152" s="26"/>
      <c r="G152" s="36">
        <f>E152*F152</f>
        <v>0</v>
      </c>
    </row>
    <row r="153" spans="1:7" ht="27">
      <c r="A153" s="95" t="s">
        <v>16</v>
      </c>
      <c r="B153" s="95" t="s">
        <v>140</v>
      </c>
      <c r="C153" s="95" t="s">
        <v>75</v>
      </c>
      <c r="D153" s="21"/>
      <c r="E153" s="23">
        <v>2</v>
      </c>
      <c r="F153" s="22"/>
      <c r="G153" s="37">
        <f>G154+G155+G156+G157</f>
        <v>0</v>
      </c>
    </row>
    <row r="154" spans="1:7">
      <c r="A154" s="7">
        <f>A153+0.1</f>
        <v>6.1</v>
      </c>
      <c r="B154" s="13" t="s">
        <v>80</v>
      </c>
      <c r="C154" s="94" t="s">
        <v>81</v>
      </c>
      <c r="D154" s="24">
        <v>1.85</v>
      </c>
      <c r="E154" s="25">
        <f>E153*D154</f>
        <v>3.7</v>
      </c>
      <c r="F154" s="26"/>
      <c r="G154" s="36">
        <f>E154*F154</f>
        <v>0</v>
      </c>
    </row>
    <row r="155" spans="1:7">
      <c r="A155" s="7">
        <f>A154+0.1</f>
        <v>6.1999999999999993</v>
      </c>
      <c r="B155" s="13" t="s">
        <v>22</v>
      </c>
      <c r="C155" s="94" t="s">
        <v>23</v>
      </c>
      <c r="D155" s="24">
        <v>0.03</v>
      </c>
      <c r="E155" s="25">
        <f>E153*D155</f>
        <v>0.06</v>
      </c>
      <c r="F155" s="26"/>
      <c r="G155" s="36">
        <f>E155*F155</f>
        <v>0</v>
      </c>
    </row>
    <row r="156" spans="1:7">
      <c r="A156" s="7">
        <f>A155+0.1</f>
        <v>6.2999999999999989</v>
      </c>
      <c r="B156" s="13" t="s">
        <v>94</v>
      </c>
      <c r="C156" s="94" t="s">
        <v>75</v>
      </c>
      <c r="D156" s="24">
        <v>1</v>
      </c>
      <c r="E156" s="25">
        <f>E153*D156</f>
        <v>2</v>
      </c>
      <c r="F156" s="34"/>
      <c r="G156" s="36">
        <f>E156*F156</f>
        <v>0</v>
      </c>
    </row>
    <row r="157" spans="1:7">
      <c r="A157" s="7">
        <f>A156+0.1</f>
        <v>6.3999999999999986</v>
      </c>
      <c r="B157" s="13" t="s">
        <v>28</v>
      </c>
      <c r="C157" s="94" t="s">
        <v>0</v>
      </c>
      <c r="D157" s="24">
        <v>0.18</v>
      </c>
      <c r="E157" s="25">
        <f>E153*D157</f>
        <v>0.36</v>
      </c>
      <c r="F157" s="26"/>
      <c r="G157" s="36">
        <f>E157*F157</f>
        <v>0</v>
      </c>
    </row>
    <row r="158" spans="1:7">
      <c r="A158" s="95" t="s">
        <v>17</v>
      </c>
      <c r="B158" s="79" t="s">
        <v>141</v>
      </c>
      <c r="C158" s="79" t="s">
        <v>75</v>
      </c>
      <c r="D158" s="116"/>
      <c r="E158" s="117">
        <v>2</v>
      </c>
      <c r="F158" s="88"/>
      <c r="G158" s="88">
        <f>G159+G160+G161+G162</f>
        <v>0</v>
      </c>
    </row>
    <row r="159" spans="1:7">
      <c r="A159" s="7">
        <f>A158+0.1</f>
        <v>7.1</v>
      </c>
      <c r="B159" s="118" t="s">
        <v>80</v>
      </c>
      <c r="C159" s="118" t="s">
        <v>81</v>
      </c>
      <c r="D159" s="115">
        <v>2.0499999999999998</v>
      </c>
      <c r="E159" s="82">
        <f>E158*D159</f>
        <v>4.0999999999999996</v>
      </c>
      <c r="F159" s="34"/>
      <c r="G159" s="34">
        <f>E159*F159</f>
        <v>0</v>
      </c>
    </row>
    <row r="160" spans="1:7">
      <c r="A160" s="7">
        <f>A159+0.1</f>
        <v>7.1999999999999993</v>
      </c>
      <c r="B160" s="118" t="s">
        <v>22</v>
      </c>
      <c r="C160" s="118" t="s">
        <v>23</v>
      </c>
      <c r="D160" s="115">
        <v>0.12</v>
      </c>
      <c r="E160" s="82">
        <f>E158*D160</f>
        <v>0.24</v>
      </c>
      <c r="F160" s="34"/>
      <c r="G160" s="34">
        <f>E160*F160</f>
        <v>0</v>
      </c>
    </row>
    <row r="161" spans="1:7">
      <c r="A161" s="7">
        <f>A160+0.1</f>
        <v>7.2999999999999989</v>
      </c>
      <c r="B161" s="118" t="s">
        <v>141</v>
      </c>
      <c r="C161" s="118" t="s">
        <v>75</v>
      </c>
      <c r="D161" s="115">
        <v>1</v>
      </c>
      <c r="E161" s="82">
        <f>E158*D161</f>
        <v>2</v>
      </c>
      <c r="F161" s="34"/>
      <c r="G161" s="34">
        <f>E161*F161</f>
        <v>0</v>
      </c>
    </row>
    <row r="162" spans="1:7">
      <c r="A162" s="7">
        <f>A161+0.1</f>
        <v>7.3999999999999986</v>
      </c>
      <c r="B162" s="94" t="s">
        <v>28</v>
      </c>
      <c r="C162" s="94" t="s">
        <v>0</v>
      </c>
      <c r="D162" s="115">
        <v>0.14000000000000001</v>
      </c>
      <c r="E162" s="25">
        <f>E158*D162</f>
        <v>0.28000000000000003</v>
      </c>
      <c r="F162" s="26"/>
      <c r="G162" s="36">
        <f>E162*F162</f>
        <v>0</v>
      </c>
    </row>
    <row r="163" spans="1:7">
      <c r="A163" s="95" t="s">
        <v>134</v>
      </c>
      <c r="B163" s="95" t="s">
        <v>95</v>
      </c>
      <c r="C163" s="95" t="s">
        <v>27</v>
      </c>
      <c r="D163" s="21"/>
      <c r="E163" s="23">
        <v>6</v>
      </c>
      <c r="F163" s="22"/>
      <c r="G163" s="37">
        <f>G164+G165+G166+G167</f>
        <v>0</v>
      </c>
    </row>
    <row r="164" spans="1:7">
      <c r="A164" s="7">
        <f>A163+0.1</f>
        <v>8.1</v>
      </c>
      <c r="B164" s="13" t="s">
        <v>80</v>
      </c>
      <c r="C164" s="94" t="s">
        <v>81</v>
      </c>
      <c r="D164" s="24">
        <v>1.01</v>
      </c>
      <c r="E164" s="25">
        <f>E163*D164</f>
        <v>6.0600000000000005</v>
      </c>
      <c r="F164" s="26"/>
      <c r="G164" s="36">
        <f>E164*F164</f>
        <v>0</v>
      </c>
    </row>
    <row r="165" spans="1:7">
      <c r="A165" s="7">
        <f>A164+0.1</f>
        <v>8.1999999999999993</v>
      </c>
      <c r="B165" s="13" t="s">
        <v>22</v>
      </c>
      <c r="C165" s="94" t="s">
        <v>23</v>
      </c>
      <c r="D165" s="24">
        <v>0.02</v>
      </c>
      <c r="E165" s="25">
        <f>E163*D165</f>
        <v>0.12</v>
      </c>
      <c r="F165" s="26"/>
      <c r="G165" s="36">
        <f>E165*F165</f>
        <v>0</v>
      </c>
    </row>
    <row r="166" spans="1:7">
      <c r="A166" s="7">
        <f>A165+0.1</f>
        <v>8.2999999999999989</v>
      </c>
      <c r="B166" s="13" t="s">
        <v>95</v>
      </c>
      <c r="C166" s="94" t="s">
        <v>79</v>
      </c>
      <c r="D166" s="26">
        <v>1</v>
      </c>
      <c r="E166" s="25">
        <f>E163*D166</f>
        <v>6</v>
      </c>
      <c r="F166" s="34"/>
      <c r="G166" s="36">
        <f>E166*F166</f>
        <v>0</v>
      </c>
    </row>
    <row r="167" spans="1:7">
      <c r="A167" s="7">
        <f>A166+0.1</f>
        <v>8.3999999999999986</v>
      </c>
      <c r="B167" s="13" t="s">
        <v>28</v>
      </c>
      <c r="C167" s="94" t="s">
        <v>0</v>
      </c>
      <c r="D167" s="24">
        <v>0.49</v>
      </c>
      <c r="E167" s="25">
        <f>E163*D167</f>
        <v>2.94</v>
      </c>
      <c r="F167" s="26"/>
      <c r="G167" s="36">
        <f>E167*F167</f>
        <v>0</v>
      </c>
    </row>
    <row r="168" spans="1:7">
      <c r="A168" s="95"/>
      <c r="B168" s="95" t="s">
        <v>96</v>
      </c>
      <c r="C168" s="95" t="s">
        <v>0</v>
      </c>
      <c r="D168" s="21"/>
      <c r="E168" s="22"/>
      <c r="F168" s="22"/>
      <c r="G168" s="38">
        <f>G163+G158+G153+G142+G136+G130+G124+G116</f>
        <v>0</v>
      </c>
    </row>
    <row r="169" spans="1:7">
      <c r="A169" s="95"/>
      <c r="B169" s="95" t="s">
        <v>50</v>
      </c>
      <c r="C169" s="95" t="s">
        <v>0</v>
      </c>
      <c r="D169" s="21"/>
      <c r="E169" s="22"/>
      <c r="F169" s="22"/>
      <c r="G169" s="38"/>
    </row>
    <row r="170" spans="1:7">
      <c r="A170" s="95"/>
      <c r="B170" s="13" t="s">
        <v>51</v>
      </c>
      <c r="C170" s="95" t="s">
        <v>0</v>
      </c>
      <c r="D170" s="21"/>
      <c r="E170" s="22"/>
      <c r="F170" s="22"/>
      <c r="G170" s="38">
        <f>G164+G159+G154+G143+G137+G131+G125+G117</f>
        <v>0</v>
      </c>
    </row>
    <row r="171" spans="1:7">
      <c r="A171" s="95"/>
      <c r="B171" s="95" t="s">
        <v>52</v>
      </c>
      <c r="C171" s="15" t="s">
        <v>0</v>
      </c>
      <c r="D171" s="21"/>
      <c r="E171" s="22"/>
      <c r="F171" s="22"/>
      <c r="G171" s="38">
        <f>G168</f>
        <v>0</v>
      </c>
    </row>
    <row r="172" spans="1:7">
      <c r="A172" s="95"/>
      <c r="B172" s="95" t="s">
        <v>53</v>
      </c>
      <c r="C172" s="95" t="s">
        <v>0</v>
      </c>
      <c r="D172" s="21"/>
      <c r="E172" s="49">
        <v>7.0000000000000007E-2</v>
      </c>
      <c r="F172" s="22"/>
      <c r="G172" s="39">
        <f>G171*E172</f>
        <v>0</v>
      </c>
    </row>
    <row r="173" spans="1:7">
      <c r="A173" s="95"/>
      <c r="B173" s="95" t="s">
        <v>3</v>
      </c>
      <c r="C173" s="95" t="s">
        <v>0</v>
      </c>
      <c r="D173" s="21"/>
      <c r="E173" s="50"/>
      <c r="F173" s="22"/>
      <c r="G173" s="38">
        <f>G172+G171</f>
        <v>0</v>
      </c>
    </row>
    <row r="174" spans="1:7">
      <c r="A174" s="95"/>
      <c r="B174" s="95" t="s">
        <v>54</v>
      </c>
      <c r="C174" s="95" t="s">
        <v>0</v>
      </c>
      <c r="D174" s="21"/>
      <c r="E174" s="49">
        <v>0.05</v>
      </c>
      <c r="F174" s="22"/>
      <c r="G174" s="39">
        <f>G173*E174</f>
        <v>0</v>
      </c>
    </row>
    <row r="175" spans="1:7">
      <c r="A175" s="94"/>
      <c r="B175" s="95" t="s">
        <v>55</v>
      </c>
      <c r="C175" s="95" t="s">
        <v>0</v>
      </c>
      <c r="D175" s="24"/>
      <c r="E175" s="26"/>
      <c r="F175" s="26"/>
      <c r="G175" s="37">
        <f>G173+G174</f>
        <v>0</v>
      </c>
    </row>
    <row r="177" spans="1:7" ht="19.5">
      <c r="A177" s="126" t="s">
        <v>129</v>
      </c>
      <c r="B177" s="126"/>
      <c r="C177" s="126"/>
      <c r="D177" s="126"/>
      <c r="E177" s="126"/>
      <c r="F177" s="126"/>
      <c r="G177" s="126"/>
    </row>
    <row r="178" spans="1:7" ht="16.5">
      <c r="A178" s="127" t="s">
        <v>151</v>
      </c>
      <c r="B178" s="127"/>
      <c r="C178" s="127"/>
      <c r="D178" s="127"/>
      <c r="E178" s="127"/>
      <c r="F178" s="127"/>
      <c r="G178" s="127"/>
    </row>
    <row r="179" spans="1:7" ht="16.5">
      <c r="A179" s="128" t="s">
        <v>97</v>
      </c>
      <c r="B179" s="128"/>
      <c r="C179" s="128"/>
      <c r="D179" s="128"/>
      <c r="E179" s="128"/>
      <c r="F179" s="128"/>
      <c r="G179" s="128"/>
    </row>
    <row r="180" spans="1:7" ht="16.5">
      <c r="A180" s="97"/>
      <c r="B180" s="97"/>
      <c r="C180" s="97"/>
      <c r="D180" s="97"/>
      <c r="E180" s="97"/>
      <c r="F180" s="97"/>
      <c r="G180" s="97"/>
    </row>
    <row r="181" spans="1:7" ht="33.75" customHeight="1">
      <c r="A181" s="120" t="s">
        <v>1</v>
      </c>
      <c r="B181" s="121" t="s">
        <v>5</v>
      </c>
      <c r="C181" s="122" t="s">
        <v>6</v>
      </c>
      <c r="D181" s="138" t="s">
        <v>7</v>
      </c>
      <c r="E181" s="138"/>
      <c r="F181" s="125" t="s">
        <v>8</v>
      </c>
      <c r="G181" s="125"/>
    </row>
    <row r="182" spans="1:7" ht="74.25" customHeight="1">
      <c r="A182" s="120"/>
      <c r="B182" s="121"/>
      <c r="C182" s="122"/>
      <c r="D182" s="96" t="s">
        <v>6</v>
      </c>
      <c r="E182" s="96" t="s">
        <v>9</v>
      </c>
      <c r="F182" s="96" t="s">
        <v>10</v>
      </c>
      <c r="G182" s="1" t="s">
        <v>2</v>
      </c>
    </row>
    <row r="183" spans="1:7">
      <c r="A183" s="95" t="s">
        <v>11</v>
      </c>
      <c r="B183" s="95" t="s">
        <v>13</v>
      </c>
      <c r="C183" s="95" t="s">
        <v>14</v>
      </c>
      <c r="D183" s="95" t="s">
        <v>15</v>
      </c>
      <c r="E183" s="5" t="s">
        <v>16</v>
      </c>
      <c r="F183" s="95" t="s">
        <v>17</v>
      </c>
      <c r="G183" s="2">
        <v>8</v>
      </c>
    </row>
    <row r="184" spans="1:7" ht="27">
      <c r="A184" s="95" t="s">
        <v>11</v>
      </c>
      <c r="B184" s="95" t="s">
        <v>98</v>
      </c>
      <c r="C184" s="95" t="s">
        <v>79</v>
      </c>
      <c r="D184" s="21"/>
      <c r="E184" s="21">
        <v>10</v>
      </c>
      <c r="F184" s="22"/>
      <c r="G184" s="37">
        <f>G185+G186++G187++G188++G189</f>
        <v>0</v>
      </c>
    </row>
    <row r="185" spans="1:7">
      <c r="A185" s="7">
        <f>A184+0.1</f>
        <v>1.1000000000000001</v>
      </c>
      <c r="B185" s="13" t="s">
        <v>80</v>
      </c>
      <c r="C185" s="94" t="s">
        <v>81</v>
      </c>
      <c r="D185" s="24">
        <v>0.58299999999999996</v>
      </c>
      <c r="E185" s="25">
        <f>E184*D185</f>
        <v>5.83</v>
      </c>
      <c r="F185" s="26"/>
      <c r="G185" s="36">
        <f>E185*F185</f>
        <v>0</v>
      </c>
    </row>
    <row r="186" spans="1:7">
      <c r="A186" s="7">
        <f>A185+0.1</f>
        <v>1.2000000000000002</v>
      </c>
      <c r="B186" s="13" t="s">
        <v>36</v>
      </c>
      <c r="C186" s="94" t="s">
        <v>23</v>
      </c>
      <c r="D186" s="24">
        <v>4.5999999999999999E-3</v>
      </c>
      <c r="E186" s="25">
        <f>E184*D186</f>
        <v>4.5999999999999999E-2</v>
      </c>
      <c r="F186" s="26"/>
      <c r="G186" s="36">
        <f>E186*F186</f>
        <v>0</v>
      </c>
    </row>
    <row r="187" spans="1:7">
      <c r="A187" s="7">
        <f>A186+0.1</f>
        <v>1.3000000000000003</v>
      </c>
      <c r="B187" s="13" t="s">
        <v>99</v>
      </c>
      <c r="C187" s="94" t="s">
        <v>61</v>
      </c>
      <c r="D187" s="25">
        <v>1</v>
      </c>
      <c r="E187" s="25">
        <f>E184*D187</f>
        <v>10</v>
      </c>
      <c r="F187" s="26"/>
      <c r="G187" s="36">
        <f>E187*F187</f>
        <v>0</v>
      </c>
    </row>
    <row r="188" spans="1:7">
      <c r="A188" s="7">
        <f>A187+0.1</f>
        <v>1.4000000000000004</v>
      </c>
      <c r="B188" s="13" t="s">
        <v>100</v>
      </c>
      <c r="C188" s="94" t="s">
        <v>75</v>
      </c>
      <c r="D188" s="24"/>
      <c r="E188" s="25">
        <v>10</v>
      </c>
      <c r="F188" s="26"/>
      <c r="G188" s="36">
        <f>E188*F188</f>
        <v>0</v>
      </c>
    </row>
    <row r="189" spans="1:7">
      <c r="A189" s="7">
        <f>A188+0.1</f>
        <v>1.5000000000000004</v>
      </c>
      <c r="B189" s="13" t="s">
        <v>28</v>
      </c>
      <c r="C189" s="94" t="s">
        <v>0</v>
      </c>
      <c r="D189" s="24">
        <v>0.20799999999999999</v>
      </c>
      <c r="E189" s="25">
        <f>E184*D189</f>
        <v>2.08</v>
      </c>
      <c r="F189" s="26"/>
      <c r="G189" s="36">
        <f>E189*F189</f>
        <v>0</v>
      </c>
    </row>
    <row r="190" spans="1:7" ht="27">
      <c r="A190" s="95" t="s">
        <v>12</v>
      </c>
      <c r="B190" s="95" t="s">
        <v>83</v>
      </c>
      <c r="C190" s="95" t="s">
        <v>27</v>
      </c>
      <c r="D190" s="23"/>
      <c r="E190" s="21">
        <v>2</v>
      </c>
      <c r="F190" s="22"/>
      <c r="G190" s="37">
        <f>G191+G192</f>
        <v>0</v>
      </c>
    </row>
    <row r="191" spans="1:7">
      <c r="A191" s="7">
        <f>A190+0.1</f>
        <v>2.1</v>
      </c>
      <c r="B191" s="13" t="s">
        <v>48</v>
      </c>
      <c r="C191" s="94" t="s">
        <v>21</v>
      </c>
      <c r="D191" s="26">
        <v>0.66</v>
      </c>
      <c r="E191" s="25">
        <f>D191*E190</f>
        <v>1.32</v>
      </c>
      <c r="F191" s="26"/>
      <c r="G191" s="36">
        <f>E191*F191</f>
        <v>0</v>
      </c>
    </row>
    <row r="192" spans="1:7">
      <c r="A192" s="7">
        <f>A191+0.1</f>
        <v>2.2000000000000002</v>
      </c>
      <c r="B192" s="13" t="s">
        <v>36</v>
      </c>
      <c r="C192" s="94" t="s">
        <v>0</v>
      </c>
      <c r="D192" s="26">
        <v>0.4</v>
      </c>
      <c r="E192" s="25">
        <f>E190*D192</f>
        <v>0.8</v>
      </c>
      <c r="F192" s="26"/>
      <c r="G192" s="36">
        <f>E192*F192</f>
        <v>0</v>
      </c>
    </row>
    <row r="193" spans="1:7">
      <c r="A193" s="95"/>
      <c r="B193" s="95" t="s">
        <v>96</v>
      </c>
      <c r="C193" s="95" t="s">
        <v>0</v>
      </c>
      <c r="D193" s="21"/>
      <c r="E193" s="22"/>
      <c r="F193" s="22"/>
      <c r="G193" s="38">
        <f>G190+G184</f>
        <v>0</v>
      </c>
    </row>
    <row r="194" spans="1:7">
      <c r="A194" s="95"/>
      <c r="B194" s="95" t="s">
        <v>50</v>
      </c>
      <c r="C194" s="95" t="s">
        <v>0</v>
      </c>
      <c r="D194" s="21"/>
      <c r="E194" s="22"/>
      <c r="F194" s="22"/>
      <c r="G194" s="38"/>
    </row>
    <row r="195" spans="1:7">
      <c r="A195" s="95"/>
      <c r="B195" s="13" t="s">
        <v>51</v>
      </c>
      <c r="C195" s="13" t="s">
        <v>0</v>
      </c>
      <c r="D195" s="21"/>
      <c r="E195" s="22"/>
      <c r="F195" s="22"/>
      <c r="G195" s="39">
        <f>G191+G185</f>
        <v>0</v>
      </c>
    </row>
    <row r="196" spans="1:7">
      <c r="A196" s="95"/>
      <c r="B196" s="95" t="s">
        <v>52</v>
      </c>
      <c r="C196" s="15" t="s">
        <v>0</v>
      </c>
      <c r="D196" s="21"/>
      <c r="E196" s="22"/>
      <c r="F196" s="22"/>
      <c r="G196" s="38">
        <f>G193</f>
        <v>0</v>
      </c>
    </row>
    <row r="197" spans="1:7">
      <c r="A197" s="95"/>
      <c r="B197" s="95" t="s">
        <v>53</v>
      </c>
      <c r="C197" s="95" t="s">
        <v>0</v>
      </c>
      <c r="D197" s="21"/>
      <c r="E197" s="49">
        <v>7.0000000000000007E-2</v>
      </c>
      <c r="F197" s="22"/>
      <c r="G197" s="39">
        <f>G196*E197</f>
        <v>0</v>
      </c>
    </row>
    <row r="198" spans="1:7">
      <c r="A198" s="95"/>
      <c r="B198" s="95" t="s">
        <v>3</v>
      </c>
      <c r="C198" s="95" t="s">
        <v>0</v>
      </c>
      <c r="D198" s="21"/>
      <c r="E198" s="50"/>
      <c r="F198" s="22"/>
      <c r="G198" s="38">
        <f>G197+G196</f>
        <v>0</v>
      </c>
    </row>
    <row r="199" spans="1:7">
      <c r="A199" s="95"/>
      <c r="B199" s="95" t="s">
        <v>54</v>
      </c>
      <c r="C199" s="95" t="s">
        <v>0</v>
      </c>
      <c r="D199" s="21"/>
      <c r="E199" s="49">
        <v>0.05</v>
      </c>
      <c r="F199" s="22"/>
      <c r="G199" s="39">
        <f>G198*E199</f>
        <v>0</v>
      </c>
    </row>
    <row r="200" spans="1:7">
      <c r="A200" s="94"/>
      <c r="B200" s="95" t="s">
        <v>55</v>
      </c>
      <c r="C200" s="95" t="s">
        <v>0</v>
      </c>
      <c r="D200" s="24"/>
      <c r="E200" s="26"/>
      <c r="F200" s="26"/>
      <c r="G200" s="37">
        <f>G199+G198</f>
        <v>0</v>
      </c>
    </row>
  </sheetData>
  <mergeCells count="33">
    <mergeCell ref="A181:A182"/>
    <mergeCell ref="B181:B182"/>
    <mergeCell ref="C181:C182"/>
    <mergeCell ref="D181:E181"/>
    <mergeCell ref="F181:G181"/>
    <mergeCell ref="A177:G177"/>
    <mergeCell ref="A178:G178"/>
    <mergeCell ref="A179:G179"/>
    <mergeCell ref="A112:A113"/>
    <mergeCell ref="B112:B113"/>
    <mergeCell ref="C112:C113"/>
    <mergeCell ref="D112:E112"/>
    <mergeCell ref="F112:G112"/>
    <mergeCell ref="A108:G108"/>
    <mergeCell ref="A109:G109"/>
    <mergeCell ref="A110:G110"/>
    <mergeCell ref="A56:A57"/>
    <mergeCell ref="B56:B57"/>
    <mergeCell ref="C56:C57"/>
    <mergeCell ref="D56:E56"/>
    <mergeCell ref="F56:G56"/>
    <mergeCell ref="A55:G55"/>
    <mergeCell ref="A52:G52"/>
    <mergeCell ref="A53:G53"/>
    <mergeCell ref="A54:G54"/>
    <mergeCell ref="A6:A7"/>
    <mergeCell ref="B6:B7"/>
    <mergeCell ref="C6:C7"/>
    <mergeCell ref="D6:E6"/>
    <mergeCell ref="F6: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0"/>
  <sheetViews>
    <sheetView tabSelected="1" workbookViewId="0">
      <selection activeCell="M12" sqref="M12"/>
    </sheetView>
  </sheetViews>
  <sheetFormatPr defaultRowHeight="15"/>
  <cols>
    <col min="1" max="1" width="5" customWidth="1"/>
    <col min="2" max="2" width="32.7109375" customWidth="1"/>
    <col min="3" max="3" width="7.42578125" customWidth="1"/>
    <col min="4" max="4" width="9.5703125" customWidth="1"/>
    <col min="5" max="5" width="9.28515625" customWidth="1"/>
    <col min="6" max="6" width="10.28515625" customWidth="1"/>
    <col min="7" max="7" width="12.140625" customWidth="1"/>
    <col min="8" max="8" width="15.28515625" bestFit="1" customWidth="1"/>
  </cols>
  <sheetData>
    <row r="2" spans="1:8" ht="19.5">
      <c r="A2" s="126" t="s">
        <v>108</v>
      </c>
      <c r="B2" s="126"/>
      <c r="C2" s="126"/>
      <c r="D2" s="126"/>
      <c r="E2" s="126"/>
      <c r="F2" s="126"/>
      <c r="G2" s="126"/>
    </row>
    <row r="3" spans="1:8" ht="16.5">
      <c r="A3" s="127" t="s">
        <v>153</v>
      </c>
      <c r="B3" s="127"/>
      <c r="C3" s="127"/>
      <c r="D3" s="127"/>
      <c r="E3" s="127"/>
      <c r="F3" s="127"/>
      <c r="G3" s="127"/>
    </row>
    <row r="4" spans="1:8" ht="16.5">
      <c r="A4" s="128" t="s">
        <v>4</v>
      </c>
      <c r="B4" s="128"/>
      <c r="C4" s="128"/>
      <c r="D4" s="128"/>
      <c r="E4" s="128"/>
      <c r="F4" s="128"/>
      <c r="G4" s="128"/>
    </row>
    <row r="5" spans="1:8" ht="16.5">
      <c r="A5" s="97"/>
      <c r="B5" s="97"/>
      <c r="C5" s="97"/>
      <c r="D5" s="97"/>
      <c r="E5" s="97"/>
      <c r="F5" s="97"/>
      <c r="G5" s="97"/>
    </row>
    <row r="6" spans="1:8" ht="30.75" customHeight="1">
      <c r="A6" s="133" t="s">
        <v>1</v>
      </c>
      <c r="B6" s="131" t="s">
        <v>5</v>
      </c>
      <c r="C6" s="135" t="s">
        <v>6</v>
      </c>
      <c r="D6" s="123" t="s">
        <v>7</v>
      </c>
      <c r="E6" s="124"/>
      <c r="F6" s="129" t="s">
        <v>8</v>
      </c>
      <c r="G6" s="130"/>
    </row>
    <row r="7" spans="1:8" ht="70.5" customHeight="1">
      <c r="A7" s="134"/>
      <c r="B7" s="132"/>
      <c r="C7" s="136"/>
      <c r="D7" s="96" t="s">
        <v>6</v>
      </c>
      <c r="E7" s="96" t="s">
        <v>9</v>
      </c>
      <c r="F7" s="96" t="s">
        <v>10</v>
      </c>
      <c r="G7" s="1" t="s">
        <v>2</v>
      </c>
    </row>
    <row r="8" spans="1:8">
      <c r="A8" s="95" t="s">
        <v>11</v>
      </c>
      <c r="B8" s="95" t="s">
        <v>13</v>
      </c>
      <c r="C8" s="95" t="s">
        <v>14</v>
      </c>
      <c r="D8" s="95" t="s">
        <v>15</v>
      </c>
      <c r="E8" s="95" t="s">
        <v>16</v>
      </c>
      <c r="F8" s="95" t="s">
        <v>17</v>
      </c>
      <c r="G8" s="2">
        <v>8</v>
      </c>
      <c r="H8" s="3"/>
    </row>
    <row r="9" spans="1:8" s="10" customFormat="1" ht="27">
      <c r="A9" s="67">
        <v>1</v>
      </c>
      <c r="B9" s="95" t="s">
        <v>35</v>
      </c>
      <c r="C9" s="95" t="s">
        <v>33</v>
      </c>
      <c r="D9" s="21"/>
      <c r="E9" s="22">
        <v>0.03</v>
      </c>
      <c r="F9" s="22"/>
      <c r="G9" s="37">
        <f>G10+G11++G12+G13++G14</f>
        <v>0</v>
      </c>
    </row>
    <row r="10" spans="1:8" s="10" customFormat="1" ht="13.5">
      <c r="A10" s="7">
        <f>A9+0.1</f>
        <v>1.1000000000000001</v>
      </c>
      <c r="B10" s="52" t="s">
        <v>20</v>
      </c>
      <c r="C10" s="9" t="s">
        <v>0</v>
      </c>
      <c r="D10" s="31">
        <v>170</v>
      </c>
      <c r="E10" s="31">
        <f>E9*D10</f>
        <v>5.0999999999999996</v>
      </c>
      <c r="F10" s="26"/>
      <c r="G10" s="32">
        <f>E10*F10</f>
        <v>0</v>
      </c>
    </row>
    <row r="11" spans="1:8" s="10" customFormat="1" ht="13.5">
      <c r="A11" s="7">
        <f>A10+0.1</f>
        <v>1.2000000000000002</v>
      </c>
      <c r="B11" s="52" t="s">
        <v>22</v>
      </c>
      <c r="C11" s="9" t="s">
        <v>23</v>
      </c>
      <c r="D11" s="31">
        <v>2</v>
      </c>
      <c r="E11" s="31">
        <f>E9*D11</f>
        <v>0.06</v>
      </c>
      <c r="F11" s="30"/>
      <c r="G11" s="32">
        <f>E11*F11</f>
        <v>0</v>
      </c>
    </row>
    <row r="12" spans="1:8" s="10" customFormat="1" ht="15.75">
      <c r="A12" s="7">
        <f>A11+0.1</f>
        <v>1.3000000000000003</v>
      </c>
      <c r="B12" s="53" t="s">
        <v>24</v>
      </c>
      <c r="C12" s="9" t="s">
        <v>34</v>
      </c>
      <c r="D12" s="31">
        <v>1.5</v>
      </c>
      <c r="E12" s="147">
        <f>E9*D12</f>
        <v>4.4999999999999998E-2</v>
      </c>
      <c r="F12" s="30"/>
      <c r="G12" s="32">
        <f>E12*F12</f>
        <v>0</v>
      </c>
    </row>
    <row r="13" spans="1:8" s="10" customFormat="1" ht="15.75">
      <c r="A13" s="7">
        <f>A12+0.1</f>
        <v>1.4000000000000004</v>
      </c>
      <c r="B13" s="52" t="s">
        <v>111</v>
      </c>
      <c r="C13" s="9" t="s">
        <v>25</v>
      </c>
      <c r="D13" s="31">
        <v>102</v>
      </c>
      <c r="E13" s="31">
        <f>E9*D13</f>
        <v>3.06</v>
      </c>
      <c r="F13" s="87"/>
      <c r="G13" s="32">
        <f>E13*F13</f>
        <v>0</v>
      </c>
    </row>
    <row r="14" spans="1:8" s="10" customFormat="1" ht="13.5">
      <c r="A14" s="7">
        <f>A13+0.1</f>
        <v>1.5000000000000004</v>
      </c>
      <c r="B14" s="52" t="s">
        <v>38</v>
      </c>
      <c r="C14" s="9" t="s">
        <v>37</v>
      </c>
      <c r="D14" s="31">
        <v>0.7</v>
      </c>
      <c r="E14" s="31">
        <f>E9*D14</f>
        <v>2.0999999999999998E-2</v>
      </c>
      <c r="F14" s="30"/>
      <c r="G14" s="32">
        <f>E14*F14</f>
        <v>0</v>
      </c>
    </row>
    <row r="15" spans="1:8" s="6" customFormat="1" ht="27">
      <c r="A15" s="54" t="s">
        <v>12</v>
      </c>
      <c r="B15" s="55" t="s">
        <v>147</v>
      </c>
      <c r="C15" s="55" t="s">
        <v>30</v>
      </c>
      <c r="D15" s="56"/>
      <c r="E15" s="57">
        <v>3</v>
      </c>
      <c r="F15" s="56"/>
      <c r="G15" s="58">
        <f>G16+G17+G18+G19+G20+G21+G22</f>
        <v>0</v>
      </c>
    </row>
    <row r="16" spans="1:8" s="10" customFormat="1" ht="13.5">
      <c r="A16" s="59">
        <f>A15+0.1</f>
        <v>2.1</v>
      </c>
      <c r="B16" s="60" t="s">
        <v>20</v>
      </c>
      <c r="C16" s="61" t="s">
        <v>21</v>
      </c>
      <c r="D16" s="61">
        <v>1.1399999999999999</v>
      </c>
      <c r="E16" s="62">
        <f>D16*E15</f>
        <v>3.42</v>
      </c>
      <c r="F16" s="62"/>
      <c r="G16" s="63">
        <f t="shared" ref="G16:G22" si="0">E16*F16</f>
        <v>0</v>
      </c>
    </row>
    <row r="17" spans="1:7" s="10" customFormat="1" ht="13.5">
      <c r="A17" s="59">
        <f t="shared" ref="A17:A22" si="1">A16+0.1</f>
        <v>2.2000000000000002</v>
      </c>
      <c r="B17" s="60" t="s">
        <v>36</v>
      </c>
      <c r="C17" s="11" t="s">
        <v>112</v>
      </c>
      <c r="D17" s="86">
        <v>1.66E-2</v>
      </c>
      <c r="E17" s="62">
        <f>D17*E15</f>
        <v>4.9799999999999997E-2</v>
      </c>
      <c r="F17" s="65"/>
      <c r="G17" s="63">
        <f t="shared" si="0"/>
        <v>0</v>
      </c>
    </row>
    <row r="18" spans="1:7" s="10" customFormat="1" ht="15.75">
      <c r="A18" s="59">
        <f>A17+0.1</f>
        <v>2.3000000000000003</v>
      </c>
      <c r="B18" s="60" t="s">
        <v>113</v>
      </c>
      <c r="C18" s="61" t="s">
        <v>32</v>
      </c>
      <c r="D18" s="61">
        <v>1.05</v>
      </c>
      <c r="E18" s="62">
        <f>D18*E15</f>
        <v>3.1500000000000004</v>
      </c>
      <c r="F18" s="61"/>
      <c r="G18" s="63">
        <f t="shared" si="0"/>
        <v>0</v>
      </c>
    </row>
    <row r="19" spans="1:7" s="10" customFormat="1" ht="13.5">
      <c r="A19" s="59">
        <f t="shared" si="1"/>
        <v>2.4000000000000004</v>
      </c>
      <c r="B19" s="60" t="s">
        <v>114</v>
      </c>
      <c r="C19" s="61" t="s">
        <v>115</v>
      </c>
      <c r="D19" s="61">
        <v>1.2</v>
      </c>
      <c r="E19" s="62">
        <f>D19*E15</f>
        <v>3.5999999999999996</v>
      </c>
      <c r="F19" s="61"/>
      <c r="G19" s="63">
        <f t="shared" si="0"/>
        <v>0</v>
      </c>
    </row>
    <row r="20" spans="1:7" s="10" customFormat="1" ht="13.5">
      <c r="A20" s="74">
        <f t="shared" si="1"/>
        <v>2.5000000000000004</v>
      </c>
      <c r="B20" s="89" t="s">
        <v>116</v>
      </c>
      <c r="C20" s="75" t="s">
        <v>115</v>
      </c>
      <c r="D20" s="74">
        <v>3</v>
      </c>
      <c r="E20" s="76">
        <f>D20*E15</f>
        <v>9</v>
      </c>
      <c r="F20" s="75"/>
      <c r="G20" s="77">
        <f t="shared" si="0"/>
        <v>0</v>
      </c>
    </row>
    <row r="21" spans="1:7" s="10" customFormat="1" ht="13.5">
      <c r="A21" s="74">
        <f t="shared" si="1"/>
        <v>2.6000000000000005</v>
      </c>
      <c r="B21" s="89" t="s">
        <v>117</v>
      </c>
      <c r="C21" s="75" t="s">
        <v>118</v>
      </c>
      <c r="D21" s="75">
        <v>0.3</v>
      </c>
      <c r="E21" s="78">
        <f>D21*E15</f>
        <v>0.89999999999999991</v>
      </c>
      <c r="F21" s="75"/>
      <c r="G21" s="77">
        <f t="shared" si="0"/>
        <v>0</v>
      </c>
    </row>
    <row r="22" spans="1:7" s="10" customFormat="1" ht="13.5">
      <c r="A22" s="59">
        <f t="shared" si="1"/>
        <v>2.7000000000000006</v>
      </c>
      <c r="B22" s="60" t="s">
        <v>38</v>
      </c>
      <c r="C22" s="61" t="s">
        <v>37</v>
      </c>
      <c r="D22" s="64">
        <v>3.0000000000000001E-3</v>
      </c>
      <c r="E22" s="65">
        <f>D22*E15</f>
        <v>9.0000000000000011E-3</v>
      </c>
      <c r="F22" s="61"/>
      <c r="G22" s="66">
        <f t="shared" si="0"/>
        <v>0</v>
      </c>
    </row>
    <row r="23" spans="1:7" s="6" customFormat="1" ht="29.25">
      <c r="A23" s="95" t="s">
        <v>40</v>
      </c>
      <c r="B23" s="95" t="s">
        <v>41</v>
      </c>
      <c r="C23" s="95" t="s">
        <v>42</v>
      </c>
      <c r="D23" s="21"/>
      <c r="E23" s="22">
        <v>2.5</v>
      </c>
      <c r="F23" s="22"/>
      <c r="G23" s="37">
        <v>0</v>
      </c>
    </row>
    <row r="24" spans="1:7" s="10" customFormat="1" ht="13.5">
      <c r="A24" s="7">
        <f>A23+0.1</f>
        <v>18.100000000000001</v>
      </c>
      <c r="B24" s="52" t="s">
        <v>20</v>
      </c>
      <c r="C24" s="9" t="s">
        <v>21</v>
      </c>
      <c r="D24" s="30">
        <v>101</v>
      </c>
      <c r="E24" s="31">
        <f>E23*D24</f>
        <v>252.5</v>
      </c>
      <c r="F24" s="26"/>
      <c r="G24" s="32">
        <f>E24*F24</f>
        <v>0</v>
      </c>
    </row>
    <row r="25" spans="1:7" s="10" customFormat="1" ht="15.75">
      <c r="A25" s="7">
        <f>A24+0.1</f>
        <v>18.200000000000003</v>
      </c>
      <c r="B25" s="52" t="s">
        <v>43</v>
      </c>
      <c r="C25" s="9" t="s">
        <v>23</v>
      </c>
      <c r="D25" s="31">
        <v>4.0999999999999996</v>
      </c>
      <c r="E25" s="31">
        <f>E23*D25</f>
        <v>10.25</v>
      </c>
      <c r="F25" s="30"/>
      <c r="G25" s="32">
        <f>E25*F25</f>
        <v>0</v>
      </c>
    </row>
    <row r="26" spans="1:7" s="10" customFormat="1" ht="13.5">
      <c r="A26" s="7">
        <f>A25+0.1</f>
        <v>18.300000000000004</v>
      </c>
      <c r="B26" s="52" t="s">
        <v>22</v>
      </c>
      <c r="C26" s="9" t="s">
        <v>23</v>
      </c>
      <c r="D26" s="31">
        <v>2.7</v>
      </c>
      <c r="E26" s="31">
        <f>E23*D26</f>
        <v>6.75</v>
      </c>
      <c r="F26" s="30"/>
      <c r="G26" s="32">
        <f>E26*F26</f>
        <v>0</v>
      </c>
    </row>
    <row r="27" spans="1:7" s="10" customFormat="1" ht="15.75">
      <c r="A27" s="7">
        <f>A26+0.1</f>
        <v>18.400000000000006</v>
      </c>
      <c r="B27" s="13" t="s">
        <v>44</v>
      </c>
      <c r="C27" s="9" t="s">
        <v>34</v>
      </c>
      <c r="D27" s="30">
        <v>2.38</v>
      </c>
      <c r="E27" s="31">
        <f>E23*D27</f>
        <v>5.9499999999999993</v>
      </c>
      <c r="F27" s="30"/>
      <c r="G27" s="32">
        <f>E27*F27</f>
        <v>0</v>
      </c>
    </row>
    <row r="28" spans="1:7" s="10" customFormat="1" ht="13.5">
      <c r="A28" s="7">
        <f>A27+0.1</f>
        <v>18.500000000000007</v>
      </c>
      <c r="B28" s="52" t="s">
        <v>38</v>
      </c>
      <c r="C28" s="9" t="s">
        <v>37</v>
      </c>
      <c r="D28" s="30">
        <v>0.3</v>
      </c>
      <c r="E28" s="31">
        <f>E23*D28</f>
        <v>0.75</v>
      </c>
      <c r="F28" s="30"/>
      <c r="G28" s="32">
        <f>E28*F28</f>
        <v>0</v>
      </c>
    </row>
    <row r="29" spans="1:7" s="6" customFormat="1" ht="29.25">
      <c r="A29" s="95" t="s">
        <v>13</v>
      </c>
      <c r="B29" s="95" t="s">
        <v>106</v>
      </c>
      <c r="C29" s="95" t="s">
        <v>42</v>
      </c>
      <c r="D29" s="21"/>
      <c r="E29" s="22">
        <v>0.18</v>
      </c>
      <c r="F29" s="22"/>
      <c r="G29" s="37">
        <f>G30+G31++G32++G33++G34</f>
        <v>0</v>
      </c>
    </row>
    <row r="30" spans="1:7" s="10" customFormat="1" ht="13.5">
      <c r="A30" s="68">
        <f>A29+0.1</f>
        <v>3.1</v>
      </c>
      <c r="B30" s="69" t="s">
        <v>20</v>
      </c>
      <c r="C30" s="70" t="s">
        <v>0</v>
      </c>
      <c r="D30" s="71">
        <v>170</v>
      </c>
      <c r="E30" s="71">
        <f>E29*D30</f>
        <v>30.599999999999998</v>
      </c>
      <c r="F30" s="72"/>
      <c r="G30" s="73">
        <f>E30*F30</f>
        <v>0</v>
      </c>
    </row>
    <row r="31" spans="1:7" s="10" customFormat="1" ht="13.5">
      <c r="A31" s="7">
        <f>A30+0.1</f>
        <v>3.2</v>
      </c>
      <c r="B31" s="52" t="s">
        <v>22</v>
      </c>
      <c r="C31" s="9" t="s">
        <v>23</v>
      </c>
      <c r="D31" s="31">
        <v>2</v>
      </c>
      <c r="E31" s="31">
        <f>E29*D31</f>
        <v>0.36</v>
      </c>
      <c r="F31" s="30"/>
      <c r="G31" s="32">
        <f>E31*F31</f>
        <v>0</v>
      </c>
    </row>
    <row r="32" spans="1:7" s="10" customFormat="1" ht="15.75">
      <c r="A32" s="7">
        <f>A31+0.1</f>
        <v>3.3000000000000003</v>
      </c>
      <c r="B32" s="53" t="s">
        <v>24</v>
      </c>
      <c r="C32" s="9" t="s">
        <v>34</v>
      </c>
      <c r="D32" s="31">
        <v>1.5</v>
      </c>
      <c r="E32" s="31">
        <f>E29*D32</f>
        <v>0.27</v>
      </c>
      <c r="F32" s="30"/>
      <c r="G32" s="32">
        <f>E32*F32</f>
        <v>0</v>
      </c>
    </row>
    <row r="33" spans="1:9" s="10" customFormat="1" ht="15.75">
      <c r="A33" s="7">
        <f>A32+0.1</f>
        <v>3.4000000000000004</v>
      </c>
      <c r="B33" s="52" t="s">
        <v>47</v>
      </c>
      <c r="C33" s="9" t="s">
        <v>25</v>
      </c>
      <c r="D33" s="31">
        <v>102</v>
      </c>
      <c r="E33" s="31">
        <f>E29*D33</f>
        <v>18.36</v>
      </c>
      <c r="F33" s="87"/>
      <c r="G33" s="32">
        <f>E33*F33</f>
        <v>0</v>
      </c>
    </row>
    <row r="34" spans="1:9" s="10" customFormat="1" ht="13.5">
      <c r="A34" s="7">
        <f>A33+0.1</f>
        <v>3.5000000000000004</v>
      </c>
      <c r="B34" s="52" t="s">
        <v>38</v>
      </c>
      <c r="C34" s="9" t="s">
        <v>37</v>
      </c>
      <c r="D34" s="31">
        <v>0.7</v>
      </c>
      <c r="E34" s="31">
        <f>E29*D34</f>
        <v>0.126</v>
      </c>
      <c r="F34" s="30"/>
      <c r="G34" s="32">
        <f>E34*F34</f>
        <v>0</v>
      </c>
    </row>
    <row r="35" spans="1:9">
      <c r="A35" s="95"/>
      <c r="B35" s="95" t="s">
        <v>49</v>
      </c>
      <c r="C35" s="95" t="s">
        <v>0</v>
      </c>
      <c r="D35" s="21"/>
      <c r="E35" s="22"/>
      <c r="F35" s="22"/>
      <c r="G35" s="37">
        <f>G29+G15+G9</f>
        <v>0</v>
      </c>
      <c r="H35" s="6"/>
      <c r="I35" s="6"/>
    </row>
    <row r="36" spans="1:9">
      <c r="A36" s="95"/>
      <c r="B36" s="14" t="s">
        <v>50</v>
      </c>
      <c r="C36" s="4" t="s">
        <v>0</v>
      </c>
      <c r="D36" s="33"/>
      <c r="E36" s="40"/>
      <c r="F36" s="40"/>
      <c r="G36" s="38"/>
      <c r="H36" s="6"/>
      <c r="I36" s="6"/>
    </row>
    <row r="37" spans="1:9">
      <c r="A37" s="95"/>
      <c r="B37" s="8" t="s">
        <v>51</v>
      </c>
      <c r="C37" s="4" t="s">
        <v>0</v>
      </c>
      <c r="D37" s="33"/>
      <c r="E37" s="40"/>
      <c r="F37" s="40"/>
      <c r="G37" s="38">
        <f>G30+G16+G10</f>
        <v>0</v>
      </c>
      <c r="H37" s="12"/>
      <c r="I37" s="6"/>
    </row>
    <row r="38" spans="1:9">
      <c r="A38" s="95"/>
      <c r="B38" s="95" t="s">
        <v>52</v>
      </c>
      <c r="C38" s="15" t="s">
        <v>0</v>
      </c>
      <c r="D38" s="21"/>
      <c r="E38" s="22"/>
      <c r="F38" s="22"/>
      <c r="G38" s="38">
        <f>G35</f>
        <v>0</v>
      </c>
      <c r="H38" s="16"/>
      <c r="I38" s="6"/>
    </row>
    <row r="39" spans="1:9">
      <c r="A39" s="95"/>
      <c r="B39" s="95" t="s">
        <v>53</v>
      </c>
      <c r="C39" s="95" t="s">
        <v>0</v>
      </c>
      <c r="D39" s="21"/>
      <c r="E39" s="49">
        <v>7.0000000000000007E-2</v>
      </c>
      <c r="F39" s="22"/>
      <c r="G39" s="39">
        <f>G38*E39</f>
        <v>0</v>
      </c>
      <c r="H39" s="6"/>
      <c r="I39" s="6"/>
    </row>
    <row r="40" spans="1:9">
      <c r="A40" s="95"/>
      <c r="B40" s="95" t="s">
        <v>3</v>
      </c>
      <c r="C40" s="95" t="s">
        <v>0</v>
      </c>
      <c r="D40" s="21"/>
      <c r="E40" s="50"/>
      <c r="F40" s="22"/>
      <c r="G40" s="38">
        <f>G39+G38</f>
        <v>0</v>
      </c>
      <c r="H40" s="17"/>
      <c r="I40" s="6"/>
    </row>
    <row r="41" spans="1:9">
      <c r="A41" s="95"/>
      <c r="B41" s="95" t="s">
        <v>54</v>
      </c>
      <c r="C41" s="95" t="s">
        <v>0</v>
      </c>
      <c r="D41" s="21"/>
      <c r="E41" s="49">
        <v>0.05</v>
      </c>
      <c r="F41" s="22"/>
      <c r="G41" s="39">
        <f>G40*E41</f>
        <v>0</v>
      </c>
      <c r="H41" s="6"/>
      <c r="I41" s="17"/>
    </row>
    <row r="42" spans="1:9">
      <c r="A42" s="94"/>
      <c r="B42" s="95" t="s">
        <v>55</v>
      </c>
      <c r="C42" s="95" t="s">
        <v>0</v>
      </c>
      <c r="D42" s="24"/>
      <c r="E42" s="26"/>
      <c r="F42" s="26"/>
      <c r="G42" s="37">
        <f>G41+G40</f>
        <v>0</v>
      </c>
      <c r="H42" s="18"/>
    </row>
    <row r="43" spans="1:9">
      <c r="B43" s="19"/>
      <c r="C43" s="19"/>
      <c r="D43" s="19"/>
      <c r="E43" s="19"/>
      <c r="F43" s="19"/>
      <c r="G43" s="19"/>
      <c r="H43" s="19"/>
      <c r="I43" s="19"/>
    </row>
    <row r="44" spans="1:9" ht="19.5">
      <c r="A44" s="126" t="s">
        <v>121</v>
      </c>
      <c r="B44" s="126"/>
      <c r="C44" s="126"/>
      <c r="D44" s="126"/>
      <c r="E44" s="126"/>
      <c r="F44" s="126"/>
      <c r="G44" s="126"/>
    </row>
    <row r="45" spans="1:9" ht="16.5" customHeight="1">
      <c r="A45" s="127" t="s">
        <v>154</v>
      </c>
      <c r="B45" s="127"/>
      <c r="C45" s="127"/>
      <c r="D45" s="127"/>
      <c r="E45" s="127"/>
      <c r="F45" s="127"/>
      <c r="G45" s="127"/>
    </row>
    <row r="46" spans="1:9" ht="16.5">
      <c r="A46" s="128" t="s">
        <v>105</v>
      </c>
      <c r="B46" s="128"/>
      <c r="C46" s="128"/>
      <c r="D46" s="128"/>
      <c r="E46" s="128"/>
      <c r="F46" s="128"/>
      <c r="G46" s="128"/>
    </row>
    <row r="47" spans="1:9" ht="16.5">
      <c r="A47" s="97"/>
      <c r="B47" s="97"/>
      <c r="C47" s="97"/>
      <c r="D47" s="97"/>
      <c r="E47" s="97"/>
      <c r="F47" s="97"/>
      <c r="G47" s="97"/>
    </row>
    <row r="48" spans="1:9" ht="34.5" customHeight="1">
      <c r="A48" s="120" t="s">
        <v>1</v>
      </c>
      <c r="B48" s="121" t="s">
        <v>5</v>
      </c>
      <c r="C48" s="122" t="s">
        <v>6</v>
      </c>
      <c r="D48" s="138" t="s">
        <v>7</v>
      </c>
      <c r="E48" s="138"/>
      <c r="F48" s="125" t="s">
        <v>8</v>
      </c>
      <c r="G48" s="125"/>
    </row>
    <row r="49" spans="1:7" ht="65.25" customHeight="1">
      <c r="A49" s="120"/>
      <c r="B49" s="121"/>
      <c r="C49" s="122"/>
      <c r="D49" s="96" t="s">
        <v>6</v>
      </c>
      <c r="E49" s="96" t="s">
        <v>9</v>
      </c>
      <c r="F49" s="96" t="s">
        <v>10</v>
      </c>
      <c r="G49" s="1" t="s">
        <v>2</v>
      </c>
    </row>
    <row r="50" spans="1:7">
      <c r="A50" s="95" t="s">
        <v>11</v>
      </c>
      <c r="B50" s="95" t="s">
        <v>13</v>
      </c>
      <c r="C50" s="95" t="s">
        <v>14</v>
      </c>
      <c r="D50" s="95" t="s">
        <v>15</v>
      </c>
      <c r="E50" s="95" t="s">
        <v>16</v>
      </c>
      <c r="F50" s="95" t="s">
        <v>17</v>
      </c>
      <c r="G50" s="2">
        <v>8</v>
      </c>
    </row>
    <row r="51" spans="1:7" ht="40.5">
      <c r="A51" s="95" t="s">
        <v>11</v>
      </c>
      <c r="B51" s="95" t="s">
        <v>60</v>
      </c>
      <c r="C51" s="95" t="s">
        <v>59</v>
      </c>
      <c r="D51" s="23"/>
      <c r="E51" s="22">
        <f>E53</f>
        <v>10</v>
      </c>
      <c r="F51" s="22"/>
      <c r="G51" s="37">
        <f>G52+G53+G54+G55</f>
        <v>0</v>
      </c>
    </row>
    <row r="52" spans="1:7">
      <c r="A52" s="7">
        <f>A51+0.1</f>
        <v>1.1000000000000001</v>
      </c>
      <c r="B52" s="13" t="s">
        <v>20</v>
      </c>
      <c r="C52" s="94" t="s">
        <v>21</v>
      </c>
      <c r="D52" s="27">
        <v>0.13900000000000001</v>
      </c>
      <c r="E52" s="25">
        <f>D52*E51</f>
        <v>1.3900000000000001</v>
      </c>
      <c r="F52" s="26"/>
      <c r="G52" s="36">
        <f>E52*F52</f>
        <v>0</v>
      </c>
    </row>
    <row r="53" spans="1:7" ht="29.25">
      <c r="A53" s="7">
        <f>A52+0.1</f>
        <v>1.2000000000000002</v>
      </c>
      <c r="B53" s="13" t="s">
        <v>120</v>
      </c>
      <c r="C53" s="94" t="s">
        <v>61</v>
      </c>
      <c r="D53" s="25"/>
      <c r="E53" s="25">
        <v>10</v>
      </c>
      <c r="F53" s="26"/>
      <c r="G53" s="36">
        <f>E53*F53</f>
        <v>0</v>
      </c>
    </row>
    <row r="54" spans="1:7">
      <c r="A54" s="7">
        <f>A53+0.1</f>
        <v>1.3000000000000003</v>
      </c>
      <c r="B54" s="13" t="s">
        <v>62</v>
      </c>
      <c r="C54" s="94" t="s">
        <v>27</v>
      </c>
      <c r="D54" s="25"/>
      <c r="E54" s="25">
        <v>2</v>
      </c>
      <c r="F54" s="36"/>
      <c r="G54" s="36">
        <f>E54*F54</f>
        <v>0</v>
      </c>
    </row>
    <row r="55" spans="1:7">
      <c r="A55" s="7">
        <f>A54+0.1</f>
        <v>1.4000000000000004</v>
      </c>
      <c r="B55" s="13" t="s">
        <v>28</v>
      </c>
      <c r="C55" s="94" t="s">
        <v>0</v>
      </c>
      <c r="D55" s="27">
        <v>9.7000000000000003E-2</v>
      </c>
      <c r="E55" s="25">
        <f>D55*E51</f>
        <v>0.97</v>
      </c>
      <c r="F55" s="26"/>
      <c r="G55" s="36">
        <f>E55*F55</f>
        <v>0</v>
      </c>
    </row>
    <row r="56" spans="1:7" ht="27">
      <c r="A56" s="95" t="s">
        <v>12</v>
      </c>
      <c r="B56" s="95" t="s">
        <v>65</v>
      </c>
      <c r="C56" s="95" t="s">
        <v>27</v>
      </c>
      <c r="D56" s="23"/>
      <c r="E56" s="22">
        <v>1</v>
      </c>
      <c r="F56" s="22"/>
      <c r="G56" s="37">
        <f>G57+G58+G59</f>
        <v>0</v>
      </c>
    </row>
    <row r="57" spans="1:7">
      <c r="A57" s="7">
        <f>A56+0.1</f>
        <v>2.1</v>
      </c>
      <c r="B57" s="13" t="s">
        <v>20</v>
      </c>
      <c r="C57" s="94" t="s">
        <v>21</v>
      </c>
      <c r="D57" s="27">
        <v>0.372</v>
      </c>
      <c r="E57" s="25">
        <f>E56*D57</f>
        <v>0.372</v>
      </c>
      <c r="F57" s="26"/>
      <c r="G57" s="36">
        <f>E57*F57</f>
        <v>0</v>
      </c>
    </row>
    <row r="58" spans="1:7">
      <c r="A58" s="7">
        <f>A57+0.1</f>
        <v>2.2000000000000002</v>
      </c>
      <c r="B58" s="61" t="s">
        <v>66</v>
      </c>
      <c r="C58" s="94" t="s">
        <v>29</v>
      </c>
      <c r="D58" s="25">
        <v>1</v>
      </c>
      <c r="E58" s="25">
        <f>E56*D58</f>
        <v>1</v>
      </c>
      <c r="F58" s="26"/>
      <c r="G58" s="36">
        <f>E58*F58</f>
        <v>0</v>
      </c>
    </row>
    <row r="59" spans="1:7">
      <c r="A59" s="7">
        <f>A58+0.1</f>
        <v>2.3000000000000003</v>
      </c>
      <c r="B59" s="13" t="s">
        <v>28</v>
      </c>
      <c r="C59" s="94" t="s">
        <v>0</v>
      </c>
      <c r="D59" s="35">
        <v>0.12839999999999999</v>
      </c>
      <c r="E59" s="25">
        <f>E56*D59</f>
        <v>0.12839999999999999</v>
      </c>
      <c r="F59" s="36"/>
      <c r="G59" s="36">
        <f>E59*F59</f>
        <v>0</v>
      </c>
    </row>
    <row r="60" spans="1:7" ht="27">
      <c r="A60" s="95" t="s">
        <v>13</v>
      </c>
      <c r="B60" s="95" t="s">
        <v>67</v>
      </c>
      <c r="C60" s="95" t="s">
        <v>27</v>
      </c>
      <c r="D60" s="23"/>
      <c r="E60" s="22">
        <v>1</v>
      </c>
      <c r="F60" s="22"/>
      <c r="G60" s="37">
        <f>G61+G62++G63</f>
        <v>0</v>
      </c>
    </row>
    <row r="61" spans="1:7">
      <c r="A61" s="7">
        <f>A60+0.1</f>
        <v>3.1</v>
      </c>
      <c r="B61" s="13" t="s">
        <v>20</v>
      </c>
      <c r="C61" s="94" t="s">
        <v>21</v>
      </c>
      <c r="D61" s="27">
        <v>0.372</v>
      </c>
      <c r="E61" s="25">
        <f>E60*D61</f>
        <v>0.372</v>
      </c>
      <c r="F61" s="26"/>
      <c r="G61" s="36">
        <f>E61*F61</f>
        <v>0</v>
      </c>
    </row>
    <row r="62" spans="1:7">
      <c r="A62" s="7">
        <f>A61+0.1</f>
        <v>3.2</v>
      </c>
      <c r="B62" s="61" t="s">
        <v>68</v>
      </c>
      <c r="C62" s="94" t="s">
        <v>29</v>
      </c>
      <c r="D62" s="25">
        <v>1</v>
      </c>
      <c r="E62" s="25">
        <f>E60*D62</f>
        <v>1</v>
      </c>
      <c r="F62" s="34"/>
      <c r="G62" s="36">
        <f>E62*F62</f>
        <v>0</v>
      </c>
    </row>
    <row r="63" spans="1:7">
      <c r="A63" s="7">
        <f>A62+0.1</f>
        <v>3.3000000000000003</v>
      </c>
      <c r="B63" s="13" t="s">
        <v>28</v>
      </c>
      <c r="C63" s="94" t="s">
        <v>0</v>
      </c>
      <c r="D63" s="35">
        <v>0.12839999999999999</v>
      </c>
      <c r="E63" s="25">
        <f>E60*D63</f>
        <v>0.12839999999999999</v>
      </c>
      <c r="F63" s="36"/>
      <c r="G63" s="36">
        <f>E63*F63</f>
        <v>0</v>
      </c>
    </row>
    <row r="64" spans="1:7" ht="27">
      <c r="A64" s="95" t="s">
        <v>14</v>
      </c>
      <c r="B64" s="95" t="s">
        <v>70</v>
      </c>
      <c r="C64" s="95" t="s">
        <v>29</v>
      </c>
      <c r="D64" s="23"/>
      <c r="E64" s="22">
        <v>2</v>
      </c>
      <c r="F64" s="22"/>
      <c r="G64" s="37">
        <f>G65+G66++G67+G68</f>
        <v>0</v>
      </c>
    </row>
    <row r="65" spans="1:7">
      <c r="A65" s="7">
        <f>A64+0.1</f>
        <v>4.0999999999999996</v>
      </c>
      <c r="B65" s="13" t="s">
        <v>20</v>
      </c>
      <c r="C65" s="94" t="s">
        <v>21</v>
      </c>
      <c r="D65" s="26">
        <v>1.02</v>
      </c>
      <c r="E65" s="25">
        <f>E64*D65</f>
        <v>2.04</v>
      </c>
      <c r="F65" s="26"/>
      <c r="G65" s="36">
        <f>E65*F65</f>
        <v>0</v>
      </c>
    </row>
    <row r="66" spans="1:7">
      <c r="A66" s="7">
        <f>A65+0.1</f>
        <v>4.1999999999999993</v>
      </c>
      <c r="B66" s="13" t="s">
        <v>36</v>
      </c>
      <c r="C66" s="94" t="s">
        <v>69</v>
      </c>
      <c r="D66" s="26">
        <v>0.01</v>
      </c>
      <c r="E66" s="25">
        <f>E64*D66</f>
        <v>0.02</v>
      </c>
      <c r="F66" s="26"/>
      <c r="G66" s="36">
        <f>E66*F66</f>
        <v>0</v>
      </c>
    </row>
    <row r="67" spans="1:7">
      <c r="A67" s="7">
        <f>A66+0.1</f>
        <v>4.2999999999999989</v>
      </c>
      <c r="B67" s="94" t="s">
        <v>71</v>
      </c>
      <c r="C67" s="94" t="s">
        <v>29</v>
      </c>
      <c r="D67" s="25">
        <v>1</v>
      </c>
      <c r="E67" s="25">
        <f>E64*D67</f>
        <v>2</v>
      </c>
      <c r="F67" s="26"/>
      <c r="G67" s="36">
        <f>E67*F67</f>
        <v>0</v>
      </c>
    </row>
    <row r="68" spans="1:7">
      <c r="A68" s="7">
        <f>A67+0.1</f>
        <v>4.3999999999999986</v>
      </c>
      <c r="B68" s="13" t="s">
        <v>28</v>
      </c>
      <c r="C68" s="94" t="s">
        <v>0</v>
      </c>
      <c r="D68" s="25">
        <v>0.3</v>
      </c>
      <c r="E68" s="25">
        <f>E64*D68</f>
        <v>0.6</v>
      </c>
      <c r="F68" s="26"/>
      <c r="G68" s="36">
        <f>E68*F68</f>
        <v>0</v>
      </c>
    </row>
    <row r="69" spans="1:7" ht="27">
      <c r="A69" s="95" t="s">
        <v>15</v>
      </c>
      <c r="B69" s="95" t="s">
        <v>72</v>
      </c>
      <c r="C69" s="95" t="s">
        <v>29</v>
      </c>
      <c r="D69" s="23"/>
      <c r="E69" s="88">
        <f>E72</f>
        <v>1</v>
      </c>
      <c r="F69" s="22"/>
      <c r="G69" s="37">
        <f>G70+G71+G72+G73</f>
        <v>0</v>
      </c>
    </row>
    <row r="70" spans="1:7">
      <c r="A70" s="7">
        <f>A69+0.1</f>
        <v>5.0999999999999996</v>
      </c>
      <c r="B70" s="13" t="s">
        <v>45</v>
      </c>
      <c r="C70" s="94" t="s">
        <v>21</v>
      </c>
      <c r="D70" s="26">
        <v>1.52</v>
      </c>
      <c r="E70" s="25">
        <f>E69*D70</f>
        <v>1.52</v>
      </c>
      <c r="F70" s="26"/>
      <c r="G70" s="36">
        <f>E70*F70</f>
        <v>0</v>
      </c>
    </row>
    <row r="71" spans="1:7">
      <c r="A71" s="7">
        <f>A70+0.1</f>
        <v>5.1999999999999993</v>
      </c>
      <c r="B71" s="13" t="s">
        <v>73</v>
      </c>
      <c r="C71" s="94" t="s">
        <v>74</v>
      </c>
      <c r="D71" s="26">
        <v>0.2</v>
      </c>
      <c r="E71" s="25">
        <f>E69*D71</f>
        <v>0.2</v>
      </c>
      <c r="F71" s="26"/>
      <c r="G71" s="36">
        <f>E71*F71</f>
        <v>0</v>
      </c>
    </row>
    <row r="72" spans="1:7">
      <c r="A72" s="7">
        <f>A71+0.1</f>
        <v>5.2999999999999989</v>
      </c>
      <c r="B72" s="13" t="s">
        <v>104</v>
      </c>
      <c r="C72" s="94" t="s">
        <v>29</v>
      </c>
      <c r="D72" s="25"/>
      <c r="E72" s="25">
        <v>1</v>
      </c>
      <c r="F72" s="34"/>
      <c r="G72" s="36">
        <f>E72*F72</f>
        <v>0</v>
      </c>
    </row>
    <row r="73" spans="1:7">
      <c r="A73" s="7">
        <f>A72+0.1</f>
        <v>5.3999999999999986</v>
      </c>
      <c r="B73" s="13" t="s">
        <v>28</v>
      </c>
      <c r="C73" s="94" t="s">
        <v>0</v>
      </c>
      <c r="D73" s="26">
        <v>0.82</v>
      </c>
      <c r="E73" s="25">
        <f>E69*D73</f>
        <v>0.82</v>
      </c>
      <c r="F73" s="26"/>
      <c r="G73" s="36">
        <f>E73*F73</f>
        <v>0</v>
      </c>
    </row>
    <row r="74" spans="1:7" ht="40.5">
      <c r="A74" s="142" t="s">
        <v>16</v>
      </c>
      <c r="B74" s="142" t="s">
        <v>135</v>
      </c>
      <c r="C74" s="142" t="s">
        <v>75</v>
      </c>
      <c r="D74" s="143"/>
      <c r="E74" s="144">
        <v>1</v>
      </c>
      <c r="F74" s="145"/>
      <c r="G74" s="146">
        <f>G75+G76+G77+G78</f>
        <v>0</v>
      </c>
    </row>
    <row r="75" spans="1:7">
      <c r="A75" s="113">
        <f>A74+0.1</f>
        <v>6.1</v>
      </c>
      <c r="B75" s="114" t="s">
        <v>80</v>
      </c>
      <c r="C75" s="114" t="s">
        <v>81</v>
      </c>
      <c r="D75" s="115">
        <v>7.24</v>
      </c>
      <c r="E75" s="31">
        <f>E74*D75</f>
        <v>7.24</v>
      </c>
      <c r="F75" s="30"/>
      <c r="G75" s="32">
        <f>E75*F75</f>
        <v>0</v>
      </c>
    </row>
    <row r="76" spans="1:7">
      <c r="A76" s="113">
        <f>A75+0.1</f>
        <v>6.1999999999999993</v>
      </c>
      <c r="B76" s="114" t="s">
        <v>22</v>
      </c>
      <c r="C76" s="94" t="s">
        <v>23</v>
      </c>
      <c r="D76" s="115">
        <v>0.28000000000000003</v>
      </c>
      <c r="E76" s="31">
        <f>E74*D76</f>
        <v>0.28000000000000003</v>
      </c>
      <c r="F76" s="30"/>
      <c r="G76" s="32">
        <f>E76*F76</f>
        <v>0</v>
      </c>
    </row>
    <row r="77" spans="1:7">
      <c r="A77" s="113">
        <f>A76+0.1</f>
        <v>6.2999999999999989</v>
      </c>
      <c r="B77" s="114" t="s">
        <v>152</v>
      </c>
      <c r="C77" s="114" t="s">
        <v>75</v>
      </c>
      <c r="D77" s="115">
        <v>1</v>
      </c>
      <c r="E77" s="31">
        <f>E74*D77</f>
        <v>1</v>
      </c>
      <c r="F77" s="30"/>
      <c r="G77" s="32">
        <f>E77*F77</f>
        <v>0</v>
      </c>
    </row>
    <row r="78" spans="1:7">
      <c r="A78" s="113">
        <f>A77+0.1</f>
        <v>6.3999999999999986</v>
      </c>
      <c r="B78" s="114" t="s">
        <v>28</v>
      </c>
      <c r="C78" s="114" t="s">
        <v>0</v>
      </c>
      <c r="D78" s="115">
        <v>1.24</v>
      </c>
      <c r="E78" s="31">
        <f>E74*D78</f>
        <v>1.24</v>
      </c>
      <c r="F78" s="30"/>
      <c r="G78" s="32">
        <f>E78*F78</f>
        <v>0</v>
      </c>
    </row>
    <row r="79" spans="1:7">
      <c r="A79" s="95"/>
      <c r="B79" s="95" t="s">
        <v>49</v>
      </c>
      <c r="C79" s="95" t="s">
        <v>0</v>
      </c>
      <c r="D79" s="21"/>
      <c r="E79" s="22"/>
      <c r="F79" s="22"/>
      <c r="G79" s="38">
        <f>G74+G69+G64+G60+G56+G51</f>
        <v>0</v>
      </c>
    </row>
    <row r="80" spans="1:7">
      <c r="A80" s="95"/>
      <c r="B80" s="95" t="s">
        <v>50</v>
      </c>
      <c r="C80" s="95" t="s">
        <v>0</v>
      </c>
      <c r="D80" s="21"/>
      <c r="E80" s="22"/>
      <c r="F80" s="22"/>
      <c r="G80" s="38"/>
    </row>
    <row r="81" spans="1:7">
      <c r="A81" s="95"/>
      <c r="B81" s="13" t="s">
        <v>51</v>
      </c>
      <c r="C81" s="95" t="s">
        <v>0</v>
      </c>
      <c r="D81" s="21"/>
      <c r="E81" s="22"/>
      <c r="F81" s="22"/>
      <c r="G81" s="39">
        <f>G75+G70+G65+G61+G57+G52</f>
        <v>0</v>
      </c>
    </row>
    <row r="82" spans="1:7">
      <c r="A82" s="95"/>
      <c r="B82" s="95" t="s">
        <v>52</v>
      </c>
      <c r="C82" s="15" t="s">
        <v>0</v>
      </c>
      <c r="D82" s="21"/>
      <c r="E82" s="22"/>
      <c r="F82" s="22"/>
      <c r="G82" s="38">
        <f>G79</f>
        <v>0</v>
      </c>
    </row>
    <row r="83" spans="1:7" ht="27">
      <c r="A83" s="95"/>
      <c r="B83" s="95" t="s">
        <v>76</v>
      </c>
      <c r="C83" s="95" t="s">
        <v>0</v>
      </c>
      <c r="D83" s="21"/>
      <c r="E83" s="83">
        <v>0.5</v>
      </c>
      <c r="F83" s="22"/>
      <c r="G83" s="39">
        <f>G81*E83</f>
        <v>0</v>
      </c>
    </row>
    <row r="84" spans="1:7">
      <c r="A84" s="95"/>
      <c r="B84" s="95" t="s">
        <v>3</v>
      </c>
      <c r="C84" s="95" t="s">
        <v>0</v>
      </c>
      <c r="D84" s="21"/>
      <c r="E84" s="50"/>
      <c r="F84" s="22"/>
      <c r="G84" s="38">
        <f>G83+G82</f>
        <v>0</v>
      </c>
    </row>
    <row r="85" spans="1:7">
      <c r="A85" s="95"/>
      <c r="B85" s="95" t="s">
        <v>54</v>
      </c>
      <c r="C85" s="95" t="s">
        <v>0</v>
      </c>
      <c r="D85" s="21"/>
      <c r="E85" s="49">
        <v>0.05</v>
      </c>
      <c r="F85" s="22"/>
      <c r="G85" s="39">
        <f>G84*E85</f>
        <v>0</v>
      </c>
    </row>
    <row r="86" spans="1:7">
      <c r="A86" s="94"/>
      <c r="B86" s="95" t="s">
        <v>55</v>
      </c>
      <c r="C86" s="95" t="s">
        <v>0</v>
      </c>
      <c r="D86" s="24"/>
      <c r="E86" s="26"/>
      <c r="F86" s="26"/>
      <c r="G86" s="37">
        <f>G85+G84</f>
        <v>0</v>
      </c>
    </row>
    <row r="88" spans="1:7" ht="19.5">
      <c r="A88" s="126" t="s">
        <v>122</v>
      </c>
      <c r="B88" s="126"/>
      <c r="C88" s="126"/>
      <c r="D88" s="126"/>
      <c r="E88" s="126"/>
      <c r="F88" s="126"/>
      <c r="G88" s="126"/>
    </row>
    <row r="89" spans="1:7" ht="16.5">
      <c r="A89" s="127" t="s">
        <v>154</v>
      </c>
      <c r="B89" s="127"/>
      <c r="C89" s="127"/>
      <c r="D89" s="127"/>
      <c r="E89" s="127"/>
      <c r="F89" s="127"/>
      <c r="G89" s="127"/>
    </row>
    <row r="90" spans="1:7" ht="16.5">
      <c r="A90" s="128" t="s">
        <v>77</v>
      </c>
      <c r="B90" s="128"/>
      <c r="C90" s="128"/>
      <c r="D90" s="128"/>
      <c r="E90" s="128"/>
      <c r="F90" s="128"/>
      <c r="G90" s="128"/>
    </row>
    <row r="91" spans="1:7" ht="16.5">
      <c r="A91" s="97"/>
      <c r="B91" s="97"/>
      <c r="C91" s="97"/>
      <c r="D91" s="97"/>
      <c r="E91" s="97"/>
      <c r="F91" s="97"/>
      <c r="G91" s="97"/>
    </row>
    <row r="92" spans="1:7" ht="38.25" customHeight="1">
      <c r="A92" s="120" t="s">
        <v>1</v>
      </c>
      <c r="B92" s="121" t="s">
        <v>5</v>
      </c>
      <c r="C92" s="122" t="s">
        <v>6</v>
      </c>
      <c r="D92" s="138" t="s">
        <v>7</v>
      </c>
      <c r="E92" s="138"/>
      <c r="F92" s="125" t="s">
        <v>8</v>
      </c>
      <c r="G92" s="125"/>
    </row>
    <row r="93" spans="1:7" ht="68.25" customHeight="1">
      <c r="A93" s="120"/>
      <c r="B93" s="121"/>
      <c r="C93" s="122"/>
      <c r="D93" s="96" t="s">
        <v>6</v>
      </c>
      <c r="E93" s="96" t="s">
        <v>9</v>
      </c>
      <c r="F93" s="96" t="s">
        <v>10</v>
      </c>
      <c r="G93" s="1" t="s">
        <v>2</v>
      </c>
    </row>
    <row r="94" spans="1:7">
      <c r="A94" s="95" t="s">
        <v>11</v>
      </c>
      <c r="B94" s="95" t="s">
        <v>13</v>
      </c>
      <c r="C94" s="95" t="s">
        <v>14</v>
      </c>
      <c r="D94" s="95" t="s">
        <v>15</v>
      </c>
      <c r="E94" s="5" t="s">
        <v>16</v>
      </c>
      <c r="F94" s="95" t="s">
        <v>17</v>
      </c>
      <c r="G94" s="2">
        <v>8</v>
      </c>
    </row>
    <row r="95" spans="1:7">
      <c r="A95" s="95"/>
      <c r="B95" s="95" t="s">
        <v>78</v>
      </c>
      <c r="C95" s="95"/>
      <c r="D95" s="95"/>
      <c r="E95" s="5"/>
      <c r="F95" s="95"/>
      <c r="G95" s="2"/>
    </row>
    <row r="96" spans="1:7" ht="40.5">
      <c r="A96" s="95" t="s">
        <v>11</v>
      </c>
      <c r="B96" s="95" t="s">
        <v>102</v>
      </c>
      <c r="C96" s="95" t="s">
        <v>79</v>
      </c>
      <c r="D96" s="21"/>
      <c r="E96" s="23">
        <v>10</v>
      </c>
      <c r="F96" s="22"/>
      <c r="G96" s="37">
        <f>G97+G98+G99+G100+G101+G102</f>
        <v>0</v>
      </c>
    </row>
    <row r="97" spans="1:7">
      <c r="A97" s="7">
        <f t="shared" ref="A97:A102" si="2">A96+0.1</f>
        <v>1.1000000000000001</v>
      </c>
      <c r="B97" s="13" t="s">
        <v>80</v>
      </c>
      <c r="C97" s="94" t="s">
        <v>81</v>
      </c>
      <c r="D97" s="35">
        <v>9.5899999999999999E-2</v>
      </c>
      <c r="E97" s="25">
        <f>E96*D97</f>
        <v>0.95899999999999996</v>
      </c>
      <c r="F97" s="26"/>
      <c r="G97" s="36">
        <f t="shared" ref="G97:G102" si="3">E97*F97</f>
        <v>0</v>
      </c>
    </row>
    <row r="98" spans="1:7">
      <c r="A98" s="7">
        <f t="shared" si="2"/>
        <v>1.2000000000000002</v>
      </c>
      <c r="B98" s="13" t="s">
        <v>36</v>
      </c>
      <c r="C98" s="94" t="s">
        <v>23</v>
      </c>
      <c r="D98" s="24">
        <v>4.5199999999999997E-2</v>
      </c>
      <c r="E98" s="25">
        <f>E96*D98</f>
        <v>0.45199999999999996</v>
      </c>
      <c r="F98" s="26"/>
      <c r="G98" s="36">
        <f t="shared" si="3"/>
        <v>0</v>
      </c>
    </row>
    <row r="99" spans="1:7">
      <c r="A99" s="7">
        <f t="shared" si="2"/>
        <v>1.3000000000000003</v>
      </c>
      <c r="B99" s="13" t="s">
        <v>101</v>
      </c>
      <c r="C99" s="94" t="s">
        <v>79</v>
      </c>
      <c r="D99" s="26">
        <v>1.01</v>
      </c>
      <c r="E99" s="25">
        <f>E96*D99</f>
        <v>10.1</v>
      </c>
      <c r="F99" s="26"/>
      <c r="G99" s="36">
        <f t="shared" si="3"/>
        <v>0</v>
      </c>
    </row>
    <row r="100" spans="1:7">
      <c r="A100" s="7">
        <f t="shared" si="2"/>
        <v>1.4000000000000004</v>
      </c>
      <c r="B100" s="13" t="s">
        <v>82</v>
      </c>
      <c r="C100" s="94" t="s">
        <v>75</v>
      </c>
      <c r="D100" s="25"/>
      <c r="E100" s="25">
        <v>15</v>
      </c>
      <c r="F100" s="26"/>
      <c r="G100" s="36">
        <f t="shared" si="3"/>
        <v>0</v>
      </c>
    </row>
    <row r="101" spans="1:7">
      <c r="A101" s="7">
        <f t="shared" si="2"/>
        <v>1.5000000000000004</v>
      </c>
      <c r="B101" s="13" t="s">
        <v>128</v>
      </c>
      <c r="C101" s="94" t="s">
        <v>75</v>
      </c>
      <c r="D101" s="25"/>
      <c r="E101" s="25">
        <v>2</v>
      </c>
      <c r="F101" s="26"/>
      <c r="G101" s="36">
        <f t="shared" si="3"/>
        <v>0</v>
      </c>
    </row>
    <row r="102" spans="1:7">
      <c r="A102" s="7">
        <f t="shared" si="2"/>
        <v>1.6000000000000005</v>
      </c>
      <c r="B102" s="13" t="s">
        <v>28</v>
      </c>
      <c r="C102" s="94" t="s">
        <v>0</v>
      </c>
      <c r="D102" s="24">
        <v>6.0000000000000001E-3</v>
      </c>
      <c r="E102" s="25">
        <f>E96*D102</f>
        <v>0.06</v>
      </c>
      <c r="F102" s="26"/>
      <c r="G102" s="36">
        <f t="shared" si="3"/>
        <v>0</v>
      </c>
    </row>
    <row r="103" spans="1:7">
      <c r="A103" s="94"/>
      <c r="B103" s="84" t="s">
        <v>84</v>
      </c>
      <c r="C103" s="94"/>
      <c r="D103" s="24"/>
      <c r="E103" s="25"/>
      <c r="F103" s="26"/>
      <c r="G103" s="36"/>
    </row>
    <row r="104" spans="1:7" ht="40.5">
      <c r="A104" s="95" t="s">
        <v>12</v>
      </c>
      <c r="B104" s="95" t="s">
        <v>85</v>
      </c>
      <c r="C104" s="95" t="s">
        <v>79</v>
      </c>
      <c r="D104" s="21"/>
      <c r="E104" s="23">
        <v>15</v>
      </c>
      <c r="F104" s="22"/>
      <c r="G104" s="37">
        <f>G105+G106++G107++G108++G109</f>
        <v>0</v>
      </c>
    </row>
    <row r="105" spans="1:7">
      <c r="A105" s="7">
        <f>A104+0.1</f>
        <v>2.1</v>
      </c>
      <c r="B105" s="13" t="s">
        <v>80</v>
      </c>
      <c r="C105" s="94" t="s">
        <v>81</v>
      </c>
      <c r="D105" s="24">
        <v>0.58299999999999996</v>
      </c>
      <c r="E105" s="25">
        <f>E104*D105</f>
        <v>8.7449999999999992</v>
      </c>
      <c r="F105" s="26"/>
      <c r="G105" s="36">
        <f>E105*F105</f>
        <v>0</v>
      </c>
    </row>
    <row r="106" spans="1:7">
      <c r="A106" s="7">
        <f>A105+0.1</f>
        <v>2.2000000000000002</v>
      </c>
      <c r="B106" s="13" t="s">
        <v>36</v>
      </c>
      <c r="C106" s="94" t="s">
        <v>23</v>
      </c>
      <c r="D106" s="35">
        <v>4.5999999999999999E-3</v>
      </c>
      <c r="E106" s="25">
        <f>E104*D106</f>
        <v>6.9000000000000006E-2</v>
      </c>
      <c r="F106" s="26"/>
      <c r="G106" s="36">
        <f>E106*F106</f>
        <v>0</v>
      </c>
    </row>
    <row r="107" spans="1:7">
      <c r="A107" s="7">
        <f>A106+0.1</f>
        <v>2.3000000000000003</v>
      </c>
      <c r="B107" s="13" t="s">
        <v>123</v>
      </c>
      <c r="C107" s="94" t="s">
        <v>61</v>
      </c>
      <c r="D107" s="25">
        <v>1</v>
      </c>
      <c r="E107" s="25">
        <f>E104*D107</f>
        <v>15</v>
      </c>
      <c r="F107" s="26"/>
      <c r="G107" s="36">
        <f>E107*F107</f>
        <v>0</v>
      </c>
    </row>
    <row r="108" spans="1:7">
      <c r="A108" s="7">
        <f>A107+0.1</f>
        <v>2.4000000000000004</v>
      </c>
      <c r="B108" s="13" t="s">
        <v>86</v>
      </c>
      <c r="C108" s="94" t="s">
        <v>75</v>
      </c>
      <c r="D108" s="24"/>
      <c r="E108" s="25">
        <v>15</v>
      </c>
      <c r="F108" s="26"/>
      <c r="G108" s="36">
        <f>E108*F108</f>
        <v>0</v>
      </c>
    </row>
    <row r="109" spans="1:7">
      <c r="A109" s="7">
        <f>A108+0.1</f>
        <v>2.5000000000000004</v>
      </c>
      <c r="B109" s="13" t="s">
        <v>28</v>
      </c>
      <c r="C109" s="94" t="s">
        <v>0</v>
      </c>
      <c r="D109" s="24">
        <v>0.20799999999999999</v>
      </c>
      <c r="E109" s="25">
        <f>E104*D109</f>
        <v>3.1199999999999997</v>
      </c>
      <c r="F109" s="26"/>
      <c r="G109" s="36">
        <f>E109*F109</f>
        <v>0</v>
      </c>
    </row>
    <row r="110" spans="1:7" ht="40.5">
      <c r="A110" s="95" t="s">
        <v>13</v>
      </c>
      <c r="B110" s="95" t="s">
        <v>87</v>
      </c>
      <c r="C110" s="95" t="s">
        <v>79</v>
      </c>
      <c r="D110" s="21"/>
      <c r="E110" s="23">
        <v>2</v>
      </c>
      <c r="F110" s="22"/>
      <c r="G110" s="37">
        <f>G111+G112++G113+G114+G115</f>
        <v>0</v>
      </c>
    </row>
    <row r="111" spans="1:7">
      <c r="A111" s="7">
        <f>A110+0.1</f>
        <v>3.1</v>
      </c>
      <c r="B111" s="13" t="s">
        <v>80</v>
      </c>
      <c r="C111" s="94" t="s">
        <v>81</v>
      </c>
      <c r="D111" s="24">
        <v>0.60899999999999999</v>
      </c>
      <c r="E111" s="25">
        <f>E110*D111</f>
        <v>1.218</v>
      </c>
      <c r="F111" s="26"/>
      <c r="G111" s="36">
        <f>E111*F111</f>
        <v>0</v>
      </c>
    </row>
    <row r="112" spans="1:7">
      <c r="A112" s="7">
        <f>A111+0.1</f>
        <v>3.2</v>
      </c>
      <c r="B112" s="13" t="s">
        <v>22</v>
      </c>
      <c r="C112" s="94" t="s">
        <v>23</v>
      </c>
      <c r="D112" s="24">
        <v>2.0999999999999999E-3</v>
      </c>
      <c r="E112" s="25">
        <f>E110*D112</f>
        <v>4.1999999999999997E-3</v>
      </c>
      <c r="F112" s="26"/>
      <c r="G112" s="36">
        <f>E112*F112</f>
        <v>0</v>
      </c>
    </row>
    <row r="113" spans="1:7">
      <c r="A113" s="7">
        <f>A112+0.1</f>
        <v>3.3000000000000003</v>
      </c>
      <c r="B113" s="13" t="s">
        <v>124</v>
      </c>
      <c r="C113" s="94" t="s">
        <v>61</v>
      </c>
      <c r="D113" s="25">
        <v>1</v>
      </c>
      <c r="E113" s="25">
        <f>E110*D113</f>
        <v>2</v>
      </c>
      <c r="F113" s="26"/>
      <c r="G113" s="36">
        <f>E113*F113</f>
        <v>0</v>
      </c>
    </row>
    <row r="114" spans="1:7">
      <c r="A114" s="7">
        <f>A113+0.1</f>
        <v>3.4000000000000004</v>
      </c>
      <c r="B114" s="13" t="s">
        <v>88</v>
      </c>
      <c r="C114" s="94" t="s">
        <v>75</v>
      </c>
      <c r="D114" s="24"/>
      <c r="E114" s="25">
        <v>10</v>
      </c>
      <c r="F114" s="26"/>
      <c r="G114" s="36">
        <f>E114*F114</f>
        <v>0</v>
      </c>
    </row>
    <row r="115" spans="1:7">
      <c r="A115" s="7">
        <f>A114+0.1</f>
        <v>3.5000000000000004</v>
      </c>
      <c r="B115" s="13" t="s">
        <v>28</v>
      </c>
      <c r="C115" s="94" t="s">
        <v>0</v>
      </c>
      <c r="D115" s="24">
        <v>0.156</v>
      </c>
      <c r="E115" s="25">
        <f>E110*D115</f>
        <v>0.312</v>
      </c>
      <c r="F115" s="26"/>
      <c r="G115" s="36">
        <f>E115*F115</f>
        <v>0</v>
      </c>
    </row>
    <row r="116" spans="1:7" ht="27">
      <c r="A116" s="95" t="s">
        <v>14</v>
      </c>
      <c r="B116" s="95" t="s">
        <v>126</v>
      </c>
      <c r="C116" s="95" t="s">
        <v>89</v>
      </c>
      <c r="D116" s="21"/>
      <c r="E116" s="23">
        <v>1</v>
      </c>
      <c r="F116" s="22"/>
      <c r="G116" s="37">
        <f>G117+G118+G119+G120+G121</f>
        <v>0</v>
      </c>
    </row>
    <row r="117" spans="1:7">
      <c r="A117" s="7">
        <f>A116+0.1</f>
        <v>4.0999999999999996</v>
      </c>
      <c r="B117" s="13" t="s">
        <v>80</v>
      </c>
      <c r="C117" s="94" t="s">
        <v>81</v>
      </c>
      <c r="D117" s="24">
        <v>3.66</v>
      </c>
      <c r="E117" s="25">
        <f>E116*D117</f>
        <v>3.66</v>
      </c>
      <c r="F117" s="26"/>
      <c r="G117" s="36">
        <f>E117*F117</f>
        <v>0</v>
      </c>
    </row>
    <row r="118" spans="1:7">
      <c r="A118" s="7">
        <f>A117+0.1</f>
        <v>4.1999999999999993</v>
      </c>
      <c r="B118" s="13" t="s">
        <v>22</v>
      </c>
      <c r="C118" s="94" t="s">
        <v>23</v>
      </c>
      <c r="D118" s="24">
        <v>0.28000000000000003</v>
      </c>
      <c r="E118" s="25">
        <f>E116*D118</f>
        <v>0.28000000000000003</v>
      </c>
      <c r="F118" s="26"/>
      <c r="G118" s="36">
        <f>E118*F118</f>
        <v>0</v>
      </c>
    </row>
    <row r="119" spans="1:7">
      <c r="A119" s="7">
        <f>A118+0.1</f>
        <v>4.2999999999999989</v>
      </c>
      <c r="B119" s="13" t="s">
        <v>125</v>
      </c>
      <c r="C119" s="94" t="s">
        <v>29</v>
      </c>
      <c r="D119" s="24">
        <v>1</v>
      </c>
      <c r="E119" s="25">
        <f>E116*D119</f>
        <v>1</v>
      </c>
      <c r="F119" s="25"/>
      <c r="G119" s="85">
        <f>E119*F119</f>
        <v>0</v>
      </c>
    </row>
    <row r="120" spans="1:7">
      <c r="A120" s="7">
        <f>A119+0.1</f>
        <v>4.3999999999999986</v>
      </c>
      <c r="B120" s="13" t="s">
        <v>127</v>
      </c>
      <c r="C120" s="94" t="s">
        <v>29</v>
      </c>
      <c r="D120" s="24">
        <v>1</v>
      </c>
      <c r="E120" s="25">
        <f>D120*E116</f>
        <v>1</v>
      </c>
      <c r="F120" s="25"/>
      <c r="G120" s="85">
        <f>E120*F120</f>
        <v>0</v>
      </c>
    </row>
    <row r="121" spans="1:7">
      <c r="A121" s="7">
        <f>A120+0.1</f>
        <v>4.4999999999999982</v>
      </c>
      <c r="B121" s="13" t="s">
        <v>28</v>
      </c>
      <c r="C121" s="94" t="s">
        <v>0</v>
      </c>
      <c r="D121" s="24">
        <v>1.24</v>
      </c>
      <c r="E121" s="25">
        <f>E116*D121</f>
        <v>1.24</v>
      </c>
      <c r="F121" s="26"/>
      <c r="G121" s="36">
        <f>E121*F121</f>
        <v>0</v>
      </c>
    </row>
    <row r="122" spans="1:7">
      <c r="A122" s="95" t="s">
        <v>15</v>
      </c>
      <c r="B122" s="95" t="s">
        <v>90</v>
      </c>
      <c r="C122" s="95" t="s">
        <v>89</v>
      </c>
      <c r="D122" s="21"/>
      <c r="E122" s="23">
        <v>1</v>
      </c>
      <c r="F122" s="22"/>
      <c r="G122" s="37">
        <f>G123+G124+G125+G126+G127</f>
        <v>0</v>
      </c>
    </row>
    <row r="123" spans="1:7">
      <c r="A123" s="7">
        <f>A122+0.1</f>
        <v>5.0999999999999996</v>
      </c>
      <c r="B123" s="13" t="s">
        <v>80</v>
      </c>
      <c r="C123" s="94" t="s">
        <v>81</v>
      </c>
      <c r="D123" s="24">
        <v>2.19</v>
      </c>
      <c r="E123" s="25">
        <f>E122*D123</f>
        <v>2.19</v>
      </c>
      <c r="F123" s="26"/>
      <c r="G123" s="36">
        <f>E123*F123</f>
        <v>0</v>
      </c>
    </row>
    <row r="124" spans="1:7">
      <c r="A124" s="7">
        <f>A123+0.1</f>
        <v>5.1999999999999993</v>
      </c>
      <c r="B124" s="13" t="s">
        <v>36</v>
      </c>
      <c r="C124" s="94" t="s">
        <v>23</v>
      </c>
      <c r="D124" s="24">
        <v>7.0000000000000007E-2</v>
      </c>
      <c r="E124" s="25">
        <f>E122*D124</f>
        <v>7.0000000000000007E-2</v>
      </c>
      <c r="F124" s="26"/>
      <c r="G124" s="36">
        <f>E124*F124</f>
        <v>0</v>
      </c>
    </row>
    <row r="125" spans="1:7">
      <c r="A125" s="7">
        <f>A124+0.1</f>
        <v>5.2999999999999989</v>
      </c>
      <c r="B125" s="13" t="s">
        <v>91</v>
      </c>
      <c r="C125" s="94" t="s">
        <v>27</v>
      </c>
      <c r="D125" s="24">
        <v>1</v>
      </c>
      <c r="E125" s="25">
        <f>E122*D125</f>
        <v>1</v>
      </c>
      <c r="F125" s="26"/>
      <c r="G125" s="36">
        <f>E125*F125</f>
        <v>0</v>
      </c>
    </row>
    <row r="126" spans="1:7">
      <c r="A126" s="7">
        <f>A125+0.1</f>
        <v>5.3999999999999986</v>
      </c>
      <c r="B126" s="13" t="s">
        <v>103</v>
      </c>
      <c r="C126" s="94" t="s">
        <v>29</v>
      </c>
      <c r="D126" s="24">
        <v>1</v>
      </c>
      <c r="E126" s="25">
        <f>E122*D126</f>
        <v>1</v>
      </c>
      <c r="F126" s="26"/>
      <c r="G126" s="36">
        <f>E126*F126</f>
        <v>0</v>
      </c>
    </row>
    <row r="127" spans="1:7">
      <c r="A127" s="7">
        <f>A126+0.1</f>
        <v>5.4999999999999982</v>
      </c>
      <c r="B127" s="13" t="s">
        <v>28</v>
      </c>
      <c r="C127" s="94" t="s">
        <v>0</v>
      </c>
      <c r="D127" s="24">
        <v>0.48</v>
      </c>
      <c r="E127" s="25">
        <f>E122*D127</f>
        <v>0.48</v>
      </c>
      <c r="F127" s="26"/>
      <c r="G127" s="36">
        <f>E127*F127</f>
        <v>0</v>
      </c>
    </row>
    <row r="128" spans="1:7" ht="27">
      <c r="A128" s="95" t="s">
        <v>39</v>
      </c>
      <c r="B128" s="95" t="s">
        <v>92</v>
      </c>
      <c r="C128" s="95" t="s">
        <v>75</v>
      </c>
      <c r="D128" s="21"/>
      <c r="E128" s="23">
        <v>1</v>
      </c>
      <c r="F128" s="22"/>
      <c r="G128" s="37">
        <v>0</v>
      </c>
    </row>
    <row r="129" spans="1:7">
      <c r="A129" s="7">
        <f>A128+0.1</f>
        <v>14.1</v>
      </c>
      <c r="B129" s="13" t="s">
        <v>80</v>
      </c>
      <c r="C129" s="94" t="s">
        <v>81</v>
      </c>
      <c r="D129" s="24">
        <v>1.85</v>
      </c>
      <c r="E129" s="25">
        <f>E128*D129</f>
        <v>1.85</v>
      </c>
      <c r="F129" s="26"/>
      <c r="G129" s="36">
        <f>E129*F129</f>
        <v>0</v>
      </c>
    </row>
    <row r="130" spans="1:7">
      <c r="A130" s="7">
        <f>A129+0.1</f>
        <v>14.2</v>
      </c>
      <c r="B130" s="13" t="s">
        <v>22</v>
      </c>
      <c r="C130" s="94" t="s">
        <v>23</v>
      </c>
      <c r="D130" s="24">
        <v>0.03</v>
      </c>
      <c r="E130" s="25">
        <f>E128*D130</f>
        <v>0.03</v>
      </c>
      <c r="F130" s="26"/>
      <c r="G130" s="36">
        <f>E130*F130</f>
        <v>0</v>
      </c>
    </row>
    <row r="131" spans="1:7">
      <c r="A131" s="7">
        <f>A130+0.1</f>
        <v>14.299999999999999</v>
      </c>
      <c r="B131" s="13" t="s">
        <v>93</v>
      </c>
      <c r="C131" s="94" t="s">
        <v>75</v>
      </c>
      <c r="D131" s="24">
        <v>1</v>
      </c>
      <c r="E131" s="25">
        <f>E128*D131</f>
        <v>1</v>
      </c>
      <c r="F131" s="26"/>
      <c r="G131" s="36">
        <f>E131*F131</f>
        <v>0</v>
      </c>
    </row>
    <row r="132" spans="1:7">
      <c r="A132" s="7">
        <f>A131+0.1</f>
        <v>14.399999999999999</v>
      </c>
      <c r="B132" s="13" t="s">
        <v>28</v>
      </c>
      <c r="C132" s="94" t="s">
        <v>0</v>
      </c>
      <c r="D132" s="24">
        <v>0.18</v>
      </c>
      <c r="E132" s="25">
        <f>E128*D132</f>
        <v>0.18</v>
      </c>
      <c r="F132" s="26"/>
      <c r="G132" s="36">
        <f>E132*F132</f>
        <v>0</v>
      </c>
    </row>
    <row r="133" spans="1:7" ht="27">
      <c r="A133" s="95" t="s">
        <v>16</v>
      </c>
      <c r="B133" s="95" t="s">
        <v>140</v>
      </c>
      <c r="C133" s="95" t="s">
        <v>75</v>
      </c>
      <c r="D133" s="21"/>
      <c r="E133" s="23">
        <v>1</v>
      </c>
      <c r="F133" s="22"/>
      <c r="G133" s="37">
        <f>G134+G135+G136+G137</f>
        <v>0</v>
      </c>
    </row>
    <row r="134" spans="1:7">
      <c r="A134" s="7">
        <f>A133+0.1</f>
        <v>6.1</v>
      </c>
      <c r="B134" s="13" t="s">
        <v>80</v>
      </c>
      <c r="C134" s="94" t="s">
        <v>81</v>
      </c>
      <c r="D134" s="24">
        <v>1.85</v>
      </c>
      <c r="E134" s="25">
        <f>E133*D134</f>
        <v>1.85</v>
      </c>
      <c r="F134" s="26"/>
      <c r="G134" s="36">
        <f>E134*F134</f>
        <v>0</v>
      </c>
    </row>
    <row r="135" spans="1:7">
      <c r="A135" s="7">
        <f>A134+0.1</f>
        <v>6.1999999999999993</v>
      </c>
      <c r="B135" s="13" t="s">
        <v>22</v>
      </c>
      <c r="C135" s="94" t="s">
        <v>23</v>
      </c>
      <c r="D135" s="24">
        <v>0.03</v>
      </c>
      <c r="E135" s="25">
        <f>E133*D135</f>
        <v>0.03</v>
      </c>
      <c r="F135" s="26"/>
      <c r="G135" s="36">
        <f>E135*F135</f>
        <v>0</v>
      </c>
    </row>
    <row r="136" spans="1:7">
      <c r="A136" s="7">
        <f>A135+0.1</f>
        <v>6.2999999999999989</v>
      </c>
      <c r="B136" s="13" t="s">
        <v>94</v>
      </c>
      <c r="C136" s="94" t="s">
        <v>75</v>
      </c>
      <c r="D136" s="24">
        <v>1</v>
      </c>
      <c r="E136" s="25">
        <f>E133*D136</f>
        <v>1</v>
      </c>
      <c r="F136" s="34"/>
      <c r="G136" s="36">
        <f>E136*F136</f>
        <v>0</v>
      </c>
    </row>
    <row r="137" spans="1:7">
      <c r="A137" s="7">
        <f>A136+0.1</f>
        <v>6.3999999999999986</v>
      </c>
      <c r="B137" s="13" t="s">
        <v>28</v>
      </c>
      <c r="C137" s="94" t="s">
        <v>0</v>
      </c>
      <c r="D137" s="24">
        <v>0.18</v>
      </c>
      <c r="E137" s="25">
        <f>E133*D137</f>
        <v>0.18</v>
      </c>
      <c r="F137" s="26"/>
      <c r="G137" s="36">
        <f>E137*F137</f>
        <v>0</v>
      </c>
    </row>
    <row r="138" spans="1:7">
      <c r="A138" s="95" t="s">
        <v>17</v>
      </c>
      <c r="B138" s="79" t="s">
        <v>141</v>
      </c>
      <c r="C138" s="79" t="s">
        <v>75</v>
      </c>
      <c r="D138" s="116"/>
      <c r="E138" s="117">
        <v>1</v>
      </c>
      <c r="F138" s="88"/>
      <c r="G138" s="88">
        <f>G139+G140+G141+G142</f>
        <v>0</v>
      </c>
    </row>
    <row r="139" spans="1:7">
      <c r="A139" s="7">
        <f>A138+0.1</f>
        <v>7.1</v>
      </c>
      <c r="B139" s="118" t="s">
        <v>80</v>
      </c>
      <c r="C139" s="118" t="s">
        <v>81</v>
      </c>
      <c r="D139" s="115">
        <v>2.0499999999999998</v>
      </c>
      <c r="E139" s="82">
        <f>E138*D139</f>
        <v>2.0499999999999998</v>
      </c>
      <c r="F139" s="34"/>
      <c r="G139" s="34">
        <f>E139*F139</f>
        <v>0</v>
      </c>
    </row>
    <row r="140" spans="1:7">
      <c r="A140" s="7">
        <f>A139+0.1</f>
        <v>7.1999999999999993</v>
      </c>
      <c r="B140" s="118" t="s">
        <v>22</v>
      </c>
      <c r="C140" s="118" t="s">
        <v>23</v>
      </c>
      <c r="D140" s="115">
        <v>0.12</v>
      </c>
      <c r="E140" s="82">
        <f>E138*D140</f>
        <v>0.12</v>
      </c>
      <c r="F140" s="34"/>
      <c r="G140" s="34">
        <f>E140*F140</f>
        <v>0</v>
      </c>
    </row>
    <row r="141" spans="1:7">
      <c r="A141" s="7">
        <f>A140+0.1</f>
        <v>7.2999999999999989</v>
      </c>
      <c r="B141" s="118" t="s">
        <v>141</v>
      </c>
      <c r="C141" s="118" t="s">
        <v>75</v>
      </c>
      <c r="D141" s="115">
        <v>1</v>
      </c>
      <c r="E141" s="82">
        <f>E138*D141</f>
        <v>1</v>
      </c>
      <c r="F141" s="34"/>
      <c r="G141" s="34">
        <f>E141*F141</f>
        <v>0</v>
      </c>
    </row>
    <row r="142" spans="1:7">
      <c r="A142" s="7">
        <f>A141+0.1</f>
        <v>7.3999999999999986</v>
      </c>
      <c r="B142" s="94" t="s">
        <v>28</v>
      </c>
      <c r="C142" s="94" t="s">
        <v>0</v>
      </c>
      <c r="D142" s="115">
        <v>0.14000000000000001</v>
      </c>
      <c r="E142" s="25">
        <f>E138*D142</f>
        <v>0.14000000000000001</v>
      </c>
      <c r="F142" s="26"/>
      <c r="G142" s="36">
        <f>E142*F142</f>
        <v>0</v>
      </c>
    </row>
    <row r="143" spans="1:7">
      <c r="A143" s="95" t="s">
        <v>134</v>
      </c>
      <c r="B143" s="95" t="s">
        <v>95</v>
      </c>
      <c r="C143" s="95" t="s">
        <v>27</v>
      </c>
      <c r="D143" s="21"/>
      <c r="E143" s="23">
        <v>3</v>
      </c>
      <c r="F143" s="22"/>
      <c r="G143" s="37">
        <f>G144+G145+G146+G147</f>
        <v>0</v>
      </c>
    </row>
    <row r="144" spans="1:7">
      <c r="A144" s="7">
        <f>A143+0.1</f>
        <v>8.1</v>
      </c>
      <c r="B144" s="13" t="s">
        <v>80</v>
      </c>
      <c r="C144" s="94" t="s">
        <v>81</v>
      </c>
      <c r="D144" s="24">
        <v>1.01</v>
      </c>
      <c r="E144" s="25">
        <f>E143*D144</f>
        <v>3.0300000000000002</v>
      </c>
      <c r="F144" s="26"/>
      <c r="G144" s="36">
        <f>E144*F144</f>
        <v>0</v>
      </c>
    </row>
    <row r="145" spans="1:7">
      <c r="A145" s="7">
        <f>A144+0.1</f>
        <v>8.1999999999999993</v>
      </c>
      <c r="B145" s="13" t="s">
        <v>22</v>
      </c>
      <c r="C145" s="94" t="s">
        <v>23</v>
      </c>
      <c r="D145" s="24">
        <v>0.02</v>
      </c>
      <c r="E145" s="25">
        <f>E143*D145</f>
        <v>0.06</v>
      </c>
      <c r="F145" s="26"/>
      <c r="G145" s="36">
        <f>E145*F145</f>
        <v>0</v>
      </c>
    </row>
    <row r="146" spans="1:7">
      <c r="A146" s="7">
        <f>A145+0.1</f>
        <v>8.2999999999999989</v>
      </c>
      <c r="B146" s="13" t="s">
        <v>95</v>
      </c>
      <c r="C146" s="94" t="s">
        <v>79</v>
      </c>
      <c r="D146" s="26">
        <v>1</v>
      </c>
      <c r="E146" s="25">
        <f>E143*D146</f>
        <v>3</v>
      </c>
      <c r="F146" s="34"/>
      <c r="G146" s="36">
        <f>E146*F146</f>
        <v>0</v>
      </c>
    </row>
    <row r="147" spans="1:7">
      <c r="A147" s="7">
        <f>A146+0.1</f>
        <v>8.3999999999999986</v>
      </c>
      <c r="B147" s="13" t="s">
        <v>28</v>
      </c>
      <c r="C147" s="94" t="s">
        <v>0</v>
      </c>
      <c r="D147" s="24">
        <v>0.49</v>
      </c>
      <c r="E147" s="25">
        <f>E143*D147</f>
        <v>1.47</v>
      </c>
      <c r="F147" s="26"/>
      <c r="G147" s="36">
        <f>E147*F147</f>
        <v>0</v>
      </c>
    </row>
    <row r="148" spans="1:7">
      <c r="A148" s="95"/>
      <c r="B148" s="95" t="s">
        <v>96</v>
      </c>
      <c r="C148" s="95" t="s">
        <v>0</v>
      </c>
      <c r="D148" s="21"/>
      <c r="E148" s="22"/>
      <c r="F148" s="22"/>
      <c r="G148" s="38">
        <f>G143+G138+G133+G122+G116+G110+G104+G96</f>
        <v>0</v>
      </c>
    </row>
    <row r="149" spans="1:7">
      <c r="A149" s="95"/>
      <c r="B149" s="95" t="s">
        <v>50</v>
      </c>
      <c r="C149" s="95" t="s">
        <v>0</v>
      </c>
      <c r="D149" s="21"/>
      <c r="E149" s="22"/>
      <c r="F149" s="22"/>
      <c r="G149" s="38"/>
    </row>
    <row r="150" spans="1:7">
      <c r="A150" s="95"/>
      <c r="B150" s="13" t="s">
        <v>51</v>
      </c>
      <c r="C150" s="95" t="s">
        <v>0</v>
      </c>
      <c r="D150" s="21"/>
      <c r="E150" s="22"/>
      <c r="F150" s="22"/>
      <c r="G150" s="38">
        <f>G144+G139+G134+G123+G117+G111+G105+G97</f>
        <v>0</v>
      </c>
    </row>
    <row r="151" spans="1:7">
      <c r="A151" s="95"/>
      <c r="B151" s="95" t="s">
        <v>52</v>
      </c>
      <c r="C151" s="15" t="s">
        <v>0</v>
      </c>
      <c r="D151" s="21"/>
      <c r="E151" s="22"/>
      <c r="F151" s="22"/>
      <c r="G151" s="38">
        <f>G148</f>
        <v>0</v>
      </c>
    </row>
    <row r="152" spans="1:7">
      <c r="A152" s="95"/>
      <c r="B152" s="95" t="s">
        <v>53</v>
      </c>
      <c r="C152" s="95" t="s">
        <v>0</v>
      </c>
      <c r="D152" s="21"/>
      <c r="E152" s="49">
        <v>7.0000000000000007E-2</v>
      </c>
      <c r="F152" s="22"/>
      <c r="G152" s="39">
        <f>G151*E152</f>
        <v>0</v>
      </c>
    </row>
    <row r="153" spans="1:7">
      <c r="A153" s="95"/>
      <c r="B153" s="95" t="s">
        <v>3</v>
      </c>
      <c r="C153" s="95" t="s">
        <v>0</v>
      </c>
      <c r="D153" s="21"/>
      <c r="E153" s="50"/>
      <c r="F153" s="22"/>
      <c r="G153" s="38">
        <f>G152+G151</f>
        <v>0</v>
      </c>
    </row>
    <row r="154" spans="1:7">
      <c r="A154" s="95"/>
      <c r="B154" s="95" t="s">
        <v>54</v>
      </c>
      <c r="C154" s="95" t="s">
        <v>0</v>
      </c>
      <c r="D154" s="21"/>
      <c r="E154" s="49">
        <v>0.05</v>
      </c>
      <c r="F154" s="22"/>
      <c r="G154" s="39">
        <f>G153*E154</f>
        <v>0</v>
      </c>
    </row>
    <row r="155" spans="1:7">
      <c r="A155" s="94"/>
      <c r="B155" s="95" t="s">
        <v>55</v>
      </c>
      <c r="C155" s="95" t="s">
        <v>0</v>
      </c>
      <c r="D155" s="24"/>
      <c r="E155" s="26"/>
      <c r="F155" s="26"/>
      <c r="G155" s="37">
        <f>G153+G154</f>
        <v>0</v>
      </c>
    </row>
    <row r="157" spans="1:7" ht="19.5">
      <c r="A157" s="126" t="s">
        <v>129</v>
      </c>
      <c r="B157" s="126"/>
      <c r="C157" s="126"/>
      <c r="D157" s="126"/>
      <c r="E157" s="126"/>
      <c r="F157" s="126"/>
      <c r="G157" s="126"/>
    </row>
    <row r="158" spans="1:7" ht="16.5">
      <c r="A158" s="127" t="s">
        <v>154</v>
      </c>
      <c r="B158" s="127"/>
      <c r="C158" s="127"/>
      <c r="D158" s="127"/>
      <c r="E158" s="127"/>
      <c r="F158" s="127"/>
      <c r="G158" s="127"/>
    </row>
    <row r="159" spans="1:7" ht="16.5">
      <c r="A159" s="128" t="s">
        <v>97</v>
      </c>
      <c r="B159" s="128"/>
      <c r="C159" s="128"/>
      <c r="D159" s="128"/>
      <c r="E159" s="128"/>
      <c r="F159" s="128"/>
      <c r="G159" s="128"/>
    </row>
    <row r="160" spans="1:7" ht="15.75">
      <c r="A160" s="137"/>
      <c r="B160" s="137"/>
      <c r="C160" s="137"/>
      <c r="D160" s="137"/>
      <c r="E160" s="137"/>
      <c r="F160" s="137"/>
      <c r="G160" s="137"/>
    </row>
    <row r="161" spans="1:7" ht="39.75" customHeight="1">
      <c r="A161" s="120" t="s">
        <v>1</v>
      </c>
      <c r="B161" s="121" t="s">
        <v>5</v>
      </c>
      <c r="C161" s="122" t="s">
        <v>6</v>
      </c>
      <c r="D161" s="138" t="s">
        <v>7</v>
      </c>
      <c r="E161" s="138"/>
      <c r="F161" s="125" t="s">
        <v>8</v>
      </c>
      <c r="G161" s="125"/>
    </row>
    <row r="162" spans="1:7" ht="74.25" customHeight="1">
      <c r="A162" s="120"/>
      <c r="B162" s="121"/>
      <c r="C162" s="122"/>
      <c r="D162" s="96" t="s">
        <v>6</v>
      </c>
      <c r="E162" s="96" t="s">
        <v>9</v>
      </c>
      <c r="F162" s="96" t="s">
        <v>10</v>
      </c>
      <c r="G162" s="1" t="s">
        <v>2</v>
      </c>
    </row>
    <row r="163" spans="1:7">
      <c r="A163" s="95" t="s">
        <v>11</v>
      </c>
      <c r="B163" s="95" t="s">
        <v>13</v>
      </c>
      <c r="C163" s="95" t="s">
        <v>14</v>
      </c>
      <c r="D163" s="95" t="s">
        <v>15</v>
      </c>
      <c r="E163" s="5" t="s">
        <v>16</v>
      </c>
      <c r="F163" s="95" t="s">
        <v>17</v>
      </c>
      <c r="G163" s="2">
        <v>8</v>
      </c>
    </row>
    <row r="164" spans="1:7" ht="27">
      <c r="A164" s="95" t="s">
        <v>11</v>
      </c>
      <c r="B164" s="95" t="s">
        <v>98</v>
      </c>
      <c r="C164" s="95" t="s">
        <v>79</v>
      </c>
      <c r="D164" s="21"/>
      <c r="E164" s="21">
        <v>2</v>
      </c>
      <c r="F164" s="22"/>
      <c r="G164" s="37">
        <f>G165+G166++G167++G168++G169</f>
        <v>0</v>
      </c>
    </row>
    <row r="165" spans="1:7">
      <c r="A165" s="7">
        <f>A164+0.1</f>
        <v>1.1000000000000001</v>
      </c>
      <c r="B165" s="13" t="s">
        <v>80</v>
      </c>
      <c r="C165" s="94" t="s">
        <v>81</v>
      </c>
      <c r="D165" s="24">
        <v>0.58299999999999996</v>
      </c>
      <c r="E165" s="25">
        <f>E164*D165</f>
        <v>1.1659999999999999</v>
      </c>
      <c r="F165" s="26"/>
      <c r="G165" s="36">
        <f>E165*F165</f>
        <v>0</v>
      </c>
    </row>
    <row r="166" spans="1:7">
      <c r="A166" s="7">
        <f>A165+0.1</f>
        <v>1.2000000000000002</v>
      </c>
      <c r="B166" s="13" t="s">
        <v>36</v>
      </c>
      <c r="C166" s="94" t="s">
        <v>23</v>
      </c>
      <c r="D166" s="24">
        <v>4.5999999999999999E-3</v>
      </c>
      <c r="E166" s="25">
        <f>E164*D166</f>
        <v>9.1999999999999998E-3</v>
      </c>
      <c r="F166" s="26"/>
      <c r="G166" s="36">
        <f>E166*F166</f>
        <v>0</v>
      </c>
    </row>
    <row r="167" spans="1:7">
      <c r="A167" s="7">
        <f>A166+0.1</f>
        <v>1.3000000000000003</v>
      </c>
      <c r="B167" s="13" t="s">
        <v>99</v>
      </c>
      <c r="C167" s="94" t="s">
        <v>61</v>
      </c>
      <c r="D167" s="25">
        <v>1</v>
      </c>
      <c r="E167" s="25">
        <f>E164*D167</f>
        <v>2</v>
      </c>
      <c r="F167" s="26"/>
      <c r="G167" s="36">
        <f>E167*F167</f>
        <v>0</v>
      </c>
    </row>
    <row r="168" spans="1:7">
      <c r="A168" s="7">
        <f>A167+0.1</f>
        <v>1.4000000000000004</v>
      </c>
      <c r="B168" s="13" t="s">
        <v>100</v>
      </c>
      <c r="C168" s="94" t="s">
        <v>75</v>
      </c>
      <c r="D168" s="24"/>
      <c r="E168" s="25">
        <v>8</v>
      </c>
      <c r="F168" s="26"/>
      <c r="G168" s="36">
        <f>E168*F168</f>
        <v>0</v>
      </c>
    </row>
    <row r="169" spans="1:7">
      <c r="A169" s="7">
        <f>A168+0.1</f>
        <v>1.5000000000000004</v>
      </c>
      <c r="B169" s="13" t="s">
        <v>28</v>
      </c>
      <c r="C169" s="94" t="s">
        <v>0</v>
      </c>
      <c r="D169" s="24">
        <v>0.20799999999999999</v>
      </c>
      <c r="E169" s="25">
        <f>E164*D169</f>
        <v>0.41599999999999998</v>
      </c>
      <c r="F169" s="26"/>
      <c r="G169" s="36">
        <f>E169*F169</f>
        <v>0</v>
      </c>
    </row>
    <row r="170" spans="1:7" ht="27">
      <c r="A170" s="95" t="s">
        <v>12</v>
      </c>
      <c r="B170" s="95" t="s">
        <v>83</v>
      </c>
      <c r="C170" s="95" t="s">
        <v>27</v>
      </c>
      <c r="D170" s="23"/>
      <c r="E170" s="21">
        <v>1</v>
      </c>
      <c r="F170" s="22"/>
      <c r="G170" s="37">
        <f>G171+G172</f>
        <v>0</v>
      </c>
    </row>
    <row r="171" spans="1:7">
      <c r="A171" s="7">
        <f>A170+0.1</f>
        <v>2.1</v>
      </c>
      <c r="B171" s="13" t="s">
        <v>48</v>
      </c>
      <c r="C171" s="94" t="s">
        <v>21</v>
      </c>
      <c r="D171" s="26">
        <v>0.66</v>
      </c>
      <c r="E171" s="25">
        <f>D171*E170</f>
        <v>0.66</v>
      </c>
      <c r="F171" s="26"/>
      <c r="G171" s="36">
        <f>E171*F171</f>
        <v>0</v>
      </c>
    </row>
    <row r="172" spans="1:7">
      <c r="A172" s="7">
        <f>A171+0.1</f>
        <v>2.2000000000000002</v>
      </c>
      <c r="B172" s="13" t="s">
        <v>36</v>
      </c>
      <c r="C172" s="94" t="s">
        <v>0</v>
      </c>
      <c r="D172" s="26">
        <v>0.4</v>
      </c>
      <c r="E172" s="25">
        <f>E170*D172</f>
        <v>0.4</v>
      </c>
      <c r="F172" s="26"/>
      <c r="G172" s="36">
        <f>E172*F172</f>
        <v>0</v>
      </c>
    </row>
    <row r="173" spans="1:7">
      <c r="A173" s="95"/>
      <c r="B173" s="95" t="s">
        <v>96</v>
      </c>
      <c r="C173" s="95" t="s">
        <v>0</v>
      </c>
      <c r="D173" s="21"/>
      <c r="E173" s="22"/>
      <c r="F173" s="22"/>
      <c r="G173" s="38">
        <f>G170+G164</f>
        <v>0</v>
      </c>
    </row>
    <row r="174" spans="1:7">
      <c r="A174" s="95"/>
      <c r="B174" s="95" t="s">
        <v>50</v>
      </c>
      <c r="C174" s="95" t="s">
        <v>0</v>
      </c>
      <c r="D174" s="21"/>
      <c r="E174" s="22"/>
      <c r="F174" s="22"/>
      <c r="G174" s="38"/>
    </row>
    <row r="175" spans="1:7">
      <c r="A175" s="95"/>
      <c r="B175" s="13" t="s">
        <v>51</v>
      </c>
      <c r="C175" s="13" t="s">
        <v>0</v>
      </c>
      <c r="D175" s="21"/>
      <c r="E175" s="22"/>
      <c r="F175" s="22"/>
      <c r="G175" s="39">
        <f>G171+G165</f>
        <v>0</v>
      </c>
    </row>
    <row r="176" spans="1:7">
      <c r="A176" s="95"/>
      <c r="B176" s="95" t="s">
        <v>52</v>
      </c>
      <c r="C176" s="15" t="s">
        <v>0</v>
      </c>
      <c r="D176" s="21"/>
      <c r="E176" s="22"/>
      <c r="F176" s="22"/>
      <c r="G176" s="38">
        <f>G173</f>
        <v>0</v>
      </c>
    </row>
    <row r="177" spans="1:7">
      <c r="A177" s="95"/>
      <c r="B177" s="95" t="s">
        <v>53</v>
      </c>
      <c r="C177" s="95" t="s">
        <v>0</v>
      </c>
      <c r="D177" s="21"/>
      <c r="E177" s="49">
        <v>7.0000000000000007E-2</v>
      </c>
      <c r="F177" s="22"/>
      <c r="G177" s="39">
        <f>G176*E177</f>
        <v>0</v>
      </c>
    </row>
    <row r="178" spans="1:7">
      <c r="A178" s="95"/>
      <c r="B178" s="95" t="s">
        <v>3</v>
      </c>
      <c r="C178" s="95" t="s">
        <v>0</v>
      </c>
      <c r="D178" s="21"/>
      <c r="E178" s="50"/>
      <c r="F178" s="22"/>
      <c r="G178" s="38">
        <f>G177+G176</f>
        <v>0</v>
      </c>
    </row>
    <row r="179" spans="1:7">
      <c r="A179" s="95"/>
      <c r="B179" s="95" t="s">
        <v>54</v>
      </c>
      <c r="C179" s="95" t="s">
        <v>0</v>
      </c>
      <c r="D179" s="21"/>
      <c r="E179" s="49">
        <v>0.05</v>
      </c>
      <c r="F179" s="22"/>
      <c r="G179" s="39">
        <f>G178*E179</f>
        <v>0</v>
      </c>
    </row>
    <row r="180" spans="1:7">
      <c r="A180" s="94"/>
      <c r="B180" s="95" t="s">
        <v>55</v>
      </c>
      <c r="C180" s="95" t="s">
        <v>0</v>
      </c>
      <c r="D180" s="24"/>
      <c r="E180" s="26"/>
      <c r="F180" s="26"/>
      <c r="G180" s="37">
        <f>G179+G178</f>
        <v>0</v>
      </c>
    </row>
  </sheetData>
  <mergeCells count="33">
    <mergeCell ref="A160:G160"/>
    <mergeCell ref="A161:A162"/>
    <mergeCell ref="B161:B162"/>
    <mergeCell ref="C161:C162"/>
    <mergeCell ref="D161:E161"/>
    <mergeCell ref="F161:G161"/>
    <mergeCell ref="A157:G157"/>
    <mergeCell ref="A158:G158"/>
    <mergeCell ref="A159:G159"/>
    <mergeCell ref="A92:A93"/>
    <mergeCell ref="B92:B93"/>
    <mergeCell ref="C92:C93"/>
    <mergeCell ref="D92:E92"/>
    <mergeCell ref="F92:G92"/>
    <mergeCell ref="A88:G88"/>
    <mergeCell ref="A89:G89"/>
    <mergeCell ref="A90:G90"/>
    <mergeCell ref="A48:A49"/>
    <mergeCell ref="B48:B49"/>
    <mergeCell ref="C48:C49"/>
    <mergeCell ref="D48:E48"/>
    <mergeCell ref="F48:G48"/>
    <mergeCell ref="A44:G44"/>
    <mergeCell ref="A45:G45"/>
    <mergeCell ref="A46:G46"/>
    <mergeCell ref="A6:A7"/>
    <mergeCell ref="B6:B7"/>
    <mergeCell ref="C6:C7"/>
    <mergeCell ref="D6:E6"/>
    <mergeCell ref="F6:G6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I-სართულის სველი წერტილები</vt:lpstr>
      <vt:lpstr>ეზოს სველი წერტილები</vt:lpstr>
      <vt:lpstr>სველი წერტილი ოთახი №140</vt:lpstr>
      <vt:lpstr>სველი წერტილი სპორტდარბაზი</vt:lpstr>
      <vt:lpstr>სველი წერტილი II-კორპუსი</vt:lpstr>
      <vt:lpstr>სველი წერტილი III-კორპუსი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2016-04-07T07:27:08Z</cp:lastPrinted>
  <dcterms:created xsi:type="dcterms:W3CDTF">2006-09-16T00:00:00Z</dcterms:created>
  <dcterms:modified xsi:type="dcterms:W3CDTF">2016-10-03T09:13:20Z</dcterms:modified>
</cp:coreProperties>
</file>