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80" windowWidth="19440" windowHeight="7815"/>
  </bookViews>
  <sheets>
    <sheet name="sofeli arxebi" sheetId="1" r:id="rId1"/>
  </sheets>
  <definedNames>
    <definedName name="_xlnm.Print_Area" localSheetId="0">'sofeli arxebi'!$A$1:$F$46</definedName>
    <definedName name="_xlnm.Print_Titles" localSheetId="0">'sofeli arxebi'!$5:$5</definedName>
  </definedNames>
  <calcPr calcId="124519"/>
</workbook>
</file>

<file path=xl/calcChain.xml><?xml version="1.0" encoding="utf-8"?>
<calcChain xmlns="http://schemas.openxmlformats.org/spreadsheetml/2006/main">
  <c r="D15" i="1"/>
  <c r="D8"/>
  <c r="D7"/>
  <c r="D17" s="1"/>
  <c r="D10"/>
  <c r="D21"/>
  <c r="D20"/>
  <c r="D26"/>
  <c r="D14"/>
  <c r="D9"/>
  <c r="D12"/>
  <c r="D11"/>
  <c r="D27" l="1"/>
  <c r="D29"/>
  <c r="D23" l="1"/>
</calcChain>
</file>

<file path=xl/sharedStrings.xml><?xml version="1.0" encoding="utf-8"?>
<sst xmlns="http://schemas.openxmlformats.org/spreadsheetml/2006/main" count="76" uniqueCount="47">
  <si>
    <t>#</t>
  </si>
  <si>
    <t>Sesasrulebeli samuSaos dasaxeleba</t>
  </si>
  <si>
    <t>ganzomilebis erTeuli</t>
  </si>
  <si>
    <t>raodenoba</t>
  </si>
  <si>
    <t>sul Rirebuleba (lari)</t>
  </si>
  <si>
    <t>erTeulis fasi</t>
  </si>
  <si>
    <t>m3</t>
  </si>
  <si>
    <t>100 kv.m</t>
  </si>
  <si>
    <t>kb.m</t>
  </si>
  <si>
    <t>წყალშემკები და წყალგადამყვანი კიუვეტების kiuvetebis  monoliTuri r. betonis Ziris mowyoba В_20 betoniT</t>
  </si>
  <si>
    <t xml:space="preserve">წყალშემკები და წყალგადამყვანი კიუვეტების kiuvetebis  monoliTuri rk. betonis kedlebis mowyoba betoniთ В_20 </t>
  </si>
  <si>
    <t>tn</t>
  </si>
  <si>
    <r>
      <t xml:space="preserve">armatura А-I, </t>
    </r>
    <r>
      <rPr>
        <sz val="10"/>
        <rFont val="Sylfaen"/>
        <family val="1"/>
        <charset val="204"/>
      </rPr>
      <t>Ø=8</t>
    </r>
    <r>
      <rPr>
        <sz val="10"/>
        <rFont val="AcadNusx"/>
      </rPr>
      <t xml:space="preserve"> mm</t>
    </r>
  </si>
  <si>
    <r>
      <t xml:space="preserve">armatura А-III, </t>
    </r>
    <r>
      <rPr>
        <sz val="10"/>
        <rFont val="Sylfaen"/>
        <family val="1"/>
        <charset val="204"/>
      </rPr>
      <t>Ø=</t>
    </r>
    <r>
      <rPr>
        <sz val="10"/>
        <rFont val="AcadNusx"/>
      </rPr>
      <t>12 mm</t>
    </r>
  </si>
  <si>
    <t xml:space="preserve">liTonis cxauris mowyoba წყალშემკები და წყალგადამყვანი კიუვეტების kiuvetebze </t>
  </si>
  <si>
    <t>grZ.m</t>
  </si>
  <si>
    <r>
      <t xml:space="preserve">armatura А-III, </t>
    </r>
    <r>
      <rPr>
        <sz val="10"/>
        <rFont val="Sylfaen"/>
        <family val="1"/>
        <charset val="204"/>
      </rPr>
      <t>Ø=</t>
    </r>
    <r>
      <rPr>
        <sz val="10"/>
        <rFont val="AcadNusx"/>
      </rPr>
      <t>20 mm</t>
    </r>
  </si>
  <si>
    <t xml:space="preserve">qviSa-xreSovani baliSis mowyoba gofrirebuli milebis qveS sisqiT 10sm </t>
  </si>
  <si>
    <r>
      <t>100 m</t>
    </r>
    <r>
      <rPr>
        <vertAlign val="superscript"/>
        <sz val="10"/>
        <rFont val="AcadNusx"/>
      </rPr>
      <t>3</t>
    </r>
  </si>
  <si>
    <r>
      <t xml:space="preserve"> gofrirebuli milebis  mowyoba d-200–300 მმ </t>
    </r>
    <r>
      <rPr>
        <sz val="10"/>
        <rFont val="Calibri"/>
        <family val="2"/>
        <charset val="204"/>
      </rPr>
      <t>SN-4</t>
    </r>
  </si>
  <si>
    <t xml:space="preserve">gruntis ukuCayra xeliT datkepna mosworebiT da nawilobriv gataniT გოფრირებული , რბ სანიღვრე არხებისა და გადამყვანებისათვის </t>
  </si>
  <si>
    <t>ჯამი</t>
  </si>
  <si>
    <t xml:space="preserve"> gruntis damuSaveba xeliT წყალგადამყვანი კიუვეტებისა და gofrirebuli milebis ქვეშ</t>
  </si>
  <si>
    <t xml:space="preserve"> momasworebeli fenis da safuZvlis mowyoba RorRiT m400 fr.40-70mm sisqiT 10sm r. ბetonis წყალშემკები და წყალგადამყვანი  qveS</t>
  </si>
  <si>
    <t>ლარი</t>
  </si>
  <si>
    <t>jami  1:</t>
  </si>
  <si>
    <t>მათ შორის</t>
  </si>
  <si>
    <t>1. შრომის დანახარჯი</t>
  </si>
  <si>
    <t>2. სხვა მანქანები</t>
  </si>
  <si>
    <t>3. მასალები</t>
  </si>
  <si>
    <t>jami  2:</t>
  </si>
  <si>
    <t>jami  3:</t>
  </si>
  <si>
    <t xml:space="preserve"> gruntis damuSaveba xeliT  gofrirebuli milebis ქვეშ</t>
  </si>
  <si>
    <t>gruntis ukuCayra xeliT datkepna mosworebiT da nawilobriv gataniT გოფრირებული მილებისათვის</t>
  </si>
  <si>
    <r>
      <t xml:space="preserve"> gofrirebuli milebis  mowyoba d-150 მმ </t>
    </r>
    <r>
      <rPr>
        <sz val="10"/>
        <rFont val="Calibri"/>
        <family val="2"/>
        <charset val="204"/>
      </rPr>
      <t>SN-4</t>
    </r>
  </si>
  <si>
    <t>3. სარემონტო  უბანი- გოფრირებული მილი -150 მმ -18 მ</t>
  </si>
  <si>
    <t>2. ი. შავაზის საცხ. სახლის მიმდებარე ტერიტორია- გოფრირებული მილი -150 მმ -50 მ</t>
  </si>
  <si>
    <t xml:space="preserve">1. თ. სოლომონიძის საცხ. სახლის მიმდებარე ტერიტორია -გოფრირებული მილი 200 მმ-75მ, წყალგადამყვანი 4*3 მ, </t>
  </si>
  <si>
    <t xml:space="preserve">  სოფელ გუდასახოს სანიაღვრე არხების მოწყობაზე</t>
  </si>
  <si>
    <t xml:space="preserve">       xarjTaRricxva #1</t>
  </si>
  <si>
    <t>ჯამი1+2+3</t>
  </si>
  <si>
    <t>ტრანსპორტირების ხარჯები მასალების ღირებულებიდან - არაუმეტეს 8%</t>
  </si>
  <si>
    <t>%</t>
  </si>
  <si>
    <t>ზედნადები ხარჯები–არაუმეტეს 10%</t>
  </si>
  <si>
    <t>გეგმიური დაგროვება –არაუმეტეს 8%</t>
  </si>
  <si>
    <t>სულ ჯამი</t>
  </si>
  <si>
    <t>პრეტენდენტი ----------------------------------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</si>
</sst>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0"/>
    <numFmt numFmtId="166" formatCode="0.0"/>
  </numFmts>
  <fonts count="18">
    <font>
      <sz val="10"/>
      <name val="Arial"/>
    </font>
    <font>
      <sz val="14"/>
      <name val="AcadNusx"/>
    </font>
    <font>
      <sz val="10"/>
      <name val="AcadNusx"/>
    </font>
    <font>
      <sz val="10"/>
      <name val="Times New Roman"/>
      <family val="1"/>
    </font>
    <font>
      <b/>
      <sz val="10"/>
      <name val="AcadNusx"/>
    </font>
    <font>
      <sz val="9"/>
      <name val="AcadNusx"/>
    </font>
    <font>
      <sz val="10"/>
      <color theme="1"/>
      <name val="AcadNusx"/>
    </font>
    <font>
      <sz val="10"/>
      <name val="Sylfaen"/>
      <family val="1"/>
      <charset val="204"/>
    </font>
    <font>
      <sz val="10"/>
      <color indexed="8"/>
      <name val="AcadNusx"/>
    </font>
    <font>
      <vertAlign val="superscript"/>
      <sz val="10"/>
      <name val="AcadNusx"/>
    </font>
    <font>
      <sz val="1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4" fontId="1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0" fillId="0" borderId="5" xfId="0" applyBorder="1"/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" fontId="4" fillId="0" borderId="5" xfId="0" quotePrefix="1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14" fillId="0" borderId="0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15" fillId="0" borderId="2" xfId="0" quotePrefix="1" applyFont="1" applyBorder="1" applyAlignment="1">
      <alignment horizontal="center" vertical="top" wrapText="1"/>
    </xf>
    <xf numFmtId="0" fontId="15" fillId="0" borderId="8" xfId="0" quotePrefix="1" applyFont="1" applyBorder="1" applyAlignment="1">
      <alignment horizontal="center" vertical="top" wrapText="1"/>
    </xf>
    <xf numFmtId="0" fontId="15" fillId="0" borderId="3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Normal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view="pageBreakPreview" topLeftCell="A28" zoomScale="90" zoomScaleSheetLayoutView="90" workbookViewId="0">
      <selection activeCell="C57" sqref="C57"/>
    </sheetView>
  </sheetViews>
  <sheetFormatPr defaultRowHeight="12.75"/>
  <cols>
    <col min="1" max="1" width="3.85546875" customWidth="1"/>
    <col min="2" max="2" width="46" customWidth="1"/>
    <col min="3" max="4" width="8.28515625" customWidth="1"/>
    <col min="5" max="5" width="8.85546875" customWidth="1"/>
    <col min="6" max="6" width="10.85546875" customWidth="1"/>
    <col min="8" max="8" width="9.28515625" bestFit="1" customWidth="1"/>
  </cols>
  <sheetData>
    <row r="1" spans="1:6" ht="24.75" customHeight="1">
      <c r="A1" s="39" t="s">
        <v>39</v>
      </c>
      <c r="B1" s="39"/>
      <c r="C1" s="39"/>
      <c r="D1" s="39"/>
      <c r="E1" s="39"/>
      <c r="F1" s="39"/>
    </row>
    <row r="2" spans="1:6" ht="20.25" customHeight="1">
      <c r="A2" s="40" t="s">
        <v>38</v>
      </c>
      <c r="B2" s="40"/>
      <c r="C2" s="40"/>
      <c r="D2" s="40"/>
      <c r="E2" s="40"/>
      <c r="F2" s="40"/>
    </row>
    <row r="3" spans="1:6" ht="41.25" customHeight="1">
      <c r="A3" s="41" t="s">
        <v>0</v>
      </c>
      <c r="B3" s="43" t="s">
        <v>1</v>
      </c>
      <c r="C3" s="45" t="s">
        <v>2</v>
      </c>
      <c r="D3" s="45" t="s">
        <v>3</v>
      </c>
      <c r="E3" s="47" t="s">
        <v>5</v>
      </c>
      <c r="F3" s="49" t="s">
        <v>4</v>
      </c>
    </row>
    <row r="4" spans="1:6" ht="66" customHeight="1">
      <c r="A4" s="42"/>
      <c r="B4" s="44"/>
      <c r="C4" s="46"/>
      <c r="D4" s="46"/>
      <c r="E4" s="48"/>
      <c r="F4" s="50"/>
    </row>
    <row r="5" spans="1:6" ht="13.5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30" customHeight="1">
      <c r="A6" s="1"/>
      <c r="B6" s="51" t="s">
        <v>37</v>
      </c>
      <c r="C6" s="52"/>
      <c r="D6" s="52"/>
      <c r="E6" s="52"/>
      <c r="F6" s="53"/>
    </row>
    <row r="7" spans="1:6" ht="45" customHeight="1">
      <c r="A7" s="3">
        <v>1</v>
      </c>
      <c r="B7" s="5" t="s">
        <v>22</v>
      </c>
      <c r="C7" s="5" t="s">
        <v>6</v>
      </c>
      <c r="D7" s="8">
        <f>12*0.5*0.8+75*0.3*0.8+4*0.3*0.3</f>
        <v>23.16</v>
      </c>
      <c r="E7" s="5"/>
      <c r="F7" s="12"/>
    </row>
    <row r="8" spans="1:6" ht="81.75" customHeight="1">
      <c r="A8" s="3">
        <v>2</v>
      </c>
      <c r="B8" s="5" t="s">
        <v>23</v>
      </c>
      <c r="C8" s="5" t="s">
        <v>7</v>
      </c>
      <c r="D8" s="20">
        <f>12*0.5/100</f>
        <v>0.06</v>
      </c>
      <c r="E8" s="5"/>
      <c r="F8" s="12"/>
    </row>
    <row r="9" spans="1:6" ht="67.5" customHeight="1">
      <c r="A9" s="21">
        <v>3</v>
      </c>
      <c r="B9" s="22" t="s">
        <v>9</v>
      </c>
      <c r="C9" s="5" t="s">
        <v>8</v>
      </c>
      <c r="D9" s="8">
        <f>0.9+0.09</f>
        <v>0.99</v>
      </c>
      <c r="E9" s="5"/>
      <c r="F9" s="12"/>
    </row>
    <row r="10" spans="1:6" ht="61.5" customHeight="1">
      <c r="A10" s="3">
        <v>4</v>
      </c>
      <c r="B10" s="22" t="s">
        <v>10</v>
      </c>
      <c r="C10" s="5" t="s">
        <v>8</v>
      </c>
      <c r="D10" s="23">
        <f>0.35*3</f>
        <v>1.0499999999999998</v>
      </c>
      <c r="E10" s="5"/>
      <c r="F10" s="12"/>
    </row>
    <row r="11" spans="1:6" ht="21.75" customHeight="1">
      <c r="A11" s="3">
        <v>5</v>
      </c>
      <c r="B11" s="4" t="s">
        <v>12</v>
      </c>
      <c r="C11" s="3" t="s">
        <v>11</v>
      </c>
      <c r="D11" s="6">
        <f>(12.48+1.78+1.42)*3/1000</f>
        <v>4.7039999999999998E-2</v>
      </c>
      <c r="E11" s="7"/>
      <c r="F11" s="12"/>
    </row>
    <row r="12" spans="1:6" ht="23.25" customHeight="1">
      <c r="A12" s="3">
        <v>6</v>
      </c>
      <c r="B12" s="4" t="s">
        <v>13</v>
      </c>
      <c r="C12" s="3" t="s">
        <v>11</v>
      </c>
      <c r="D12" s="6">
        <f>(16.74+3.026)*3/1000</f>
        <v>5.9297999999999997E-2</v>
      </c>
      <c r="E12" s="7"/>
      <c r="F12" s="12"/>
    </row>
    <row r="13" spans="1:6" ht="48.75" customHeight="1">
      <c r="A13" s="9">
        <v>7</v>
      </c>
      <c r="B13" s="24" t="s">
        <v>14</v>
      </c>
      <c r="C13" s="9" t="s">
        <v>15</v>
      </c>
      <c r="D13" s="5">
        <v>12</v>
      </c>
      <c r="E13" s="10"/>
      <c r="F13" s="25"/>
    </row>
    <row r="14" spans="1:6" ht="21.75" customHeight="1">
      <c r="A14" s="9">
        <v>8</v>
      </c>
      <c r="B14" s="4" t="s">
        <v>16</v>
      </c>
      <c r="C14" s="9" t="s">
        <v>11</v>
      </c>
      <c r="D14" s="5">
        <f>38.73*3/1000</f>
        <v>0.11619</v>
      </c>
      <c r="E14" s="10"/>
      <c r="F14" s="25"/>
    </row>
    <row r="15" spans="1:6" ht="44.25" customHeight="1">
      <c r="A15" s="9">
        <v>9</v>
      </c>
      <c r="B15" s="4" t="s">
        <v>17</v>
      </c>
      <c r="C15" s="5" t="s">
        <v>18</v>
      </c>
      <c r="D15" s="26">
        <f>75*0.3*0.1/100</f>
        <v>2.2499999999999999E-2</v>
      </c>
      <c r="E15" s="10"/>
      <c r="F15" s="25"/>
    </row>
    <row r="16" spans="1:6" ht="42" customHeight="1">
      <c r="A16" s="9">
        <v>10</v>
      </c>
      <c r="B16" s="4" t="s">
        <v>19</v>
      </c>
      <c r="C16" s="27" t="s">
        <v>15</v>
      </c>
      <c r="D16" s="28">
        <v>75</v>
      </c>
      <c r="E16" s="10"/>
      <c r="F16" s="25"/>
    </row>
    <row r="17" spans="1:8" ht="58.5" customHeight="1">
      <c r="A17" s="3">
        <v>11</v>
      </c>
      <c r="B17" s="5" t="s">
        <v>20</v>
      </c>
      <c r="C17" s="3" t="s">
        <v>8</v>
      </c>
      <c r="D17" s="29">
        <f>D7</f>
        <v>23.16</v>
      </c>
      <c r="E17" s="22"/>
      <c r="F17" s="30"/>
    </row>
    <row r="18" spans="1:8" ht="18.75" customHeight="1">
      <c r="A18" s="4"/>
      <c r="B18" s="11" t="s">
        <v>25</v>
      </c>
      <c r="C18" s="11"/>
      <c r="D18" s="12"/>
      <c r="E18" s="13"/>
      <c r="F18" s="12"/>
      <c r="H18" s="14"/>
    </row>
    <row r="19" spans="1:8" ht="30.75" customHeight="1">
      <c r="A19" s="54" t="s">
        <v>36</v>
      </c>
      <c r="B19" s="55"/>
      <c r="C19" s="55"/>
      <c r="D19" s="55"/>
      <c r="E19" s="55"/>
      <c r="F19" s="56"/>
      <c r="H19" s="14"/>
    </row>
    <row r="20" spans="1:8" ht="27">
      <c r="A20" s="34">
        <v>1</v>
      </c>
      <c r="B20" s="5" t="s">
        <v>32</v>
      </c>
      <c r="C20" s="5" t="s">
        <v>6</v>
      </c>
      <c r="D20" s="8">
        <f>50*0.3*0.7</f>
        <v>10.5</v>
      </c>
      <c r="E20" s="5"/>
      <c r="F20" s="12"/>
      <c r="H20" s="14"/>
    </row>
    <row r="21" spans="1:8" ht="27">
      <c r="A21" s="9">
        <v>2</v>
      </c>
      <c r="B21" s="4" t="s">
        <v>17</v>
      </c>
      <c r="C21" s="5" t="s">
        <v>18</v>
      </c>
      <c r="D21" s="26">
        <f>50*0.3*0.1/100</f>
        <v>1.4999999999999999E-2</v>
      </c>
      <c r="E21" s="10"/>
      <c r="F21" s="25"/>
      <c r="H21" s="14"/>
    </row>
    <row r="22" spans="1:8" ht="18.75" customHeight="1">
      <c r="A22" s="9">
        <v>3</v>
      </c>
      <c r="B22" s="4" t="s">
        <v>34</v>
      </c>
      <c r="C22" s="27" t="s">
        <v>15</v>
      </c>
      <c r="D22" s="28">
        <v>50</v>
      </c>
      <c r="E22" s="10"/>
      <c r="F22" s="25"/>
      <c r="H22" s="14"/>
    </row>
    <row r="23" spans="1:8" ht="40.5">
      <c r="A23" s="34">
        <v>4</v>
      </c>
      <c r="B23" s="5" t="s">
        <v>33</v>
      </c>
      <c r="C23" s="34" t="s">
        <v>8</v>
      </c>
      <c r="D23" s="29">
        <f>D20</f>
        <v>10.5</v>
      </c>
      <c r="E23" s="22"/>
      <c r="F23" s="30"/>
      <c r="H23" s="14"/>
    </row>
    <row r="24" spans="1:8" ht="20.25" customHeight="1">
      <c r="A24" s="4"/>
      <c r="B24" s="11" t="s">
        <v>30</v>
      </c>
      <c r="C24" s="11"/>
      <c r="D24" s="12"/>
      <c r="E24" s="13"/>
      <c r="F24" s="12"/>
      <c r="H24" s="14"/>
    </row>
    <row r="25" spans="1:8" ht="30.75" customHeight="1">
      <c r="A25" s="54" t="s">
        <v>35</v>
      </c>
      <c r="B25" s="55"/>
      <c r="C25" s="55"/>
      <c r="D25" s="55"/>
      <c r="E25" s="55"/>
      <c r="F25" s="56"/>
      <c r="H25" s="14"/>
    </row>
    <row r="26" spans="1:8" ht="27">
      <c r="A26" s="3">
        <v>1</v>
      </c>
      <c r="B26" s="5" t="s">
        <v>32</v>
      </c>
      <c r="C26" s="5" t="s">
        <v>6</v>
      </c>
      <c r="D26" s="8">
        <f>18*0.3*0.7</f>
        <v>3.7799999999999994</v>
      </c>
      <c r="E26" s="5"/>
      <c r="F26" s="12"/>
      <c r="H26" s="14"/>
    </row>
    <row r="27" spans="1:8" ht="27">
      <c r="A27" s="9">
        <v>2</v>
      </c>
      <c r="B27" s="4" t="s">
        <v>17</v>
      </c>
      <c r="C27" s="5" t="s">
        <v>18</v>
      </c>
      <c r="D27" s="26">
        <f>18*0.3*0.1/100</f>
        <v>5.3999999999999994E-3</v>
      </c>
      <c r="E27" s="10"/>
      <c r="F27" s="25"/>
      <c r="H27" s="14"/>
    </row>
    <row r="28" spans="1:8" ht="19.5" customHeight="1">
      <c r="A28" s="9">
        <v>3</v>
      </c>
      <c r="B28" s="4" t="s">
        <v>34</v>
      </c>
      <c r="C28" s="27" t="s">
        <v>15</v>
      </c>
      <c r="D28" s="28">
        <v>18</v>
      </c>
      <c r="E28" s="10"/>
      <c r="F28" s="25"/>
      <c r="H28" s="14"/>
    </row>
    <row r="29" spans="1:8" ht="40.5">
      <c r="A29" s="3">
        <v>4</v>
      </c>
      <c r="B29" s="5" t="s">
        <v>33</v>
      </c>
      <c r="C29" s="3" t="s">
        <v>8</v>
      </c>
      <c r="D29" s="29">
        <f>D26</f>
        <v>3.7799999999999994</v>
      </c>
      <c r="E29" s="22"/>
      <c r="F29" s="30"/>
      <c r="H29" s="14"/>
    </row>
    <row r="30" spans="1:8" ht="18.75" customHeight="1">
      <c r="A30" s="4"/>
      <c r="B30" s="11" t="s">
        <v>31</v>
      </c>
      <c r="C30" s="11"/>
      <c r="D30" s="12"/>
      <c r="E30" s="13"/>
      <c r="F30" s="12"/>
      <c r="H30" s="14"/>
    </row>
    <row r="31" spans="1:8" ht="13.5">
      <c r="A31" s="4"/>
      <c r="B31" s="11" t="s">
        <v>40</v>
      </c>
      <c r="C31" s="11"/>
      <c r="D31" s="12"/>
      <c r="E31" s="13"/>
      <c r="F31" s="12"/>
      <c r="H31" s="14"/>
    </row>
    <row r="32" spans="1:8" ht="15">
      <c r="A32" s="19"/>
      <c r="B32" s="31" t="s">
        <v>26</v>
      </c>
      <c r="C32" s="19"/>
      <c r="D32" s="32"/>
      <c r="E32" s="32"/>
      <c r="F32" s="33"/>
      <c r="H32" s="14"/>
    </row>
    <row r="33" spans="1:8" ht="15">
      <c r="A33" s="19"/>
      <c r="B33" s="31" t="s">
        <v>27</v>
      </c>
      <c r="C33" s="19" t="s">
        <v>24</v>
      </c>
      <c r="D33" s="32"/>
      <c r="E33" s="32"/>
      <c r="F33" s="33"/>
      <c r="H33" s="14"/>
    </row>
    <row r="34" spans="1:8" ht="15">
      <c r="A34" s="19"/>
      <c r="B34" s="31" t="s">
        <v>28</v>
      </c>
      <c r="C34" s="19" t="s">
        <v>24</v>
      </c>
      <c r="D34" s="32"/>
      <c r="E34" s="32"/>
      <c r="F34" s="33"/>
      <c r="H34" s="14"/>
    </row>
    <row r="35" spans="1:8" ht="15">
      <c r="A35" s="19"/>
      <c r="B35" s="31" t="s">
        <v>29</v>
      </c>
      <c r="C35" s="19" t="s">
        <v>24</v>
      </c>
      <c r="D35" s="32"/>
      <c r="E35" s="32"/>
      <c r="F35" s="33"/>
      <c r="H35" s="14"/>
    </row>
    <row r="36" spans="1:8" ht="30">
      <c r="A36" s="19"/>
      <c r="B36" s="31" t="s">
        <v>41</v>
      </c>
      <c r="C36" s="19" t="s">
        <v>24</v>
      </c>
      <c r="D36" s="32" t="s">
        <v>42</v>
      </c>
      <c r="E36" s="32"/>
      <c r="F36" s="33"/>
      <c r="H36" s="14"/>
    </row>
    <row r="37" spans="1:8" ht="15">
      <c r="A37" s="19"/>
      <c r="B37" s="19" t="s">
        <v>21</v>
      </c>
      <c r="C37" s="19" t="s">
        <v>24</v>
      </c>
      <c r="D37" s="32"/>
      <c r="E37" s="32"/>
      <c r="F37" s="33"/>
      <c r="H37" s="14"/>
    </row>
    <row r="38" spans="1:8" ht="17.25" customHeight="1">
      <c r="A38" s="15"/>
      <c r="B38" s="16" t="s">
        <v>43</v>
      </c>
      <c r="C38" s="19" t="s">
        <v>24</v>
      </c>
      <c r="D38" s="35" t="s">
        <v>42</v>
      </c>
      <c r="E38" s="17"/>
      <c r="F38" s="17"/>
    </row>
    <row r="39" spans="1:8" ht="15" customHeight="1">
      <c r="A39" s="15"/>
      <c r="B39" s="16" t="s">
        <v>21</v>
      </c>
      <c r="C39" s="19" t="s">
        <v>24</v>
      </c>
      <c r="D39" s="17"/>
      <c r="E39" s="17"/>
      <c r="F39" s="18"/>
    </row>
    <row r="40" spans="1:8" ht="17.25" customHeight="1">
      <c r="A40" s="15"/>
      <c r="B40" s="16" t="s">
        <v>44</v>
      </c>
      <c r="C40" s="19" t="s">
        <v>24</v>
      </c>
      <c r="D40" s="35" t="s">
        <v>42</v>
      </c>
      <c r="E40" s="17"/>
      <c r="F40" s="17"/>
    </row>
    <row r="41" spans="1:8" ht="15">
      <c r="A41" s="15"/>
      <c r="B41" s="36" t="s">
        <v>45</v>
      </c>
      <c r="C41" s="19" t="s">
        <v>24</v>
      </c>
      <c r="D41" s="17"/>
      <c r="E41" s="17"/>
      <c r="F41" s="18"/>
    </row>
    <row r="44" spans="1:8" ht="33" customHeight="1"/>
    <row r="45" spans="1:8">
      <c r="B45" s="37" t="s">
        <v>46</v>
      </c>
      <c r="C45" s="38"/>
      <c r="D45" s="38"/>
      <c r="E45" s="38"/>
      <c r="F45" s="38"/>
    </row>
  </sheetData>
  <mergeCells count="12">
    <mergeCell ref="B45:F45"/>
    <mergeCell ref="A1:F1"/>
    <mergeCell ref="A2:F2"/>
    <mergeCell ref="A3:A4"/>
    <mergeCell ref="B3:B4"/>
    <mergeCell ref="C3:C4"/>
    <mergeCell ref="D3:D4"/>
    <mergeCell ref="E3:E4"/>
    <mergeCell ref="F3:F4"/>
    <mergeCell ref="B6:F6"/>
    <mergeCell ref="A19:F19"/>
    <mergeCell ref="A25:F25"/>
  </mergeCells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sofeli arxebi</vt:lpstr>
      <vt:lpstr>'sofeli arxebi'!Print_Area</vt:lpstr>
      <vt:lpstr>'sofeli arxebi'!Print_Titles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Eldar</cp:lastModifiedBy>
  <cp:lastPrinted>2016-06-19T13:47:38Z</cp:lastPrinted>
  <dcterms:created xsi:type="dcterms:W3CDTF">2016-06-18T13:00:56Z</dcterms:created>
  <dcterms:modified xsi:type="dcterms:W3CDTF">2016-08-30T08:34:30Z</dcterms:modified>
</cp:coreProperties>
</file>