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3830" windowHeight="12870" activeTab="0"/>
  </bookViews>
  <sheets>
    <sheet name="Summary" sheetId="1" r:id="rId1"/>
    <sheet name="bills" sheetId="2" r:id="rId2"/>
    <sheet name="dayworks" sheetId="3" r:id="rId3"/>
  </sheets>
  <definedNames>
    <definedName name="_xlnm.Print_Area" localSheetId="1">'bills'!$A$1:$G$221</definedName>
    <definedName name="_xlnm.Print_Area" localSheetId="0">'Summary'!$A$1:$C$16</definedName>
    <definedName name="_xlnm.Print_Titles" localSheetId="1">'bills'!$6:$6</definedName>
  </definedNames>
  <calcPr fullCalcOnLoad="1"/>
</workbook>
</file>

<file path=xl/sharedStrings.xml><?xml version="1.0" encoding="utf-8"?>
<sst xmlns="http://schemas.openxmlformats.org/spreadsheetml/2006/main" count="644" uniqueCount="378">
  <si>
    <t>#</t>
  </si>
  <si>
    <t>km</t>
  </si>
  <si>
    <t>4.1</t>
  </si>
  <si>
    <t>4.3</t>
  </si>
  <si>
    <t>4.4</t>
  </si>
  <si>
    <t>4.5</t>
  </si>
  <si>
    <t>4.2</t>
  </si>
  <si>
    <t>5.1</t>
  </si>
  <si>
    <t>5.2</t>
  </si>
  <si>
    <t>kg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</si>
  <si>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</si>
  <si>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</si>
  <si>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</si>
  <si>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</si>
  <si>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</si>
  <si>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</si>
  <si>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</si>
  <si>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</si>
  <si>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</si>
  <si>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</si>
  <si>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</si>
  <si>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</t>
  </si>
  <si>
    <t>2.1</t>
  </si>
  <si>
    <t>2.3</t>
  </si>
  <si>
    <t>3.1.12</t>
  </si>
  <si>
    <t>3.2</t>
  </si>
  <si>
    <t>3.3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</si>
  <si>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</si>
  <si>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</si>
  <si>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</si>
  <si>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</si>
  <si>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</si>
  <si>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</si>
  <si>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</si>
  <si>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</si>
  <si>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</si>
  <si>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</si>
  <si>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</si>
  <si>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4.6</t>
  </si>
  <si>
    <t>4.7</t>
  </si>
  <si>
    <t>3.1.13</t>
  </si>
  <si>
    <t>3.1.14</t>
  </si>
  <si>
    <t>1.7.1</t>
  </si>
  <si>
    <t>1.7.2</t>
  </si>
  <si>
    <t>1.8</t>
  </si>
  <si>
    <t>1.8.1</t>
  </si>
  <si>
    <t>1.8.2</t>
  </si>
  <si>
    <t>3.3.7</t>
  </si>
  <si>
    <t>3.3.8</t>
  </si>
  <si>
    <t>4.8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</si>
  <si>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</si>
  <si>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</si>
  <si>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</si>
  <si>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</si>
  <si>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</si>
  <si>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</si>
  <si>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</si>
  <si>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</si>
  <si>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</si>
  <si>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</si>
  <si>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</si>
  <si>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</si>
  <si>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</si>
  <si>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</si>
  <si>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</si>
  <si>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</si>
  <si>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</si>
  <si>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</si>
  <si>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</si>
  <si>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</si>
  <si>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</si>
  <si>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</si>
  <si>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</si>
  <si>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</si>
  <si>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</si>
  <si>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</si>
  <si>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</si>
  <si>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</si>
  <si>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</si>
  <si>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</si>
  <si>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3.1.15</t>
  </si>
  <si>
    <t>3.1.16</t>
  </si>
  <si>
    <t>1.8.3</t>
  </si>
  <si>
    <t>3.4</t>
  </si>
  <si>
    <t>3.4.1</t>
  </si>
  <si>
    <t>3.4.2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</si>
  <si>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</si>
  <si>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</si>
  <si>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</si>
  <si>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</si>
  <si>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</si>
  <si>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</si>
  <si>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</si>
  <si>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</si>
  <si>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6.2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</si>
  <si>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</si>
  <si>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</si>
  <si>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</si>
  <si>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</si>
  <si>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</si>
  <si>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</si>
  <si>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</si>
  <si>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</si>
  <si>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</si>
  <si>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1.8.4</t>
  </si>
  <si>
    <t>1.8.5</t>
  </si>
  <si>
    <t>1.8.6</t>
  </si>
  <si>
    <t>1.8.7</t>
  </si>
  <si>
    <t>1.9</t>
  </si>
  <si>
    <t>1.9.1</t>
  </si>
  <si>
    <t>1.9.2</t>
  </si>
  <si>
    <t>1.9.3</t>
  </si>
  <si>
    <t>3.1.17</t>
  </si>
  <si>
    <t>3.3.9</t>
  </si>
  <si>
    <t>3.3.10</t>
  </si>
  <si>
    <t>3.3.11</t>
  </si>
  <si>
    <t>3.3.12</t>
  </si>
  <si>
    <t>3.3.13</t>
  </si>
  <si>
    <t>3.3.14</t>
  </si>
  <si>
    <t>3.3.15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</si>
  <si>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</si>
  <si>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</si>
  <si>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</si>
  <si>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</si>
  <si>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</si>
  <si>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</si>
  <si>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</si>
  <si>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</si>
  <si>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</si>
  <si>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3.5.8</t>
  </si>
  <si>
    <t>3.6</t>
  </si>
  <si>
    <t>3.6.1</t>
  </si>
  <si>
    <t>3.6.2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</si>
  <si>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</si>
  <si>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</si>
  <si>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</si>
  <si>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</si>
  <si>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</si>
  <si>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</si>
  <si>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</si>
  <si>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</si>
  <si>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3.8</t>
  </si>
  <si>
    <t>3.8.1</t>
  </si>
  <si>
    <t>3.8.2</t>
  </si>
  <si>
    <t>3.8.3</t>
  </si>
  <si>
    <t>3.8.4</t>
  </si>
  <si>
    <t>3.8.5</t>
  </si>
  <si>
    <t>4.9</t>
  </si>
  <si>
    <t>SUMMARY TABLE OF VOLUMES OF WORKS (STAGE II)</t>
  </si>
  <si>
    <t>Re-conditioning and fixing of route in coordinate system</t>
  </si>
  <si>
    <r>
      <t>m</t>
    </r>
    <r>
      <rPr>
        <vertAlign val="superscript"/>
        <sz val="10"/>
        <rFont val="Times New Roman"/>
        <family val="1"/>
      </rPr>
      <t>2</t>
    </r>
  </si>
  <si>
    <t>Cutting and rooting of shrubs and small trees</t>
  </si>
  <si>
    <t>Cutting and rooting trees</t>
  </si>
  <si>
    <t>unit</t>
  </si>
  <si>
    <t>WORK DESCRIPTION</t>
  </si>
  <si>
    <t>MEAS.        UNIT</t>
  </si>
  <si>
    <t>QTY.</t>
  </si>
  <si>
    <t>Removal and intallation of concrete poles (h-9m) in pre-arranged hole (Ø-30 cm, depth 2.0 m), back filling and compaction</t>
  </si>
  <si>
    <t>L.m</t>
  </si>
  <si>
    <t>Relocation of Street Lights (Illumination poles)</t>
  </si>
  <si>
    <t>Removal and Installation of existing Fences:</t>
  </si>
  <si>
    <t>Removal of existing wire entanglement fences</t>
  </si>
  <si>
    <t>Excavation of soil manually, loading on dump trucks and transportation to dumpsite</t>
  </si>
  <si>
    <r>
      <t>m</t>
    </r>
    <r>
      <rPr>
        <vertAlign val="superscript"/>
        <sz val="10"/>
        <rFont val="Times New Roman"/>
        <family val="1"/>
      </rPr>
      <t>3</t>
    </r>
  </si>
  <si>
    <t>Removal of existing pipes and ditches:</t>
  </si>
  <si>
    <t>Demolishing of concrete heads using pneumatic hammers, loading on dump trucks and transportation to dumpsite</t>
  </si>
  <si>
    <t>Removal of precast reinforced concrete slabs by crane, loading on dump trucks and transportation to dumpsite</t>
  </si>
  <si>
    <t>Demolishing of reinforced concrete slab using pneumatic hammers, loading on dump trucks and transportation to dumpsite</t>
  </si>
  <si>
    <t>Demolishing of reinforced concrete structures using pneumatic hammers, loading on dump trucks and transportation to dumpsite</t>
  </si>
  <si>
    <t>Removal of metal watergates by crane, loading and transportation to base</t>
  </si>
  <si>
    <t>Removal of metal pipes by crane, loading and transportation to base</t>
  </si>
  <si>
    <t>ton</t>
  </si>
  <si>
    <t>Demolishing of metal constructions by crane, loading on dump trucks and transportation to base.</t>
  </si>
  <si>
    <t>Demolishing of asphalt-concrete floor using pneumatic hammers, loading on dump trucks and transportation to dumpsite.</t>
  </si>
  <si>
    <t>Removal of existing road signs:</t>
  </si>
  <si>
    <t>Installation of metal poles.</t>
  </si>
  <si>
    <t>Standard Shield</t>
  </si>
  <si>
    <t>Concrete foundation</t>
  </si>
  <si>
    <t xml:space="preserve">   BILL № I.  PREPARATORY WORK</t>
  </si>
  <si>
    <t xml:space="preserve">   BILL № II.  ROADBED</t>
  </si>
  <si>
    <t xml:space="preserve">   BILL № III.  ENGINEERING STRUCTURES</t>
  </si>
  <si>
    <t>Removal of topsoil mechanically, loading and transportation to reserve</t>
  </si>
  <si>
    <t>Excavation of soil mechanically, loading on dump trucks and transportation to dumpsite</t>
  </si>
  <si>
    <t>Construction of fill with gravel soil from quarry and compaction by layers by vibrating rollers</t>
  </si>
  <si>
    <t>Installation of reinforced concrete pipes d=1.0m:</t>
  </si>
  <si>
    <t>Removal of existing culvert heads:</t>
  </si>
  <si>
    <t>Construction of pipe body:</t>
  </si>
  <si>
    <t>Partial demolishing of reinforced concrete wings using pneumatic hammers, loading on dump trucks and transportation to dumpsite</t>
  </si>
  <si>
    <t>Partial demolishing of concrete slab using pneumatic hammers, loading on dump trucks and transportation to dumpsite</t>
  </si>
  <si>
    <t>Crushed stone bed h-10 cm.</t>
  </si>
  <si>
    <t>Insulation of pipe body:</t>
  </si>
  <si>
    <t>Painting waterproofing insulation (twice)</t>
  </si>
  <si>
    <t>Sticking waterproofing insulation</t>
  </si>
  <si>
    <t>Construction of pipe heads:</t>
  </si>
  <si>
    <t>Construction of cast in situ reinforced concrete ditch:</t>
  </si>
  <si>
    <t>Preparation, transportation and installation of metal gratings by crane:</t>
  </si>
  <si>
    <t>Filling the gap between the heads of existing and design pipes with cast in situ concrete B25 F200 W6</t>
  </si>
  <si>
    <t>Back filling with gravel soil from quarry and compaction by layers</t>
  </si>
  <si>
    <t>L.m/ton</t>
  </si>
  <si>
    <t>Construction of cast in situ concrete portal wall B25 F200 W6</t>
  </si>
  <si>
    <t>Construction of overpasses at the crossing of road and irrigation ditches:</t>
  </si>
  <si>
    <t>Construction of overpass:</t>
  </si>
  <si>
    <t>Leveling layer of fine grained concrete</t>
  </si>
  <si>
    <t>Protection layer of reinforced concrete</t>
  </si>
  <si>
    <t>Construction of reinforced concrete ditch:</t>
  </si>
  <si>
    <t>Construction of ditch:</t>
  </si>
  <si>
    <t>Installation of metal watergates on ditch:</t>
  </si>
  <si>
    <t>Preparation of metal elements of watergate, transportation and installation</t>
  </si>
  <si>
    <t>Back filling with gravel soil from quarry and compaction manually</t>
  </si>
  <si>
    <t>Construction of reinforced concrete chute (Type I):</t>
  </si>
  <si>
    <t>Construction of reinforced concrete chute (Type II):</t>
  </si>
  <si>
    <t>Installation of Gabion wall:</t>
  </si>
  <si>
    <t>Box size 2.0x1.0x1.0 m, wire d=2.7mm</t>
  </si>
  <si>
    <t>Box size  1.5x1.0x1.0 m, wire d=2.7mm</t>
  </si>
  <si>
    <t>Box size 1.0x1.0x1.0 m, wire d=2.7mm</t>
  </si>
  <si>
    <t xml:space="preserve">   Bill № IV.  ROAD PAVEMENT</t>
  </si>
  <si>
    <r>
      <rPr>
        <b/>
        <sz val="10"/>
        <rFont val="Times New Roman"/>
        <family val="1"/>
      </rPr>
      <t>Sub-base</t>
    </r>
    <r>
      <rPr>
        <sz val="10"/>
        <rFont val="Times New Roman"/>
        <family val="1"/>
      </rPr>
      <t xml:space="preserve"> - sand-gravel mix (0-70mm),  h-20cm.</t>
    </r>
  </si>
  <si>
    <r>
      <rPr>
        <b/>
        <sz val="10"/>
        <rFont val="Times New Roman"/>
        <family val="1"/>
      </rPr>
      <t>Base course</t>
    </r>
    <r>
      <rPr>
        <sz val="10"/>
        <rFont val="Times New Roman"/>
        <family val="1"/>
      </rPr>
      <t xml:space="preserve"> - crushed stone (0-40mm) h-16cm.</t>
    </r>
  </si>
  <si>
    <r>
      <t>Application of bitumen 0,6kg/m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</si>
  <si>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Binder course</t>
    </r>
    <r>
      <rPr>
        <sz val="10"/>
        <rFont val="Times New Roman"/>
        <family val="1"/>
      </rPr>
      <t xml:space="preserve"> - coarse grained porous asphalt-concrete hot mix h-6cm, class II.</t>
    </r>
  </si>
  <si>
    <r>
      <t>Application of bitumen 0,2kg/m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</si>
  <si>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Wearing course</t>
    </r>
    <r>
      <rPr>
        <sz val="10"/>
        <rFont val="Times New Roman"/>
        <family val="1"/>
      </rPr>
      <t xml:space="preserve"> - fine grained dense asphalt-concrete hot mix h-4cm, type B, class II.</t>
    </r>
  </si>
  <si>
    <r>
      <rPr>
        <b/>
        <sz val="10"/>
        <rFont val="Times New Roman"/>
        <family val="1"/>
      </rPr>
      <t>Shoulder fill</t>
    </r>
    <r>
      <rPr>
        <sz val="10"/>
        <rFont val="Times New Roman"/>
        <family val="1"/>
      </rPr>
      <t xml:space="preserve"> - sand-gravel mix, 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>-25cm.</t>
    </r>
  </si>
  <si>
    <t xml:space="preserve">   Bill № V.  JUNCTIONS</t>
  </si>
  <si>
    <t>Junction on Agricuktural land:</t>
  </si>
  <si>
    <t>Construction of overpasses on irrigation ditches:</t>
  </si>
  <si>
    <t>Insulation and protection layer:</t>
  </si>
  <si>
    <t>Sticking waterproofing insulation (twice)</t>
  </si>
  <si>
    <t>Installation of pavement:</t>
  </si>
  <si>
    <t>Back filling with gravel soil from quarry manually</t>
  </si>
  <si>
    <t xml:space="preserve">   Bill VI.  ROAD FURNITURE</t>
  </si>
  <si>
    <t>Yard entrances:</t>
  </si>
  <si>
    <t>Road bordering:</t>
  </si>
  <si>
    <t>Installtion of junctions at cattle crossing and underpass:</t>
  </si>
  <si>
    <t>Dismantling the existing asphalt-concrete mechanically,  loading and transportation to reserve</t>
  </si>
  <si>
    <t>Installation of metal pipe D=530mm:</t>
  </si>
  <si>
    <t>Installtion of guard rails with square poles and painting</t>
  </si>
  <si>
    <t>Installation of railing:</t>
  </si>
  <si>
    <t>Binding wire d=2.2mm</t>
  </si>
  <si>
    <t>Loading of rocks into the gabion manually.</t>
  </si>
  <si>
    <t>Installation of reinforced concrete open chute:</t>
  </si>
  <si>
    <t>Installation of metal pipes d-0.53m :</t>
  </si>
  <si>
    <t>Demolishing of existing waiting area:</t>
  </si>
  <si>
    <t>Repairs of the existing metal pipes d-0.53m :</t>
  </si>
  <si>
    <t>Removal of existing metal pipe d=530mm manually, loading and transportation to base</t>
  </si>
  <si>
    <t>Removal of existing metal pipe d=530mm manually, loading and transportation to the side for further reuse.</t>
  </si>
  <si>
    <t>Cleaning of existing metal pipe d=530mm manually, loading and transportation to dumpsite</t>
  </si>
  <si>
    <t>Excavation of soil on pipe head manually, loading on dump trucks and transportation to dumpsite</t>
  </si>
  <si>
    <t>Uninstalling and Installing of existing high power cables</t>
  </si>
  <si>
    <t>Demolishing of reinforced concrete water inlet well with pneumatic hammers, loading on dump trucks and transportation to dumpsite</t>
  </si>
  <si>
    <t>Partial demolishing of the reinforced concrete water inlet well,loading on dump trucks and transportation to dumpsite</t>
  </si>
  <si>
    <t>Preparation of concrete parapets of special profile, transportation and installation by craing and painting.</t>
  </si>
  <si>
    <t>Construction of pavement with sand-gravel mix (0-40mm), h-30 cm.</t>
  </si>
  <si>
    <t>Construction of cast in situ concrete parapet: B25 F200 W6</t>
  </si>
  <si>
    <t>Excavation of soil manually for uninstalled pipe reinstallment, loading on dump trucks and transportation to dumpsite.</t>
  </si>
  <si>
    <t>Removal of cancelled existing concrete high power poles, transportation to base.</t>
  </si>
  <si>
    <t>Installation of previously uninstalled metal pipe d=530 mm into design position by crane</t>
  </si>
  <si>
    <t>Installation of top and bottom Gabion walls:</t>
  </si>
  <si>
    <t>Removing of existing soil reteining "Reno Mat", loading and transportation of stones to the reserve</t>
  </si>
  <si>
    <t>CONSTRUCTION OF RURAL ROADS ALONG THE RUISI-AGARA-AGARA BYPASS SECTION OF E-60 HIGHWAY KM95-KM114,
STAGE II:
GRAVEL ROAD CH0+72-CH35+11 LEFT SIDE;
GRAVEL ROAD CH35+22-CH68+53 RIGHT SIDE;
GRAVEL ROAD CH36+91-CH68+50 LEFT SIDE;
GRAVEL ROAD UNDERPASS RIVER PTSA SIDE;
GRAVEL ROAD UNDERPASS RIVER PRONE SIDE.</t>
  </si>
  <si>
    <t>PRICE (LARI)</t>
  </si>
  <si>
    <t>UNIT</t>
  </si>
  <si>
    <t>TOTAL</t>
  </si>
  <si>
    <t>SUM  BILL № I, TRANSFERED TO THE GRAND TOTAL</t>
  </si>
  <si>
    <t>SUM  BILL № II, TRANSFERED TO THE GRAND TOTAL</t>
  </si>
  <si>
    <t>Construction of pipe body with precast reinforced concrete rings 
d-1.0 m, including all necessary works</t>
  </si>
  <si>
    <t>Construction of head with wing walls, cast in situ concrete B25 F200 W6, including all necessary works</t>
  </si>
  <si>
    <t>Preparation, transportation and installation of metal gratings by crane</t>
  </si>
  <si>
    <t>18</t>
  </si>
  <si>
    <t>8</t>
  </si>
  <si>
    <t>SUM  BILL № III, TRANSFERED TO THE GRAND TOTAL</t>
  </si>
  <si>
    <t>12</t>
  </si>
  <si>
    <t>35</t>
  </si>
  <si>
    <t>52</t>
  </si>
  <si>
    <t>SUM  BILL № IV, TRANSFERED TO THE GRAND TOTAL</t>
  </si>
  <si>
    <t>SUM  BILL № VI, TRANSFERED TO THE GRAND TOTAL</t>
  </si>
  <si>
    <t>APPROXIMATE SUMMARY COST ESTIMATE</t>
  </si>
  <si>
    <t>BILL</t>
  </si>
  <si>
    <t>DESCRIPTION</t>
  </si>
  <si>
    <t>SUM 
(LARI)</t>
  </si>
  <si>
    <t>PREPARATORY WORKS</t>
  </si>
  <si>
    <t>ROADBED</t>
  </si>
  <si>
    <t>ENGINEERING STRUCTURES</t>
  </si>
  <si>
    <t>ROAD PAVEMENT</t>
  </si>
  <si>
    <t>JUNCTIONS</t>
  </si>
  <si>
    <t>ROAD FURNITURE</t>
  </si>
  <si>
    <t>SUBTOTAL OF BILLS I-VI</t>
  </si>
  <si>
    <t>CONTINGENCY 5%</t>
  </si>
  <si>
    <t>SUM</t>
  </si>
  <si>
    <t>VAT - 18%</t>
  </si>
  <si>
    <t>TOTAL PRICE</t>
  </si>
  <si>
    <t>Removal and installation of existing 10kw power transmission poles and line (500 L.m), including all necessary works</t>
  </si>
  <si>
    <r>
      <t xml:space="preserve">Installation of </t>
    </r>
    <r>
      <rPr>
        <sz val="10"/>
        <rFont val="Times New Roman"/>
        <family val="1"/>
      </rPr>
      <t>new</t>
    </r>
    <r>
      <rPr>
        <sz val="10"/>
        <rFont val="Times New Roman"/>
        <family val="1"/>
      </rPr>
      <t xml:space="preserve"> wire entanglement on concrete foundation, </t>
    </r>
    <r>
      <rPr>
        <sz val="10"/>
        <rFont val="Times New Roman"/>
        <family val="1"/>
      </rPr>
      <t>including all necessary works</t>
    </r>
  </si>
  <si>
    <r>
      <t>m</t>
    </r>
    <r>
      <rPr>
        <vertAlign val="superscript"/>
        <sz val="10"/>
        <rFont val="Times New Roman"/>
        <family val="1"/>
      </rPr>
      <t>3</t>
    </r>
  </si>
  <si>
    <t>Construction of cast in situ reinforced concrete ditch B30 F200 W6, including all necessary works</t>
  </si>
  <si>
    <r>
      <t xml:space="preserve">Construction of cast in situ concrete portal wall </t>
    </r>
    <r>
      <rPr>
        <sz val="10"/>
        <rFont val="Times New Roman"/>
        <family val="1"/>
      </rPr>
      <t>B25 F200 W6, including all necessary works</t>
    </r>
  </si>
  <si>
    <r>
      <t>Construction of cast in situ reinforced concrete inlet well</t>
    </r>
    <r>
      <rPr>
        <sz val="10"/>
        <rFont val="Times New Roman"/>
        <family val="1"/>
      </rPr>
      <t xml:space="preserve"> B30 F200 W6, including all necessary works</t>
    </r>
  </si>
  <si>
    <r>
      <t xml:space="preserve">Construction of cast in situ reinforced concrete inlet well  </t>
    </r>
    <r>
      <rPr>
        <sz val="10"/>
        <rFont val="Times New Roman"/>
        <family val="1"/>
      </rPr>
      <t>B30 F200 W6, including all necessary works</t>
    </r>
  </si>
  <si>
    <r>
      <t>Installation of metal pipe d=530mm, δ=8mm by crane and welding onto the existing pipe</t>
    </r>
    <r>
      <rPr>
        <sz val="10"/>
        <rFont val="Times New Roman"/>
        <family val="1"/>
      </rPr>
      <t xml:space="preserve"> including all necessary works</t>
    </r>
  </si>
  <si>
    <r>
      <t xml:space="preserve">Construction of cast in situ concrete bearings </t>
    </r>
    <r>
      <rPr>
        <sz val="10"/>
        <rFont val="Times New Roman"/>
        <family val="1"/>
      </rPr>
      <t>B25 F200 W6 including all necessary works</t>
    </r>
  </si>
  <si>
    <r>
      <t xml:space="preserve">Preparation, transportation and installation of reinforced concrete slabs (3.6x1.0x0.3 m) by crane on double layer of ruberoid, </t>
    </r>
    <r>
      <rPr>
        <sz val="10"/>
        <rFont val="Times New Roman"/>
        <family val="1"/>
      </rPr>
      <t>B30 F200 W6, including all necessary works</t>
    </r>
  </si>
  <si>
    <t>Construction of cast in situ reinforced concrete ditch  B30 F200 W6, including all necessary works</t>
  </si>
  <si>
    <t>Construction of cast in situ reinforced concrete head B30 F200 W6, including all necessary works</t>
  </si>
  <si>
    <t>Installation of cast in situ reinforced concrete ditch B30 F200 W6, including all necessary works</t>
  </si>
  <si>
    <r>
      <t>Construction of cast in situ reinforced concrete inlet wells</t>
    </r>
    <r>
      <rPr>
        <sz val="10"/>
        <rFont val="Times New Roman"/>
        <family val="1"/>
      </rPr>
      <t xml:space="preserve"> B30 F200 W6, including all necessary works</t>
    </r>
  </si>
  <si>
    <r>
      <t xml:space="preserve">Installation of cast in citu reniforced concrete chute </t>
    </r>
    <r>
      <rPr>
        <sz val="10"/>
        <rFont val="TimesNewRoman"/>
        <family val="0"/>
      </rPr>
      <t>B30 F200 W6, including all necessary works</t>
    </r>
  </si>
  <si>
    <r>
      <t xml:space="preserve">Installation of metal pipe, </t>
    </r>
    <r>
      <rPr>
        <sz val="10"/>
        <rFont val="Times New Roman"/>
        <family val="1"/>
      </rPr>
      <t xml:space="preserve"> including all necessary works</t>
    </r>
  </si>
  <si>
    <t>10</t>
  </si>
  <si>
    <t>Installation of syphon in the existing channel:</t>
  </si>
  <si>
    <t>Partial demoilishion of the existing channel with pneumatic hammers, loading of dump trucks and transportation to dump site.</t>
  </si>
  <si>
    <r>
      <rPr>
        <sz val="10"/>
        <rFont val="Times New Roman"/>
        <family val="1"/>
      </rPr>
      <t>Installation of temporary metal pipe d=1020mm δ=10mm by crane during the execution of field works, later on removal and transportation to base.</t>
    </r>
  </si>
  <si>
    <t>Installation of temporary sandbag barricade by crane,  later on removal and transportation to dump site.</t>
  </si>
  <si>
    <t>5.2.15</t>
  </si>
  <si>
    <t>Removal of existing reinforced concrete plates by crane, loading on dump trucks and transportation to base</t>
  </si>
  <si>
    <t>5.2.16</t>
  </si>
  <si>
    <t xml:space="preserve">Demolishing the existing channel with pneumatic hammers,  loading on dump trucks and transportation to dumpsite </t>
  </si>
  <si>
    <t>5.2.17</t>
  </si>
  <si>
    <t>5.2.18</t>
  </si>
  <si>
    <t>5.2.19</t>
  </si>
  <si>
    <t>5.2.20</t>
  </si>
  <si>
    <t>5.2.21</t>
  </si>
  <si>
    <t>5.2.22</t>
  </si>
  <si>
    <r>
      <rPr>
        <sz val="10"/>
        <rFont val="Times New Roman"/>
        <family val="1"/>
      </rPr>
      <t>Reconstructionl of the dismantled part of the existing channel with cast in situ concrete</t>
    </r>
    <r>
      <rPr>
        <sz val="10"/>
        <rFont val="AcadNusx"/>
        <family val="0"/>
      </rPr>
      <t xml:space="preserve"> </t>
    </r>
    <r>
      <rPr>
        <sz val="10"/>
        <rFont val="Times New Roman"/>
        <family val="1"/>
      </rPr>
      <t>B25 F200 W6</t>
    </r>
  </si>
  <si>
    <t>5.2.23</t>
  </si>
  <si>
    <t>22</t>
  </si>
  <si>
    <t>5.2.24</t>
  </si>
  <si>
    <t>5.2.25</t>
  </si>
  <si>
    <t>5.2.26</t>
  </si>
  <si>
    <t>Installation of metal pipe d=1420mm, δ=12mm,  including all necessary works</t>
  </si>
  <si>
    <t>Construction of cast in situ reinforced concrete inlet well B30 F200 W6, including all necessary works</t>
  </si>
  <si>
    <t>Installation of standard and individual flat reflecting road signs on steel poles 76-102 mm with concrete foundation</t>
  </si>
  <si>
    <t>6.2.2</t>
  </si>
  <si>
    <t>Installation of metal pipe d=530mm δ=8mm,  including all necessary works</t>
  </si>
  <si>
    <r>
      <t xml:space="preserve">Installation of metal pipe d=530mm, δ=8,  </t>
    </r>
    <r>
      <rPr>
        <sz val="10"/>
        <rFont val="Times New Roman"/>
        <family val="1"/>
      </rPr>
      <t>including all necessary works</t>
    </r>
  </si>
  <si>
    <t xml:space="preserve">Daywork </t>
  </si>
  <si>
    <t>Summary</t>
  </si>
  <si>
    <t>N</t>
  </si>
  <si>
    <t>General Summary</t>
  </si>
  <si>
    <t xml:space="preserve">Amount                         (GEL)                    </t>
  </si>
  <si>
    <t>Labor</t>
  </si>
  <si>
    <t>Materials</t>
  </si>
  <si>
    <t>Equipment</t>
  </si>
  <si>
    <t>Total for Daywork (Provisional Sum) (carried forward to Bid Summary)</t>
  </si>
  <si>
    <t>Schedule of Daywork Rates: 1. Labor</t>
  </si>
  <si>
    <t>Item No</t>
  </si>
  <si>
    <t>Description</t>
  </si>
  <si>
    <t>Unit</t>
  </si>
  <si>
    <t>Quantity</t>
  </si>
  <si>
    <t>Rate                          (GEL)</t>
  </si>
  <si>
    <t xml:space="preserve">Amount                      (GEL)                      </t>
  </si>
  <si>
    <t>rate (GEL)</t>
  </si>
  <si>
    <t>Foreman</t>
  </si>
  <si>
    <t>hour</t>
  </si>
  <si>
    <t>Skilled labor</t>
  </si>
  <si>
    <t>Unskilled labor</t>
  </si>
  <si>
    <t>TOTAL FOR DAYWORK: LABOR (CARRIED FORWARD TO DAYWORK SUMMARY )</t>
  </si>
  <si>
    <r>
      <t>Schedule of Daywork Rates: 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Materials</t>
    </r>
  </si>
  <si>
    <t xml:space="preserve">Amount                     (GEL)                </t>
  </si>
  <si>
    <t>Sand</t>
  </si>
  <si>
    <t>m3</t>
  </si>
  <si>
    <t>Sulphate resisting Portland cement</t>
  </si>
  <si>
    <t>t</t>
  </si>
  <si>
    <t>Granular base material</t>
  </si>
  <si>
    <t>TOTAL FOR DAYWORK:  MATERIALS   (CARRIED FORWARD TO DAYWORK SUMMARY )</t>
  </si>
  <si>
    <t>Schedule of Daywork Rates: Equipment</t>
  </si>
  <si>
    <t xml:space="preserve">Amount                        (GEL)                     </t>
  </si>
  <si>
    <t>Grader, 140hp</t>
  </si>
  <si>
    <t>Bulldozer (96 kW)</t>
  </si>
  <si>
    <t>Dumper truck  8 m³</t>
  </si>
  <si>
    <t>Concrete mixer (0.3 m3)</t>
  </si>
  <si>
    <t>Smooth-wheel roller 18 ton</t>
  </si>
  <si>
    <t>Vibrating roller 6-12 ton</t>
  </si>
  <si>
    <t>Combined vibrating roller 8.5 ton</t>
  </si>
  <si>
    <t>Water tank</t>
  </si>
  <si>
    <t>Jack Hammer</t>
  </si>
  <si>
    <t>TOTAL FOR DAYWORK: EQUIPMENT  (CARRIED FORWARD TO DAYWORK SUMMARY )</t>
  </si>
  <si>
    <t>DAYWORKS</t>
  </si>
  <si>
    <t>Sand-gravel mix for surface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</si>
</sst>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FC19]d\ mmmm\ yyyy\ &quot;г.&quot;"/>
    <numFmt numFmtId="188" formatCode="[$-409]dddd\,\ mmmm\ dd\,\ yyyy"/>
    <numFmt numFmtId="189" formatCode="[$-409]h:mm:ss\ AM/PM"/>
  </numFmts>
  <fonts count="60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0"/>
      <name val="AcadMtavr"/>
      <family val="0"/>
    </font>
    <font>
      <b/>
      <sz val="10"/>
      <name val="AcadNusx"/>
      <family val="0"/>
    </font>
    <font>
      <b/>
      <sz val="10"/>
      <name val="Times New Roman"/>
      <family val="1"/>
    </font>
    <font>
      <sz val="10"/>
      <name val="AcadMtavr"/>
      <family val="0"/>
    </font>
    <font>
      <b/>
      <sz val="10"/>
      <name val="Times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NewRoman"/>
      <family val="0"/>
    </font>
    <font>
      <sz val="10"/>
      <name val="TimesNewRoman"/>
      <family val="0"/>
    </font>
    <font>
      <vertAlign val="sub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AcadNusx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62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2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/>
      <protection/>
    </xf>
    <xf numFmtId="0" fontId="6" fillId="0" borderId="10" xfId="63" applyFont="1" applyBorder="1" applyAlignment="1">
      <alignment vertical="center" wrapText="1"/>
      <protection/>
    </xf>
    <xf numFmtId="3" fontId="6" fillId="0" borderId="10" xfId="63" applyNumberFormat="1" applyFont="1" applyBorder="1" applyAlignment="1">
      <alignment horizontal="right" vertical="center" wrapText="1" indent="3"/>
      <protection/>
    </xf>
    <xf numFmtId="3" fontId="6" fillId="0" borderId="10" xfId="63" applyNumberFormat="1" applyFont="1" applyFill="1" applyBorder="1" applyAlignment="1">
      <alignment horizontal="right" vertical="center" wrapText="1" indent="3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vertical="center" wrapText="1"/>
      <protection/>
    </xf>
    <xf numFmtId="3" fontId="16" fillId="0" borderId="10" xfId="63" applyNumberFormat="1" applyFont="1" applyBorder="1" applyAlignment="1">
      <alignment horizontal="right" vertical="center" wrapText="1" indent="3"/>
      <protection/>
    </xf>
    <xf numFmtId="0" fontId="14" fillId="0" borderId="0" xfId="63" applyFont="1" applyAlignment="1">
      <alignment vertical="center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vertical="center" wrapText="1"/>
      <protection/>
    </xf>
    <xf numFmtId="3" fontId="15" fillId="0" borderId="10" xfId="63" applyNumberFormat="1" applyFont="1" applyBorder="1" applyAlignment="1">
      <alignment horizontal="right" vertical="center" wrapText="1" indent="3"/>
      <protection/>
    </xf>
    <xf numFmtId="0" fontId="17" fillId="0" borderId="0" xfId="63" applyFont="1" applyAlignment="1">
      <alignment vertical="center"/>
      <protection/>
    </xf>
    <xf numFmtId="4" fontId="15" fillId="0" borderId="0" xfId="63" applyNumberFormat="1" applyFont="1">
      <alignment/>
      <protection/>
    </xf>
    <xf numFmtId="2" fontId="3" fillId="0" borderId="0" xfId="63" applyNumberFormat="1" applyFont="1">
      <alignment/>
      <protection/>
    </xf>
    <xf numFmtId="4" fontId="3" fillId="0" borderId="0" xfId="63" applyNumberFormat="1" applyFont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2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19" fillId="32" borderId="0" xfId="0" applyFont="1" applyFill="1" applyAlignment="1">
      <alignment/>
    </xf>
    <xf numFmtId="0" fontId="0" fillId="32" borderId="0" xfId="0" applyFill="1" applyAlignment="1">
      <alignment/>
    </xf>
    <xf numFmtId="0" fontId="20" fillId="32" borderId="0" xfId="0" applyFont="1" applyFill="1" applyAlignment="1">
      <alignment/>
    </xf>
    <xf numFmtId="0" fontId="6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vertical="center"/>
    </xf>
    <xf numFmtId="2" fontId="3" fillId="32" borderId="18" xfId="0" applyNumberFormat="1" applyFont="1" applyFill="1" applyBorder="1" applyAlignment="1">
      <alignment vertical="center"/>
    </xf>
    <xf numFmtId="2" fontId="3" fillId="32" borderId="19" xfId="0" applyNumberFormat="1" applyFont="1" applyFill="1" applyBorder="1" applyAlignment="1">
      <alignment vertical="center"/>
    </xf>
    <xf numFmtId="2" fontId="3" fillId="32" borderId="15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20" fillId="32" borderId="0" xfId="0" applyFont="1" applyFill="1" applyAlignment="1">
      <alignment vertical="center"/>
    </xf>
    <xf numFmtId="0" fontId="23" fillId="32" borderId="0" xfId="0" applyFont="1" applyFill="1" applyAlignment="1">
      <alignment vertical="center"/>
    </xf>
    <xf numFmtId="0" fontId="0" fillId="32" borderId="20" xfId="0" applyFont="1" applyFill="1" applyBorder="1" applyAlignment="1">
      <alignment vertical="center"/>
    </xf>
    <xf numFmtId="0" fontId="22" fillId="32" borderId="2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2" fontId="6" fillId="32" borderId="23" xfId="0" applyNumberFormat="1" applyFont="1" applyFill="1" applyBorder="1" applyAlignment="1">
      <alignment horizontal="right" vertical="center" wrapText="1"/>
    </xf>
    <xf numFmtId="2" fontId="6" fillId="32" borderId="23" xfId="0" applyNumberFormat="1" applyFont="1" applyFill="1" applyBorder="1" applyAlignment="1">
      <alignment horizontal="right" vertical="center"/>
    </xf>
    <xf numFmtId="2" fontId="6" fillId="32" borderId="18" xfId="0" applyNumberFormat="1" applyFont="1" applyFill="1" applyBorder="1" applyAlignment="1">
      <alignment horizontal="right" vertical="center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2" fontId="6" fillId="32" borderId="24" xfId="0" applyNumberFormat="1" applyFont="1" applyFill="1" applyBorder="1" applyAlignment="1">
      <alignment horizontal="right" vertical="center" wrapText="1"/>
    </xf>
    <xf numFmtId="2" fontId="6" fillId="32" borderId="24" xfId="0" applyNumberFormat="1" applyFont="1" applyFill="1" applyBorder="1" applyAlignment="1">
      <alignment horizontal="right" vertical="center"/>
    </xf>
    <xf numFmtId="2" fontId="6" fillId="32" borderId="25" xfId="0" applyNumberFormat="1" applyFont="1" applyFill="1" applyBorder="1" applyAlignment="1">
      <alignment horizontal="right" vertical="center"/>
    </xf>
    <xf numFmtId="0" fontId="25" fillId="32" borderId="0" xfId="0" applyFont="1" applyFill="1" applyAlignment="1">
      <alignment vertical="center"/>
    </xf>
    <xf numFmtId="0" fontId="6" fillId="32" borderId="26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2" fontId="6" fillId="32" borderId="17" xfId="0" applyNumberFormat="1" applyFont="1" applyFill="1" applyBorder="1" applyAlignment="1">
      <alignment horizontal="right" vertical="center"/>
    </xf>
    <xf numFmtId="0" fontId="6" fillId="32" borderId="27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17" fillId="32" borderId="0" xfId="0" applyFont="1" applyFill="1" applyAlignment="1">
      <alignment vertical="center"/>
    </xf>
    <xf numFmtId="0" fontId="6" fillId="0" borderId="0" xfId="63" applyFont="1" applyAlignment="1">
      <alignment horizontal="center" vertical="center" wrapText="1"/>
      <protection/>
    </xf>
    <xf numFmtId="0" fontId="15" fillId="0" borderId="28" xfId="63" applyFont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11" fillId="0" borderId="29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30" xfId="0" applyFont="1" applyFill="1" applyBorder="1" applyAlignment="1">
      <alignment horizontal="left"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9" xfId="56" applyFont="1" applyFill="1" applyBorder="1" applyAlignment="1">
      <alignment horizontal="left" vertical="center" wrapText="1"/>
      <protection/>
    </xf>
    <xf numFmtId="0" fontId="3" fillId="0" borderId="23" xfId="56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23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30" xfId="0" applyFont="1" applyFill="1" applyBorder="1" applyAlignment="1">
      <alignment horizontal="left" vertical="center" wrapText="1" shrinkToFit="1"/>
    </xf>
    <xf numFmtId="0" fontId="1" fillId="0" borderId="23" xfId="56" applyFont="1" applyFill="1" applyBorder="1" applyAlignment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3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9" xfId="56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12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32" xfId="0" applyFont="1" applyFill="1" applyBorder="1" applyAlignment="1">
      <alignment horizontal="center" vertical="center" wrapText="1"/>
    </xf>
    <xf numFmtId="0" fontId="21" fillId="32" borderId="33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35" xfId="0" applyFont="1" applyFill="1" applyBorder="1" applyAlignment="1">
      <alignment horizontal="left" vertical="center"/>
    </xf>
    <xf numFmtId="0" fontId="6" fillId="32" borderId="36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/>
    </xf>
    <xf numFmtId="0" fontId="6" fillId="32" borderId="38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horizontal="left" vertical="center"/>
    </xf>
    <xf numFmtId="0" fontId="16" fillId="32" borderId="40" xfId="0" applyFont="1" applyFill="1" applyBorder="1" applyAlignment="1">
      <alignment horizontal="left" vertical="center" wrapText="1"/>
    </xf>
    <xf numFmtId="0" fontId="16" fillId="32" borderId="32" xfId="0" applyFont="1" applyFill="1" applyBorder="1" applyAlignment="1">
      <alignment horizontal="left" vertical="center" wrapText="1"/>
    </xf>
    <xf numFmtId="0" fontId="16" fillId="32" borderId="33" xfId="0" applyFont="1" applyFill="1" applyBorder="1" applyAlignment="1">
      <alignment horizontal="left" vertical="center" wrapText="1"/>
    </xf>
    <xf numFmtId="0" fontId="22" fillId="32" borderId="41" xfId="0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center" vertical="center" wrapText="1"/>
    </xf>
    <xf numFmtId="0" fontId="22" fillId="32" borderId="43" xfId="0" applyFont="1" applyFill="1" applyBorder="1" applyAlignment="1">
      <alignment horizontal="center" vertical="center" wrapText="1"/>
    </xf>
    <xf numFmtId="0" fontId="22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left" vertical="center"/>
    </xf>
    <xf numFmtId="0" fontId="0" fillId="32" borderId="39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_krebsiti, localuri, kalkulaciebi" xfId="57"/>
    <cellStyle name="Normal 3" xfId="58"/>
    <cellStyle name="Normal 4" xfId="59"/>
    <cellStyle name="Normal 5" xfId="60"/>
    <cellStyle name="Normal 6" xfId="61"/>
    <cellStyle name="Normal 7" xfId="62"/>
    <cellStyle name="Normal_xarjtagricxva-ert-fas-ZOMLETI-gashvebuli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.7109375" style="37" customWidth="1"/>
    <col min="2" max="2" width="62.7109375" style="37" customWidth="1"/>
    <col min="3" max="3" width="20.7109375" style="37" customWidth="1"/>
    <col min="4" max="16384" width="9.140625" style="37" customWidth="1"/>
  </cols>
  <sheetData>
    <row r="1" spans="1:3" ht="109.5" customHeight="1">
      <c r="A1" s="106" t="s">
        <v>259</v>
      </c>
      <c r="B1" s="106"/>
      <c r="C1" s="106"/>
    </row>
    <row r="2" spans="1:3" s="38" customFormat="1" ht="24.75" customHeight="1">
      <c r="A2" s="107" t="s">
        <v>276</v>
      </c>
      <c r="B2" s="107"/>
      <c r="C2" s="107"/>
    </row>
    <row r="3" spans="1:3" ht="39.75" customHeight="1">
      <c r="A3" s="39" t="s">
        <v>277</v>
      </c>
      <c r="B3" s="39" t="s">
        <v>278</v>
      </c>
      <c r="C3" s="39" t="s">
        <v>279</v>
      </c>
    </row>
    <row r="4" spans="1:3" s="40" customFormat="1" ht="15" customHeight="1">
      <c r="A4" s="39">
        <v>1</v>
      </c>
      <c r="B4" s="39">
        <v>2</v>
      </c>
      <c r="C4" s="39">
        <v>3</v>
      </c>
    </row>
    <row r="5" spans="1:3" s="40" customFormat="1" ht="21.75" customHeight="1">
      <c r="A5" s="39">
        <v>1</v>
      </c>
      <c r="B5" s="41" t="s">
        <v>280</v>
      </c>
      <c r="C5" s="42">
        <f>bills!G34</f>
        <v>0</v>
      </c>
    </row>
    <row r="6" spans="1:3" s="40" customFormat="1" ht="21.75" customHeight="1">
      <c r="A6" s="39">
        <v>2</v>
      </c>
      <c r="B6" s="41" t="s">
        <v>281</v>
      </c>
      <c r="C6" s="42">
        <f>bills!G40</f>
        <v>0</v>
      </c>
    </row>
    <row r="7" spans="1:3" s="40" customFormat="1" ht="21.75" customHeight="1">
      <c r="A7" s="39">
        <v>3</v>
      </c>
      <c r="B7" s="41" t="s">
        <v>282</v>
      </c>
      <c r="C7" s="43">
        <f>bills!G136</f>
        <v>0</v>
      </c>
    </row>
    <row r="8" spans="1:3" s="40" customFormat="1" ht="21.75" customHeight="1">
      <c r="A8" s="39">
        <v>4</v>
      </c>
      <c r="B8" s="41" t="s">
        <v>283</v>
      </c>
      <c r="C8" s="43">
        <f>bills!G147</f>
        <v>0</v>
      </c>
    </row>
    <row r="9" spans="1:3" s="40" customFormat="1" ht="21.75" customHeight="1">
      <c r="A9" s="39">
        <v>5</v>
      </c>
      <c r="B9" s="41" t="s">
        <v>284</v>
      </c>
      <c r="C9" s="43">
        <f>bills!G206</f>
        <v>0</v>
      </c>
    </row>
    <row r="10" spans="1:3" s="40" customFormat="1" ht="21.75" customHeight="1">
      <c r="A10" s="39">
        <v>6</v>
      </c>
      <c r="B10" s="41" t="s">
        <v>285</v>
      </c>
      <c r="C10" s="43">
        <f>bills!G221</f>
        <v>0</v>
      </c>
    </row>
    <row r="11" spans="1:3" s="47" customFormat="1" ht="24.75" customHeight="1">
      <c r="A11" s="44"/>
      <c r="B11" s="45" t="s">
        <v>286</v>
      </c>
      <c r="C11" s="46">
        <f>SUM(C5:C10)</f>
        <v>0</v>
      </c>
    </row>
    <row r="12" spans="1:3" s="47" customFormat="1" ht="24.75" customHeight="1">
      <c r="A12" s="44"/>
      <c r="B12" s="45" t="s">
        <v>376</v>
      </c>
      <c r="C12" s="46">
        <f>dayworks!G9</f>
        <v>0</v>
      </c>
    </row>
    <row r="13" spans="1:3" s="47" customFormat="1" ht="24.75" customHeight="1">
      <c r="A13" s="44"/>
      <c r="B13" s="45" t="s">
        <v>287</v>
      </c>
      <c r="C13" s="46">
        <f>(C11+C12)*0.05</f>
        <v>0</v>
      </c>
    </row>
    <row r="14" spans="1:3" s="47" customFormat="1" ht="24.75" customHeight="1">
      <c r="A14" s="44"/>
      <c r="B14" s="45" t="s">
        <v>288</v>
      </c>
      <c r="C14" s="46">
        <f>C11+C13+C12</f>
        <v>0</v>
      </c>
    </row>
    <row r="15" spans="1:3" s="47" customFormat="1" ht="24.75" customHeight="1">
      <c r="A15" s="44"/>
      <c r="B15" s="45" t="s">
        <v>289</v>
      </c>
      <c r="C15" s="46">
        <f>C14*0.18</f>
        <v>0</v>
      </c>
    </row>
    <row r="16" spans="1:3" s="51" customFormat="1" ht="30" customHeight="1">
      <c r="A16" s="48"/>
      <c r="B16" s="49" t="s">
        <v>290</v>
      </c>
      <c r="C16" s="50">
        <f>C14+C15</f>
        <v>0</v>
      </c>
    </row>
    <row r="18" ht="15.75">
      <c r="C18" s="52"/>
    </row>
    <row r="20" ht="15.75">
      <c r="C20" s="52"/>
    </row>
    <row r="21" ht="15.75">
      <c r="C21" s="52"/>
    </row>
    <row r="22" spans="2:3" ht="15.75">
      <c r="B22" s="53"/>
      <c r="C22" s="52"/>
    </row>
    <row r="23" ht="12.75">
      <c r="C23" s="54"/>
    </row>
  </sheetData>
  <sheetProtection/>
  <mergeCells count="2">
    <mergeCell ref="A1:C1"/>
    <mergeCell ref="A2:C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1"/>
  <sheetViews>
    <sheetView view="pageBreakPreview" zoomScale="90" zoomScaleSheetLayoutView="90" zoomScalePageLayoutView="0" workbookViewId="0" topLeftCell="A1">
      <selection activeCell="K9" sqref="K9"/>
    </sheetView>
  </sheetViews>
  <sheetFormatPr defaultColWidth="9.140625" defaultRowHeight="19.5" customHeight="1"/>
  <cols>
    <col min="1" max="1" width="5.7109375" style="27" customWidth="1"/>
    <col min="2" max="2" width="33.7109375" style="28" customWidth="1"/>
    <col min="3" max="3" width="20.7109375" style="28" customWidth="1"/>
    <col min="4" max="4" width="6.7109375" style="18" customWidth="1"/>
    <col min="5" max="5" width="11.7109375" style="18" customWidth="1"/>
    <col min="6" max="6" width="10.28125" style="34" customWidth="1"/>
    <col min="7" max="7" width="10.7109375" style="34" customWidth="1"/>
    <col min="8" max="16384" width="9.140625" style="10" customWidth="1"/>
  </cols>
  <sheetData>
    <row r="1" spans="1:7" s="17" customFormat="1" ht="24.75" customHeight="1">
      <c r="A1" s="160" t="s">
        <v>148</v>
      </c>
      <c r="B1" s="160"/>
      <c r="C1" s="160"/>
      <c r="D1" s="160"/>
      <c r="E1" s="160"/>
      <c r="F1" s="160"/>
      <c r="G1" s="160"/>
    </row>
    <row r="2" spans="1:7" s="20" customFormat="1" ht="109.5" customHeight="1">
      <c r="A2" s="161" t="s">
        <v>259</v>
      </c>
      <c r="B2" s="161"/>
      <c r="C2" s="161"/>
      <c r="D2" s="161"/>
      <c r="E2" s="161"/>
      <c r="F2" s="161"/>
      <c r="G2" s="161"/>
    </row>
    <row r="3" spans="1:7" s="17" customFormat="1" ht="21.75" customHeight="1">
      <c r="A3" s="162" t="s">
        <v>0</v>
      </c>
      <c r="B3" s="163" t="s">
        <v>154</v>
      </c>
      <c r="C3" s="163"/>
      <c r="D3" s="163" t="s">
        <v>155</v>
      </c>
      <c r="E3" s="163" t="s">
        <v>156</v>
      </c>
      <c r="F3" s="164" t="s">
        <v>260</v>
      </c>
      <c r="G3" s="165"/>
    </row>
    <row r="4" spans="1:7" s="17" customFormat="1" ht="21.75" customHeight="1">
      <c r="A4" s="162"/>
      <c r="B4" s="163"/>
      <c r="C4" s="163"/>
      <c r="D4" s="163"/>
      <c r="E4" s="163"/>
      <c r="F4" s="166" t="s">
        <v>261</v>
      </c>
      <c r="G4" s="166" t="s">
        <v>262</v>
      </c>
    </row>
    <row r="5" spans="1:7" s="17" customFormat="1" ht="49.5" customHeight="1">
      <c r="A5" s="162"/>
      <c r="B5" s="163"/>
      <c r="C5" s="163"/>
      <c r="D5" s="163"/>
      <c r="E5" s="163"/>
      <c r="F5" s="167"/>
      <c r="G5" s="167"/>
    </row>
    <row r="6" spans="1:7" s="1" customFormat="1" ht="15" customHeight="1">
      <c r="A6" s="25">
        <v>1</v>
      </c>
      <c r="B6" s="158">
        <v>2</v>
      </c>
      <c r="C6" s="158"/>
      <c r="D6" s="16">
        <v>3</v>
      </c>
      <c r="E6" s="16">
        <v>4</v>
      </c>
      <c r="F6" s="16">
        <v>5</v>
      </c>
      <c r="G6" s="16">
        <v>6</v>
      </c>
    </row>
    <row r="7" spans="1:7" ht="30" customHeight="1">
      <c r="A7" s="125" t="s">
        <v>178</v>
      </c>
      <c r="B7" s="125"/>
      <c r="C7" s="125"/>
      <c r="D7" s="125"/>
      <c r="E7" s="125"/>
      <c r="F7" s="125"/>
      <c r="G7" s="125"/>
    </row>
    <row r="8" spans="1:7" s="2" customFormat="1" ht="24.75" customHeight="1">
      <c r="A8" s="4">
        <v>1.1</v>
      </c>
      <c r="B8" s="110" t="s">
        <v>149</v>
      </c>
      <c r="C8" s="110"/>
      <c r="D8" s="29" t="s">
        <v>1</v>
      </c>
      <c r="E8" s="3">
        <v>12</v>
      </c>
      <c r="F8" s="35"/>
      <c r="G8" s="33">
        <f>E8*F8</f>
        <v>0</v>
      </c>
    </row>
    <row r="9" spans="1:7" s="1" customFormat="1" ht="24.75" customHeight="1">
      <c r="A9" s="7">
        <v>1.2</v>
      </c>
      <c r="B9" s="109" t="s">
        <v>151</v>
      </c>
      <c r="C9" s="110"/>
      <c r="D9" s="29" t="s">
        <v>150</v>
      </c>
      <c r="E9" s="3">
        <v>25500</v>
      </c>
      <c r="F9" s="33"/>
      <c r="G9" s="33">
        <f>E9*F9</f>
        <v>0</v>
      </c>
    </row>
    <row r="10" spans="1:7" s="1" customFormat="1" ht="24.75" customHeight="1">
      <c r="A10" s="7">
        <v>1.3</v>
      </c>
      <c r="B10" s="109" t="s">
        <v>152</v>
      </c>
      <c r="C10" s="110"/>
      <c r="D10" s="29" t="s">
        <v>153</v>
      </c>
      <c r="E10" s="3">
        <v>96</v>
      </c>
      <c r="F10" s="33"/>
      <c r="G10" s="33">
        <f>E10*F10</f>
        <v>0</v>
      </c>
    </row>
    <row r="11" spans="1:7" s="1" customFormat="1" ht="24.75" customHeight="1">
      <c r="A11" s="12">
        <v>1.4</v>
      </c>
      <c r="B11" s="159" t="s">
        <v>159</v>
      </c>
      <c r="C11" s="146"/>
      <c r="D11" s="11"/>
      <c r="E11" s="7"/>
      <c r="F11" s="31"/>
      <c r="G11" s="31"/>
    </row>
    <row r="12" spans="1:7" s="1" customFormat="1" ht="49.5" customHeight="1">
      <c r="A12" s="8"/>
      <c r="B12" s="154" t="s">
        <v>157</v>
      </c>
      <c r="C12" s="155"/>
      <c r="D12" s="29" t="s">
        <v>153</v>
      </c>
      <c r="E12" s="3">
        <v>3</v>
      </c>
      <c r="F12" s="33"/>
      <c r="G12" s="33">
        <f>E12*F12</f>
        <v>0</v>
      </c>
    </row>
    <row r="13" spans="1:7" s="1" customFormat="1" ht="24.75" customHeight="1">
      <c r="A13" s="30"/>
      <c r="B13" s="156" t="s">
        <v>248</v>
      </c>
      <c r="C13" s="155"/>
      <c r="D13" s="29" t="s">
        <v>158</v>
      </c>
      <c r="E13" s="3">
        <v>200</v>
      </c>
      <c r="F13" s="33"/>
      <c r="G13" s="33">
        <f>E13*F13</f>
        <v>0</v>
      </c>
    </row>
    <row r="14" spans="1:7" s="1" customFormat="1" ht="34.5" customHeight="1">
      <c r="A14" s="12">
        <v>1.5</v>
      </c>
      <c r="B14" s="155" t="s">
        <v>255</v>
      </c>
      <c r="C14" s="157"/>
      <c r="D14" s="29" t="s">
        <v>163</v>
      </c>
      <c r="E14" s="59">
        <v>1.8</v>
      </c>
      <c r="F14" s="33"/>
      <c r="G14" s="33">
        <f>E14*F14</f>
        <v>0</v>
      </c>
    </row>
    <row r="15" spans="1:7" s="1" customFormat="1" ht="34.5" customHeight="1">
      <c r="A15" s="12">
        <v>1.6</v>
      </c>
      <c r="B15" s="155" t="s">
        <v>291</v>
      </c>
      <c r="C15" s="108"/>
      <c r="D15" s="29" t="s">
        <v>153</v>
      </c>
      <c r="E15" s="3">
        <v>9</v>
      </c>
      <c r="F15" s="33"/>
      <c r="G15" s="33">
        <f>E15*F15</f>
        <v>0</v>
      </c>
    </row>
    <row r="16" spans="1:7" s="1" customFormat="1" ht="24.75" customHeight="1">
      <c r="A16" s="26">
        <v>1.7</v>
      </c>
      <c r="B16" s="111" t="s">
        <v>160</v>
      </c>
      <c r="C16" s="112"/>
      <c r="D16" s="112"/>
      <c r="E16" s="112"/>
      <c r="F16" s="112"/>
      <c r="G16" s="112"/>
    </row>
    <row r="17" spans="1:7" s="1" customFormat="1" ht="34.5" customHeight="1">
      <c r="A17" s="7" t="s">
        <v>42</v>
      </c>
      <c r="B17" s="108" t="s">
        <v>161</v>
      </c>
      <c r="C17" s="108"/>
      <c r="D17" s="29" t="s">
        <v>150</v>
      </c>
      <c r="E17" s="3">
        <v>1809</v>
      </c>
      <c r="F17" s="33"/>
      <c r="G17" s="33">
        <f>E17*F17</f>
        <v>0</v>
      </c>
    </row>
    <row r="18" spans="1:7" s="1" customFormat="1" ht="34.5" customHeight="1">
      <c r="A18" s="4" t="s">
        <v>43</v>
      </c>
      <c r="B18" s="109" t="s">
        <v>292</v>
      </c>
      <c r="C18" s="110"/>
      <c r="D18" s="29" t="s">
        <v>158</v>
      </c>
      <c r="E18" s="59">
        <v>1240</v>
      </c>
      <c r="F18" s="33"/>
      <c r="G18" s="33">
        <f>E18*F18</f>
        <v>0</v>
      </c>
    </row>
    <row r="19" spans="1:7" s="1" customFormat="1" ht="24.75" customHeight="1">
      <c r="A19" s="22" t="s">
        <v>44</v>
      </c>
      <c r="B19" s="115" t="s">
        <v>164</v>
      </c>
      <c r="C19" s="152"/>
      <c r="D19" s="152"/>
      <c r="E19" s="152"/>
      <c r="F19" s="152"/>
      <c r="G19" s="152"/>
    </row>
    <row r="20" spans="1:7" ht="34.5" customHeight="1">
      <c r="A20" s="4" t="s">
        <v>45</v>
      </c>
      <c r="B20" s="121" t="s">
        <v>162</v>
      </c>
      <c r="C20" s="122"/>
      <c r="D20" s="29" t="s">
        <v>163</v>
      </c>
      <c r="E20" s="3">
        <v>95</v>
      </c>
      <c r="F20" s="33"/>
      <c r="G20" s="33">
        <f aca="true" t="shared" si="0" ref="G20:G26">E20*F20</f>
        <v>0</v>
      </c>
    </row>
    <row r="21" spans="1:7" s="1" customFormat="1" ht="34.5" customHeight="1">
      <c r="A21" s="4" t="s">
        <v>46</v>
      </c>
      <c r="B21" s="110" t="s">
        <v>165</v>
      </c>
      <c r="C21" s="110"/>
      <c r="D21" s="29" t="s">
        <v>163</v>
      </c>
      <c r="E21" s="3">
        <v>8.2</v>
      </c>
      <c r="F21" s="33"/>
      <c r="G21" s="33">
        <f t="shared" si="0"/>
        <v>0</v>
      </c>
    </row>
    <row r="22" spans="1:7" s="1" customFormat="1" ht="34.5" customHeight="1">
      <c r="A22" s="4" t="s">
        <v>82</v>
      </c>
      <c r="B22" s="113" t="s">
        <v>166</v>
      </c>
      <c r="C22" s="114"/>
      <c r="D22" s="29" t="s">
        <v>163</v>
      </c>
      <c r="E22" s="3">
        <v>8.1</v>
      </c>
      <c r="F22" s="33"/>
      <c r="G22" s="33">
        <f t="shared" si="0"/>
        <v>0</v>
      </c>
    </row>
    <row r="23" spans="1:7" s="1" customFormat="1" ht="34.5" customHeight="1">
      <c r="A23" s="4" t="s">
        <v>104</v>
      </c>
      <c r="B23" s="110" t="s">
        <v>168</v>
      </c>
      <c r="C23" s="110"/>
      <c r="D23" s="29" t="s">
        <v>163</v>
      </c>
      <c r="E23" s="3">
        <v>10</v>
      </c>
      <c r="F23" s="33"/>
      <c r="G23" s="33">
        <f t="shared" si="0"/>
        <v>0</v>
      </c>
    </row>
    <row r="24" spans="1:7" s="1" customFormat="1" ht="34.5" customHeight="1">
      <c r="A24" s="4" t="s">
        <v>105</v>
      </c>
      <c r="B24" s="110" t="s">
        <v>167</v>
      </c>
      <c r="C24" s="110"/>
      <c r="D24" s="29" t="s">
        <v>163</v>
      </c>
      <c r="E24" s="3">
        <v>18</v>
      </c>
      <c r="F24" s="33"/>
      <c r="G24" s="33">
        <f t="shared" si="0"/>
        <v>0</v>
      </c>
    </row>
    <row r="25" spans="1:7" s="1" customFormat="1" ht="34.5" customHeight="1">
      <c r="A25" s="4" t="s">
        <v>106</v>
      </c>
      <c r="B25" s="113" t="s">
        <v>169</v>
      </c>
      <c r="C25" s="114"/>
      <c r="D25" s="29" t="s">
        <v>171</v>
      </c>
      <c r="E25" s="3">
        <v>0.2</v>
      </c>
      <c r="F25" s="33"/>
      <c r="G25" s="33">
        <f t="shared" si="0"/>
        <v>0</v>
      </c>
    </row>
    <row r="26" spans="1:7" s="1" customFormat="1" ht="34.5" customHeight="1">
      <c r="A26" s="4" t="s">
        <v>107</v>
      </c>
      <c r="B26" s="113" t="s">
        <v>170</v>
      </c>
      <c r="C26" s="114"/>
      <c r="D26" s="29" t="s">
        <v>171</v>
      </c>
      <c r="E26" s="3">
        <v>5.3</v>
      </c>
      <c r="F26" s="33"/>
      <c r="G26" s="33">
        <f t="shared" si="0"/>
        <v>0</v>
      </c>
    </row>
    <row r="27" spans="1:7" s="1" customFormat="1" ht="24.75" customHeight="1">
      <c r="A27" s="4" t="s">
        <v>108</v>
      </c>
      <c r="B27" s="140" t="s">
        <v>242</v>
      </c>
      <c r="C27" s="140"/>
      <c r="D27" s="140"/>
      <c r="E27" s="140"/>
      <c r="F27" s="140"/>
      <c r="G27" s="140"/>
    </row>
    <row r="28" spans="1:7" s="1" customFormat="1" ht="34.5" customHeight="1">
      <c r="A28" s="4" t="s">
        <v>109</v>
      </c>
      <c r="B28" s="153" t="s">
        <v>172</v>
      </c>
      <c r="C28" s="128"/>
      <c r="D28" s="29" t="s">
        <v>171</v>
      </c>
      <c r="E28" s="3">
        <v>1.6</v>
      </c>
      <c r="F28" s="33"/>
      <c r="G28" s="33">
        <f>E28*F28</f>
        <v>0</v>
      </c>
    </row>
    <row r="29" spans="1:7" s="1" customFormat="1" ht="34.5" customHeight="1">
      <c r="A29" s="4" t="s">
        <v>110</v>
      </c>
      <c r="B29" s="139" t="s">
        <v>173</v>
      </c>
      <c r="C29" s="130"/>
      <c r="D29" s="29" t="s">
        <v>163</v>
      </c>
      <c r="E29" s="3">
        <v>10</v>
      </c>
      <c r="F29" s="33"/>
      <c r="G29" s="33">
        <f>E29*F29</f>
        <v>0</v>
      </c>
    </row>
    <row r="30" spans="1:7" s="1" customFormat="1" ht="24.75" customHeight="1">
      <c r="A30" s="4" t="s">
        <v>108</v>
      </c>
      <c r="B30" s="115" t="s">
        <v>174</v>
      </c>
      <c r="C30" s="152"/>
      <c r="D30" s="152"/>
      <c r="E30" s="152"/>
      <c r="F30" s="152"/>
      <c r="G30" s="152"/>
    </row>
    <row r="31" spans="1:7" s="1" customFormat="1" ht="24.75" customHeight="1">
      <c r="A31" s="4" t="s">
        <v>109</v>
      </c>
      <c r="B31" s="153" t="s">
        <v>176</v>
      </c>
      <c r="C31" s="136"/>
      <c r="D31" s="29" t="s">
        <v>9</v>
      </c>
      <c r="E31" s="3">
        <v>30</v>
      </c>
      <c r="F31" s="33"/>
      <c r="G31" s="33">
        <f>E31*F31</f>
        <v>0</v>
      </c>
    </row>
    <row r="32" spans="1:7" s="1" customFormat="1" ht="24.75" customHeight="1">
      <c r="A32" s="4" t="s">
        <v>110</v>
      </c>
      <c r="B32" s="153" t="s">
        <v>177</v>
      </c>
      <c r="C32" s="136"/>
      <c r="D32" s="29" t="s">
        <v>163</v>
      </c>
      <c r="E32" s="3">
        <v>8.5</v>
      </c>
      <c r="F32" s="33"/>
      <c r="G32" s="33">
        <f>E32*F32</f>
        <v>0</v>
      </c>
    </row>
    <row r="33" spans="1:7" s="1" customFormat="1" ht="24.75" customHeight="1">
      <c r="A33" s="4" t="s">
        <v>111</v>
      </c>
      <c r="B33" s="122" t="s">
        <v>175</v>
      </c>
      <c r="C33" s="126"/>
      <c r="D33" s="29" t="s">
        <v>9</v>
      </c>
      <c r="E33" s="3">
        <v>108</v>
      </c>
      <c r="F33" s="33"/>
      <c r="G33" s="33">
        <f>E33*F33</f>
        <v>0</v>
      </c>
    </row>
    <row r="34" spans="1:7" s="17" customFormat="1" ht="24.75" customHeight="1">
      <c r="A34" s="29"/>
      <c r="B34" s="124" t="s">
        <v>263</v>
      </c>
      <c r="C34" s="124"/>
      <c r="D34" s="124"/>
      <c r="E34" s="124"/>
      <c r="F34" s="124"/>
      <c r="G34" s="32">
        <f>SUM(G8:G33)</f>
        <v>0</v>
      </c>
    </row>
    <row r="35" spans="1:7" s="2" customFormat="1" ht="30" customHeight="1">
      <c r="A35" s="125" t="s">
        <v>179</v>
      </c>
      <c r="B35" s="125"/>
      <c r="C35" s="125"/>
      <c r="D35" s="125"/>
      <c r="E35" s="125"/>
      <c r="F35" s="125"/>
      <c r="G35" s="125"/>
    </row>
    <row r="36" spans="1:7" s="1" customFormat="1" ht="34.5" customHeight="1">
      <c r="A36" s="4" t="s">
        <v>22</v>
      </c>
      <c r="B36" s="108" t="s">
        <v>181</v>
      </c>
      <c r="C36" s="108"/>
      <c r="D36" s="29" t="s">
        <v>163</v>
      </c>
      <c r="E36" s="3">
        <v>34980</v>
      </c>
      <c r="F36" s="33"/>
      <c r="G36" s="33">
        <f>E36*F36</f>
        <v>0</v>
      </c>
    </row>
    <row r="37" spans="1:7" ht="34.5" customHeight="1">
      <c r="A37" s="4">
        <v>2.2</v>
      </c>
      <c r="B37" s="108" t="s">
        <v>182</v>
      </c>
      <c r="C37" s="108"/>
      <c r="D37" s="29" t="s">
        <v>163</v>
      </c>
      <c r="E37" s="3">
        <v>21886</v>
      </c>
      <c r="F37" s="33"/>
      <c r="G37" s="33">
        <f>E37*F37</f>
        <v>0</v>
      </c>
    </row>
    <row r="38" spans="1:7" ht="34.5" customHeight="1">
      <c r="A38" s="4" t="s">
        <v>23</v>
      </c>
      <c r="B38" s="108" t="s">
        <v>162</v>
      </c>
      <c r="C38" s="108"/>
      <c r="D38" s="29" t="s">
        <v>163</v>
      </c>
      <c r="E38" s="3">
        <v>1152</v>
      </c>
      <c r="F38" s="33"/>
      <c r="G38" s="33">
        <f>E38*F38</f>
        <v>0</v>
      </c>
    </row>
    <row r="39" spans="1:7" ht="34.5" customHeight="1">
      <c r="A39" s="4">
        <v>2.4</v>
      </c>
      <c r="B39" s="142" t="s">
        <v>183</v>
      </c>
      <c r="C39" s="129"/>
      <c r="D39" s="29" t="s">
        <v>163</v>
      </c>
      <c r="E39" s="3">
        <v>74571</v>
      </c>
      <c r="F39" s="33"/>
      <c r="G39" s="33">
        <f>E39*F39</f>
        <v>0</v>
      </c>
    </row>
    <row r="40" spans="1:7" s="17" customFormat="1" ht="24.75" customHeight="1">
      <c r="A40" s="29"/>
      <c r="B40" s="124" t="s">
        <v>264</v>
      </c>
      <c r="C40" s="124"/>
      <c r="D40" s="124"/>
      <c r="E40" s="124"/>
      <c r="F40" s="124"/>
      <c r="G40" s="32">
        <f>SUM(G36:G39)</f>
        <v>0</v>
      </c>
    </row>
    <row r="41" spans="1:7" ht="30" customHeight="1">
      <c r="A41" s="125" t="s">
        <v>180</v>
      </c>
      <c r="B41" s="125"/>
      <c r="C41" s="125"/>
      <c r="D41" s="125"/>
      <c r="E41" s="125"/>
      <c r="F41" s="125"/>
      <c r="G41" s="125"/>
    </row>
    <row r="42" spans="1:7" s="1" customFormat="1" ht="24.75" customHeight="1">
      <c r="A42" s="4" t="s">
        <v>21</v>
      </c>
      <c r="B42" s="115" t="s">
        <v>184</v>
      </c>
      <c r="C42" s="116"/>
      <c r="D42" s="116"/>
      <c r="E42" s="116"/>
      <c r="F42" s="116"/>
      <c r="G42" s="116"/>
    </row>
    <row r="43" spans="1:7" ht="24.75" customHeight="1">
      <c r="A43" s="4"/>
      <c r="B43" s="123" t="s">
        <v>185</v>
      </c>
      <c r="C43" s="123"/>
      <c r="D43" s="123"/>
      <c r="E43" s="123"/>
      <c r="F43" s="123"/>
      <c r="G43" s="123"/>
    </row>
    <row r="44" spans="1:7" s="1" customFormat="1" ht="34.5" customHeight="1">
      <c r="A44" s="26" t="s">
        <v>10</v>
      </c>
      <c r="B44" s="108" t="s">
        <v>162</v>
      </c>
      <c r="C44" s="108"/>
      <c r="D44" s="29" t="s">
        <v>163</v>
      </c>
      <c r="E44" s="6">
        <v>64</v>
      </c>
      <c r="F44" s="33"/>
      <c r="G44" s="33">
        <f>E44*F44</f>
        <v>0</v>
      </c>
    </row>
    <row r="45" spans="1:7" s="1" customFormat="1" ht="34.5" customHeight="1">
      <c r="A45" s="26" t="s">
        <v>11</v>
      </c>
      <c r="B45" s="110" t="s">
        <v>187</v>
      </c>
      <c r="C45" s="110"/>
      <c r="D45" s="29" t="s">
        <v>163</v>
      </c>
      <c r="E45" s="6">
        <v>11.5</v>
      </c>
      <c r="F45" s="33"/>
      <c r="G45" s="33">
        <f>E45*F45</f>
        <v>0</v>
      </c>
    </row>
    <row r="46" spans="1:7" s="1" customFormat="1" ht="34.5" customHeight="1">
      <c r="A46" s="26" t="s">
        <v>12</v>
      </c>
      <c r="B46" s="110" t="s">
        <v>188</v>
      </c>
      <c r="C46" s="110"/>
      <c r="D46" s="29" t="s">
        <v>163</v>
      </c>
      <c r="E46" s="6">
        <v>3.3</v>
      </c>
      <c r="F46" s="33"/>
      <c r="G46" s="33">
        <f>E46*F46</f>
        <v>0</v>
      </c>
    </row>
    <row r="47" spans="1:7" s="1" customFormat="1" ht="34.5" customHeight="1">
      <c r="A47" s="26" t="s">
        <v>13</v>
      </c>
      <c r="B47" s="113" t="s">
        <v>249</v>
      </c>
      <c r="C47" s="114"/>
      <c r="D47" s="29" t="s">
        <v>163</v>
      </c>
      <c r="E47" s="6">
        <v>6.5</v>
      </c>
      <c r="F47" s="33"/>
      <c r="G47" s="33">
        <f>E47*F47</f>
        <v>0</v>
      </c>
    </row>
    <row r="48" spans="1:7" s="1" customFormat="1" ht="34.5" customHeight="1">
      <c r="A48" s="26" t="s">
        <v>14</v>
      </c>
      <c r="B48" s="113" t="s">
        <v>250</v>
      </c>
      <c r="C48" s="114"/>
      <c r="D48" s="29" t="s">
        <v>163</v>
      </c>
      <c r="E48" s="6">
        <v>2.2</v>
      </c>
      <c r="F48" s="33"/>
      <c r="G48" s="33">
        <f>E48*F48</f>
        <v>0</v>
      </c>
    </row>
    <row r="49" spans="1:7" ht="24.75" customHeight="1">
      <c r="A49" s="4"/>
      <c r="B49" s="123" t="s">
        <v>186</v>
      </c>
      <c r="C49" s="123"/>
      <c r="D49" s="123"/>
      <c r="E49" s="123"/>
      <c r="F49" s="123"/>
      <c r="G49" s="123"/>
    </row>
    <row r="50" spans="1:7" s="1" customFormat="1" ht="34.5" customHeight="1">
      <c r="A50" s="4" t="s">
        <v>15</v>
      </c>
      <c r="B50" s="108" t="s">
        <v>182</v>
      </c>
      <c r="C50" s="108"/>
      <c r="D50" s="29" t="s">
        <v>163</v>
      </c>
      <c r="E50" s="57">
        <v>616</v>
      </c>
      <c r="F50" s="33"/>
      <c r="G50" s="33">
        <f>E50*F50</f>
        <v>0</v>
      </c>
    </row>
    <row r="51" spans="1:7" s="1" customFormat="1" ht="34.5" customHeight="1">
      <c r="A51" s="4" t="s">
        <v>16</v>
      </c>
      <c r="B51" s="108" t="s">
        <v>162</v>
      </c>
      <c r="C51" s="108"/>
      <c r="D51" s="29" t="s">
        <v>163</v>
      </c>
      <c r="E51" s="57">
        <v>32</v>
      </c>
      <c r="F51" s="33"/>
      <c r="G51" s="33">
        <f>E51*F51</f>
        <v>0</v>
      </c>
    </row>
    <row r="52" spans="1:7" ht="34.5" customHeight="1">
      <c r="A52" s="7" t="s">
        <v>17</v>
      </c>
      <c r="B52" s="151" t="s">
        <v>265</v>
      </c>
      <c r="C52" s="151"/>
      <c r="D52" s="55" t="s">
        <v>158</v>
      </c>
      <c r="E52" s="57">
        <v>159</v>
      </c>
      <c r="F52" s="33"/>
      <c r="G52" s="35">
        <f>E52*F52</f>
        <v>0</v>
      </c>
    </row>
    <row r="53" spans="1:7" ht="24.75" customHeight="1">
      <c r="A53" s="4"/>
      <c r="B53" s="115" t="s">
        <v>193</v>
      </c>
      <c r="C53" s="116"/>
      <c r="D53" s="116"/>
      <c r="E53" s="116"/>
      <c r="F53" s="116"/>
      <c r="G53" s="116"/>
    </row>
    <row r="54" spans="1:7" s="1" customFormat="1" ht="34.5" customHeight="1">
      <c r="A54" s="4" t="s">
        <v>18</v>
      </c>
      <c r="B54" s="150" t="s">
        <v>182</v>
      </c>
      <c r="C54" s="109"/>
      <c r="D54" s="29" t="s">
        <v>163</v>
      </c>
      <c r="E54" s="57">
        <v>1399</v>
      </c>
      <c r="F54" s="33"/>
      <c r="G54" s="33">
        <f aca="true" t="shared" si="1" ref="G54:G62">E54*F54</f>
        <v>0</v>
      </c>
    </row>
    <row r="55" spans="1:7" s="1" customFormat="1" ht="34.5" customHeight="1">
      <c r="A55" s="4" t="s">
        <v>19</v>
      </c>
      <c r="B55" s="121" t="s">
        <v>162</v>
      </c>
      <c r="C55" s="122"/>
      <c r="D55" s="29" t="s">
        <v>163</v>
      </c>
      <c r="E55" s="57">
        <v>71</v>
      </c>
      <c r="F55" s="33"/>
      <c r="G55" s="33">
        <f t="shared" si="1"/>
        <v>0</v>
      </c>
    </row>
    <row r="56" spans="1:7" ht="34.5" customHeight="1">
      <c r="A56" s="12" t="s">
        <v>20</v>
      </c>
      <c r="B56" s="122" t="s">
        <v>266</v>
      </c>
      <c r="C56" s="126"/>
      <c r="D56" s="56" t="s">
        <v>293</v>
      </c>
      <c r="E56" s="57">
        <v>298.8</v>
      </c>
      <c r="F56" s="33"/>
      <c r="G56" s="33">
        <f t="shared" si="1"/>
        <v>0</v>
      </c>
    </row>
    <row r="57" spans="1:7" ht="34.5" customHeight="1">
      <c r="A57" s="12" t="s">
        <v>24</v>
      </c>
      <c r="B57" s="114" t="s">
        <v>294</v>
      </c>
      <c r="C57" s="141"/>
      <c r="D57" s="29" t="s">
        <v>163</v>
      </c>
      <c r="E57" s="57">
        <v>76.5</v>
      </c>
      <c r="F57" s="33"/>
      <c r="G57" s="33">
        <f t="shared" si="1"/>
        <v>0</v>
      </c>
    </row>
    <row r="58" spans="1:7" ht="34.5" customHeight="1">
      <c r="A58" s="12" t="s">
        <v>40</v>
      </c>
      <c r="B58" s="120" t="s">
        <v>295</v>
      </c>
      <c r="C58" s="120"/>
      <c r="D58" s="29" t="s">
        <v>163</v>
      </c>
      <c r="E58" s="57">
        <v>55.8</v>
      </c>
      <c r="F58" s="33"/>
      <c r="G58" s="33">
        <f t="shared" si="1"/>
        <v>0</v>
      </c>
    </row>
    <row r="59" spans="1:7" ht="34.5" customHeight="1">
      <c r="A59" s="12" t="s">
        <v>41</v>
      </c>
      <c r="B59" s="122" t="s">
        <v>296</v>
      </c>
      <c r="C59" s="126"/>
      <c r="D59" s="29" t="s">
        <v>163</v>
      </c>
      <c r="E59" s="57">
        <v>2.9</v>
      </c>
      <c r="F59" s="33"/>
      <c r="G59" s="33">
        <f t="shared" si="1"/>
        <v>0</v>
      </c>
    </row>
    <row r="60" spans="1:7" s="1" customFormat="1" ht="34.5" customHeight="1">
      <c r="A60" s="12" t="s">
        <v>80</v>
      </c>
      <c r="B60" s="121" t="s">
        <v>267</v>
      </c>
      <c r="C60" s="122"/>
      <c r="D60" s="5"/>
      <c r="E60" s="57">
        <v>161</v>
      </c>
      <c r="F60" s="33"/>
      <c r="G60" s="33">
        <f t="shared" si="1"/>
        <v>0</v>
      </c>
    </row>
    <row r="61" spans="1:7" s="1" customFormat="1" ht="34.5" customHeight="1">
      <c r="A61" s="4" t="s">
        <v>81</v>
      </c>
      <c r="B61" s="113" t="s">
        <v>196</v>
      </c>
      <c r="C61" s="114"/>
      <c r="D61" s="29" t="s">
        <v>163</v>
      </c>
      <c r="E61" s="57">
        <v>3.3</v>
      </c>
      <c r="F61" s="33"/>
      <c r="G61" s="33">
        <f t="shared" si="1"/>
        <v>0</v>
      </c>
    </row>
    <row r="62" spans="1:7" s="1" customFormat="1" ht="34.5" customHeight="1">
      <c r="A62" s="4" t="s">
        <v>112</v>
      </c>
      <c r="B62" s="121" t="s">
        <v>197</v>
      </c>
      <c r="C62" s="122"/>
      <c r="D62" s="29" t="s">
        <v>163</v>
      </c>
      <c r="E62" s="57">
        <v>1281</v>
      </c>
      <c r="F62" s="33"/>
      <c r="G62" s="33">
        <f t="shared" si="1"/>
        <v>0</v>
      </c>
    </row>
    <row r="63" spans="1:7" ht="24.75" customHeight="1">
      <c r="A63" s="4" t="s">
        <v>25</v>
      </c>
      <c r="B63" s="111" t="s">
        <v>241</v>
      </c>
      <c r="C63" s="112"/>
      <c r="D63" s="112"/>
      <c r="E63" s="112"/>
      <c r="F63" s="112"/>
      <c r="G63" s="112"/>
    </row>
    <row r="64" spans="1:7" s="1" customFormat="1" ht="34.5" customHeight="1">
      <c r="A64" s="4" t="s">
        <v>27</v>
      </c>
      <c r="B64" s="121" t="s">
        <v>162</v>
      </c>
      <c r="C64" s="122"/>
      <c r="D64" s="29" t="s">
        <v>163</v>
      </c>
      <c r="E64" s="6">
        <v>21</v>
      </c>
      <c r="F64" s="33"/>
      <c r="G64" s="33">
        <f>E64*F64</f>
        <v>0</v>
      </c>
    </row>
    <row r="65" spans="1:7" s="1" customFormat="1" ht="34.5" customHeight="1">
      <c r="A65" s="4" t="s">
        <v>28</v>
      </c>
      <c r="B65" s="118" t="s">
        <v>333</v>
      </c>
      <c r="C65" s="119"/>
      <c r="D65" s="36" t="s">
        <v>158</v>
      </c>
      <c r="E65" s="21" t="s">
        <v>268</v>
      </c>
      <c r="F65" s="33"/>
      <c r="G65" s="33">
        <f>E65*F65</f>
        <v>0</v>
      </c>
    </row>
    <row r="66" spans="1:7" s="1" customFormat="1" ht="34.5" customHeight="1">
      <c r="A66" s="8" t="s">
        <v>29</v>
      </c>
      <c r="B66" s="120" t="s">
        <v>199</v>
      </c>
      <c r="C66" s="120"/>
      <c r="D66" s="29" t="s">
        <v>163</v>
      </c>
      <c r="E66" s="6">
        <v>3.4</v>
      </c>
      <c r="F66" s="33"/>
      <c r="G66" s="33">
        <f>E66*F66</f>
        <v>0</v>
      </c>
    </row>
    <row r="67" spans="1:7" s="1" customFormat="1" ht="24.75" customHeight="1">
      <c r="A67" s="4" t="s">
        <v>30</v>
      </c>
      <c r="B67" s="119" t="s">
        <v>191</v>
      </c>
      <c r="C67" s="120"/>
      <c r="D67" s="29" t="s">
        <v>150</v>
      </c>
      <c r="E67" s="6">
        <v>48</v>
      </c>
      <c r="F67" s="33"/>
      <c r="G67" s="33">
        <f>E67*F67</f>
        <v>0</v>
      </c>
    </row>
    <row r="68" spans="1:7" s="1" customFormat="1" ht="34.5" customHeight="1">
      <c r="A68" s="4" t="s">
        <v>31</v>
      </c>
      <c r="B68" s="121" t="s">
        <v>208</v>
      </c>
      <c r="C68" s="122"/>
      <c r="D68" s="29" t="s">
        <v>163</v>
      </c>
      <c r="E68" s="6">
        <v>15</v>
      </c>
      <c r="F68" s="33"/>
      <c r="G68" s="33">
        <f>E68*F68</f>
        <v>0</v>
      </c>
    </row>
    <row r="69" spans="1:7" ht="24.75" customHeight="1">
      <c r="A69" s="4" t="s">
        <v>26</v>
      </c>
      <c r="B69" s="133" t="s">
        <v>243</v>
      </c>
      <c r="C69" s="134"/>
      <c r="D69" s="134"/>
      <c r="E69" s="134"/>
      <c r="F69" s="134"/>
      <c r="G69" s="134"/>
    </row>
    <row r="70" spans="1:7" s="1" customFormat="1" ht="34.5" customHeight="1">
      <c r="A70" s="4" t="s">
        <v>32</v>
      </c>
      <c r="B70" s="131" t="s">
        <v>247</v>
      </c>
      <c r="C70" s="131"/>
      <c r="D70" s="29" t="s">
        <v>163</v>
      </c>
      <c r="E70" s="6">
        <v>12</v>
      </c>
      <c r="F70" s="33"/>
      <c r="G70" s="33">
        <f>E70*F70</f>
        <v>0</v>
      </c>
    </row>
    <row r="71" spans="1:7" s="1" customFormat="1" ht="34.5" customHeight="1">
      <c r="A71" s="4" t="s">
        <v>33</v>
      </c>
      <c r="B71" s="110" t="s">
        <v>246</v>
      </c>
      <c r="C71" s="110"/>
      <c r="D71" s="29" t="s">
        <v>163</v>
      </c>
      <c r="E71" s="6">
        <v>1</v>
      </c>
      <c r="F71" s="33"/>
      <c r="G71" s="33">
        <f aca="true" t="shared" si="2" ref="G71:G79">E71*F71</f>
        <v>0</v>
      </c>
    </row>
    <row r="72" spans="1:7" s="1" customFormat="1" ht="34.5" customHeight="1">
      <c r="A72" s="4" t="s">
        <v>34</v>
      </c>
      <c r="B72" s="110" t="s">
        <v>245</v>
      </c>
      <c r="C72" s="110"/>
      <c r="D72" s="29" t="s">
        <v>158</v>
      </c>
      <c r="E72" s="21" t="s">
        <v>268</v>
      </c>
      <c r="F72" s="33"/>
      <c r="G72" s="33">
        <f t="shared" si="2"/>
        <v>0</v>
      </c>
    </row>
    <row r="73" spans="1:7" s="1" customFormat="1" ht="34.5" customHeight="1">
      <c r="A73" s="4" t="s">
        <v>35</v>
      </c>
      <c r="B73" s="110" t="s">
        <v>244</v>
      </c>
      <c r="C73" s="110"/>
      <c r="D73" s="29" t="s">
        <v>150</v>
      </c>
      <c r="E73" s="6">
        <v>28</v>
      </c>
      <c r="F73" s="33"/>
      <c r="G73" s="33">
        <f t="shared" si="2"/>
        <v>0</v>
      </c>
    </row>
    <row r="74" spans="1:7" s="1" customFormat="1" ht="24.75" customHeight="1">
      <c r="A74" s="4" t="s">
        <v>36</v>
      </c>
      <c r="B74" s="119" t="s">
        <v>191</v>
      </c>
      <c r="C74" s="120"/>
      <c r="D74" s="29" t="s">
        <v>150</v>
      </c>
      <c r="E74" s="6">
        <v>28</v>
      </c>
      <c r="F74" s="33"/>
      <c r="G74" s="33">
        <f t="shared" si="2"/>
        <v>0</v>
      </c>
    </row>
    <row r="75" spans="1:7" s="1" customFormat="1" ht="34.5" customHeight="1">
      <c r="A75" s="4" t="s">
        <v>37</v>
      </c>
      <c r="B75" s="131" t="s">
        <v>254</v>
      </c>
      <c r="C75" s="130"/>
      <c r="D75" s="29" t="s">
        <v>163</v>
      </c>
      <c r="E75" s="6">
        <v>24</v>
      </c>
      <c r="F75" s="33"/>
      <c r="G75" s="33">
        <f t="shared" si="2"/>
        <v>0</v>
      </c>
    </row>
    <row r="76" spans="1:7" s="1" customFormat="1" ht="24.75" customHeight="1">
      <c r="A76" s="4" t="s">
        <v>47</v>
      </c>
      <c r="B76" s="132" t="s">
        <v>189</v>
      </c>
      <c r="C76" s="119"/>
      <c r="D76" s="29" t="s">
        <v>163</v>
      </c>
      <c r="E76" s="6">
        <v>2.8</v>
      </c>
      <c r="F76" s="33"/>
      <c r="G76" s="33">
        <f t="shared" si="2"/>
        <v>0</v>
      </c>
    </row>
    <row r="77" spans="1:7" s="1" customFormat="1" ht="34.5" customHeight="1">
      <c r="A77" s="4" t="s">
        <v>48</v>
      </c>
      <c r="B77" s="129" t="s">
        <v>256</v>
      </c>
      <c r="C77" s="130"/>
      <c r="D77" s="29" t="s">
        <v>198</v>
      </c>
      <c r="E77" s="21" t="s">
        <v>268</v>
      </c>
      <c r="F77" s="33"/>
      <c r="G77" s="33">
        <f t="shared" si="2"/>
        <v>0</v>
      </c>
    </row>
    <row r="78" spans="1:7" s="1" customFormat="1" ht="34.5" customHeight="1">
      <c r="A78" s="4" t="s">
        <v>113</v>
      </c>
      <c r="B78" s="120" t="s">
        <v>199</v>
      </c>
      <c r="C78" s="120"/>
      <c r="D78" s="29" t="s">
        <v>163</v>
      </c>
      <c r="E78" s="6">
        <v>2.5</v>
      </c>
      <c r="F78" s="33"/>
      <c r="G78" s="33">
        <f t="shared" si="2"/>
        <v>0</v>
      </c>
    </row>
    <row r="79" spans="1:7" s="1" customFormat="1" ht="24.75" customHeight="1">
      <c r="A79" s="7" t="s">
        <v>114</v>
      </c>
      <c r="B79" s="119" t="s">
        <v>191</v>
      </c>
      <c r="C79" s="120"/>
      <c r="D79" s="29" t="s">
        <v>150</v>
      </c>
      <c r="E79" s="6">
        <v>8</v>
      </c>
      <c r="F79" s="33"/>
      <c r="G79" s="33">
        <f t="shared" si="2"/>
        <v>0</v>
      </c>
    </row>
    <row r="80" spans="1:7" ht="34.5" customHeight="1">
      <c r="A80" s="7" t="s">
        <v>115</v>
      </c>
      <c r="B80" s="122" t="s">
        <v>297</v>
      </c>
      <c r="C80" s="126"/>
      <c r="D80" s="29" t="s">
        <v>163</v>
      </c>
      <c r="E80" s="6">
        <v>1.13</v>
      </c>
      <c r="F80" s="33"/>
      <c r="G80" s="33">
        <f>E80*F80</f>
        <v>0</v>
      </c>
    </row>
    <row r="81" spans="1:7" s="1" customFormat="1" ht="24.75" customHeight="1">
      <c r="A81" s="4" t="s">
        <v>116</v>
      </c>
      <c r="B81" s="122" t="s">
        <v>267</v>
      </c>
      <c r="C81" s="126"/>
      <c r="D81" s="29" t="s">
        <v>9</v>
      </c>
      <c r="E81" s="6">
        <v>128</v>
      </c>
      <c r="F81" s="33"/>
      <c r="G81" s="33">
        <f>E81*F81</f>
        <v>0</v>
      </c>
    </row>
    <row r="82" spans="1:7" ht="34.5" customHeight="1">
      <c r="A82" s="12" t="s">
        <v>117</v>
      </c>
      <c r="B82" s="122" t="s">
        <v>298</v>
      </c>
      <c r="C82" s="126"/>
      <c r="D82" s="29" t="s">
        <v>158</v>
      </c>
      <c r="E82" s="4" t="s">
        <v>269</v>
      </c>
      <c r="F82" s="33"/>
      <c r="G82" s="33">
        <f>E82*F82</f>
        <v>0</v>
      </c>
    </row>
    <row r="83" spans="1:7" ht="34.5" customHeight="1">
      <c r="A83" s="12" t="s">
        <v>118</v>
      </c>
      <c r="B83" s="114" t="s">
        <v>294</v>
      </c>
      <c r="C83" s="141"/>
      <c r="D83" s="29" t="s">
        <v>163</v>
      </c>
      <c r="E83" s="6">
        <v>1.4</v>
      </c>
      <c r="F83" s="33"/>
      <c r="G83" s="33">
        <f>E83*F83</f>
        <v>0</v>
      </c>
    </row>
    <row r="84" spans="1:7" s="1" customFormat="1" ht="34.5" customHeight="1">
      <c r="A84" s="4" t="s">
        <v>119</v>
      </c>
      <c r="B84" s="121" t="s">
        <v>197</v>
      </c>
      <c r="C84" s="122"/>
      <c r="D84" s="29" t="s">
        <v>163</v>
      </c>
      <c r="E84" s="6">
        <v>38</v>
      </c>
      <c r="F84" s="33"/>
      <c r="G84" s="33">
        <f>E84*F84</f>
        <v>0</v>
      </c>
    </row>
    <row r="85" spans="1:7" ht="24.75" customHeight="1">
      <c r="A85" s="4" t="s">
        <v>83</v>
      </c>
      <c r="B85" s="123" t="s">
        <v>200</v>
      </c>
      <c r="C85" s="123"/>
      <c r="D85" s="123"/>
      <c r="E85" s="123"/>
      <c r="F85" s="123"/>
      <c r="G85" s="123"/>
    </row>
    <row r="86" spans="1:7" ht="24.75" customHeight="1">
      <c r="A86" s="4"/>
      <c r="B86" s="123" t="s">
        <v>201</v>
      </c>
      <c r="C86" s="123"/>
      <c r="D86" s="123"/>
      <c r="E86" s="123"/>
      <c r="F86" s="123"/>
      <c r="G86" s="123"/>
    </row>
    <row r="87" spans="1:7" s="1" customFormat="1" ht="34.5" customHeight="1">
      <c r="A87" s="4" t="s">
        <v>84</v>
      </c>
      <c r="B87" s="108" t="s">
        <v>182</v>
      </c>
      <c r="C87" s="108"/>
      <c r="D87" s="29" t="s">
        <v>163</v>
      </c>
      <c r="E87" s="3">
        <v>1605</v>
      </c>
      <c r="F87" s="33"/>
      <c r="G87" s="33">
        <f aca="true" t="shared" si="3" ref="G87:G92">E87*F87</f>
        <v>0</v>
      </c>
    </row>
    <row r="88" spans="1:7" s="1" customFormat="1" ht="34.5" customHeight="1">
      <c r="A88" s="4" t="s">
        <v>85</v>
      </c>
      <c r="B88" s="108" t="s">
        <v>162</v>
      </c>
      <c r="C88" s="108"/>
      <c r="D88" s="29" t="s">
        <v>163</v>
      </c>
      <c r="E88" s="3">
        <v>80</v>
      </c>
      <c r="F88" s="33"/>
      <c r="G88" s="33">
        <f t="shared" si="3"/>
        <v>0</v>
      </c>
    </row>
    <row r="89" spans="1:7" s="1" customFormat="1" ht="24.75" customHeight="1">
      <c r="A89" s="4" t="s">
        <v>120</v>
      </c>
      <c r="B89" s="132" t="s">
        <v>189</v>
      </c>
      <c r="C89" s="119"/>
      <c r="D89" s="29" t="s">
        <v>163</v>
      </c>
      <c r="E89" s="3">
        <v>29</v>
      </c>
      <c r="F89" s="33"/>
      <c r="G89" s="33">
        <f t="shared" si="3"/>
        <v>0</v>
      </c>
    </row>
    <row r="90" spans="1:7" ht="34.5" customHeight="1">
      <c r="A90" s="12" t="s">
        <v>121</v>
      </c>
      <c r="B90" s="122" t="s">
        <v>299</v>
      </c>
      <c r="C90" s="126"/>
      <c r="D90" s="29" t="s">
        <v>163</v>
      </c>
      <c r="E90" s="3">
        <v>271.7</v>
      </c>
      <c r="F90" s="33"/>
      <c r="G90" s="33">
        <f t="shared" si="3"/>
        <v>0</v>
      </c>
    </row>
    <row r="91" spans="1:7" ht="49.5" customHeight="1">
      <c r="A91" s="7" t="s">
        <v>122</v>
      </c>
      <c r="B91" s="122" t="s">
        <v>300</v>
      </c>
      <c r="C91" s="126"/>
      <c r="D91" s="29" t="s">
        <v>163</v>
      </c>
      <c r="E91" s="3">
        <v>125.1</v>
      </c>
      <c r="F91" s="33"/>
      <c r="G91" s="33">
        <f t="shared" si="3"/>
        <v>0</v>
      </c>
    </row>
    <row r="92" spans="1:7" ht="34.5" customHeight="1">
      <c r="A92" s="12" t="s">
        <v>123</v>
      </c>
      <c r="B92" s="114" t="s">
        <v>253</v>
      </c>
      <c r="C92" s="141"/>
      <c r="D92" s="29" t="s">
        <v>163</v>
      </c>
      <c r="E92" s="3">
        <v>9.1</v>
      </c>
      <c r="F92" s="33"/>
      <c r="G92" s="33">
        <f t="shared" si="3"/>
        <v>0</v>
      </c>
    </row>
    <row r="93" spans="1:7" s="1" customFormat="1" ht="24.75" customHeight="1">
      <c r="A93" s="7" t="s">
        <v>124</v>
      </c>
      <c r="B93" s="132" t="s">
        <v>190</v>
      </c>
      <c r="C93" s="119"/>
      <c r="D93" s="13"/>
      <c r="E93" s="3"/>
      <c r="F93" s="58"/>
      <c r="G93" s="58"/>
    </row>
    <row r="94" spans="1:7" s="1" customFormat="1" ht="24.75" customHeight="1">
      <c r="A94" s="14"/>
      <c r="B94" s="119" t="s">
        <v>191</v>
      </c>
      <c r="C94" s="120"/>
      <c r="D94" s="29" t="s">
        <v>150</v>
      </c>
      <c r="E94" s="3">
        <v>817</v>
      </c>
      <c r="F94" s="33"/>
      <c r="G94" s="33">
        <f>E94*F94</f>
        <v>0</v>
      </c>
    </row>
    <row r="95" spans="1:7" s="1" customFormat="1" ht="24.75" customHeight="1">
      <c r="A95" s="14"/>
      <c r="B95" s="126" t="s">
        <v>192</v>
      </c>
      <c r="C95" s="126"/>
      <c r="D95" s="29" t="s">
        <v>150</v>
      </c>
      <c r="E95" s="3">
        <v>525</v>
      </c>
      <c r="F95" s="33"/>
      <c r="G95" s="33">
        <f>E95*F95</f>
        <v>0</v>
      </c>
    </row>
    <row r="96" spans="1:7" s="1" customFormat="1" ht="24.75" customHeight="1">
      <c r="A96" s="14"/>
      <c r="B96" s="129" t="s">
        <v>202</v>
      </c>
      <c r="C96" s="131"/>
      <c r="D96" s="29" t="s">
        <v>163</v>
      </c>
      <c r="E96" s="3">
        <v>23</v>
      </c>
      <c r="F96" s="33"/>
      <c r="G96" s="33">
        <f>E96*F96</f>
        <v>0</v>
      </c>
    </row>
    <row r="97" spans="1:7" s="1" customFormat="1" ht="24.75" customHeight="1">
      <c r="A97" s="15"/>
      <c r="B97" s="122" t="s">
        <v>203</v>
      </c>
      <c r="C97" s="126"/>
      <c r="D97" s="29" t="s">
        <v>163</v>
      </c>
      <c r="E97" s="3">
        <v>17.5</v>
      </c>
      <c r="F97" s="33"/>
      <c r="G97" s="33">
        <f>E97*F97</f>
        <v>0</v>
      </c>
    </row>
    <row r="98" spans="1:7" s="1" customFormat="1" ht="34.5" customHeight="1">
      <c r="A98" s="4" t="s">
        <v>125</v>
      </c>
      <c r="B98" s="121" t="s">
        <v>197</v>
      </c>
      <c r="C98" s="122"/>
      <c r="D98" s="29" t="s">
        <v>163</v>
      </c>
      <c r="E98" s="3">
        <v>697</v>
      </c>
      <c r="F98" s="33"/>
      <c r="G98" s="33">
        <f>E98*F98</f>
        <v>0</v>
      </c>
    </row>
    <row r="99" spans="1:7" ht="24.75" customHeight="1">
      <c r="A99" s="9"/>
      <c r="B99" s="123" t="s">
        <v>204</v>
      </c>
      <c r="C99" s="123"/>
      <c r="D99" s="123"/>
      <c r="E99" s="123"/>
      <c r="F99" s="123"/>
      <c r="G99" s="123"/>
    </row>
    <row r="100" spans="1:7" s="1" customFormat="1" ht="34.5" customHeight="1">
      <c r="A100" s="4" t="s">
        <v>126</v>
      </c>
      <c r="B100" s="108" t="s">
        <v>182</v>
      </c>
      <c r="C100" s="108"/>
      <c r="D100" s="29" t="s">
        <v>163</v>
      </c>
      <c r="E100" s="3">
        <v>12</v>
      </c>
      <c r="F100" s="33"/>
      <c r="G100" s="33">
        <f>E100*F100</f>
        <v>0</v>
      </c>
    </row>
    <row r="101" spans="1:7" s="1" customFormat="1" ht="34.5" customHeight="1">
      <c r="A101" s="4" t="s">
        <v>127</v>
      </c>
      <c r="B101" s="108" t="s">
        <v>162</v>
      </c>
      <c r="C101" s="108"/>
      <c r="D101" s="29" t="s">
        <v>163</v>
      </c>
      <c r="E101" s="3">
        <v>1</v>
      </c>
      <c r="F101" s="33"/>
      <c r="G101" s="33">
        <f>E101*F101</f>
        <v>0</v>
      </c>
    </row>
    <row r="102" spans="1:7" ht="34.5" customHeight="1">
      <c r="A102" s="12" t="s">
        <v>128</v>
      </c>
      <c r="B102" s="114" t="s">
        <v>301</v>
      </c>
      <c r="C102" s="141"/>
      <c r="D102" s="29" t="s">
        <v>163</v>
      </c>
      <c r="E102" s="3">
        <v>2.2</v>
      </c>
      <c r="F102" s="33"/>
      <c r="G102" s="33">
        <f>E102*F102</f>
        <v>0</v>
      </c>
    </row>
    <row r="103" spans="1:7" s="1" customFormat="1" ht="24.75" customHeight="1">
      <c r="A103" s="4" t="s">
        <v>86</v>
      </c>
      <c r="B103" s="123" t="s">
        <v>204</v>
      </c>
      <c r="C103" s="123"/>
      <c r="D103" s="123"/>
      <c r="E103" s="123"/>
      <c r="F103" s="123"/>
      <c r="G103" s="123"/>
    </row>
    <row r="104" spans="1:7" ht="24.75" customHeight="1">
      <c r="A104" s="9"/>
      <c r="B104" s="123" t="s">
        <v>205</v>
      </c>
      <c r="C104" s="123"/>
      <c r="D104" s="123"/>
      <c r="E104" s="123"/>
      <c r="F104" s="123"/>
      <c r="G104" s="123"/>
    </row>
    <row r="105" spans="1:7" s="1" customFormat="1" ht="34.5" customHeight="1">
      <c r="A105" s="4" t="s">
        <v>87</v>
      </c>
      <c r="B105" s="108" t="s">
        <v>162</v>
      </c>
      <c r="C105" s="108"/>
      <c r="D105" s="29" t="s">
        <v>163</v>
      </c>
      <c r="E105" s="3">
        <v>686</v>
      </c>
      <c r="F105" s="33"/>
      <c r="G105" s="33">
        <f>E105*F105</f>
        <v>0</v>
      </c>
    </row>
    <row r="106" spans="1:7" ht="34.5" customHeight="1">
      <c r="A106" s="26" t="s">
        <v>88</v>
      </c>
      <c r="B106" s="114" t="s">
        <v>301</v>
      </c>
      <c r="C106" s="141"/>
      <c r="D106" s="29" t="s">
        <v>163</v>
      </c>
      <c r="E106" s="3">
        <v>342.7</v>
      </c>
      <c r="F106" s="33"/>
      <c r="G106" s="33">
        <f>E106*F106</f>
        <v>0</v>
      </c>
    </row>
    <row r="107" spans="1:7" ht="24.75" customHeight="1">
      <c r="A107" s="9"/>
      <c r="B107" s="123" t="s">
        <v>206</v>
      </c>
      <c r="C107" s="149"/>
      <c r="D107" s="149"/>
      <c r="E107" s="149"/>
      <c r="F107" s="149"/>
      <c r="G107" s="149"/>
    </row>
    <row r="108" spans="1:7" s="1" customFormat="1" ht="34.5" customHeight="1">
      <c r="A108" s="4" t="s">
        <v>89</v>
      </c>
      <c r="B108" s="108" t="s">
        <v>162</v>
      </c>
      <c r="C108" s="108"/>
      <c r="D108" s="29" t="s">
        <v>163</v>
      </c>
      <c r="E108" s="3">
        <v>187</v>
      </c>
      <c r="F108" s="33"/>
      <c r="G108" s="33">
        <f aca="true" t="shared" si="4" ref="G108:G113">E108*F108</f>
        <v>0</v>
      </c>
    </row>
    <row r="109" spans="1:7" ht="34.5" customHeight="1">
      <c r="A109" s="12" t="s">
        <v>90</v>
      </c>
      <c r="B109" s="114" t="s">
        <v>302</v>
      </c>
      <c r="C109" s="141"/>
      <c r="D109" s="29" t="s">
        <v>163</v>
      </c>
      <c r="E109" s="3">
        <v>44.8</v>
      </c>
      <c r="F109" s="33"/>
      <c r="G109" s="33">
        <f t="shared" si="4"/>
        <v>0</v>
      </c>
    </row>
    <row r="110" spans="1:7" ht="34.5" customHeight="1">
      <c r="A110" s="12" t="s">
        <v>91</v>
      </c>
      <c r="B110" s="114" t="s">
        <v>302</v>
      </c>
      <c r="C110" s="141"/>
      <c r="D110" s="29" t="s">
        <v>163</v>
      </c>
      <c r="E110" s="3">
        <v>22.8</v>
      </c>
      <c r="F110" s="33"/>
      <c r="G110" s="33">
        <f t="shared" si="4"/>
        <v>0</v>
      </c>
    </row>
    <row r="111" spans="1:7" s="1" customFormat="1" ht="34.5" customHeight="1">
      <c r="A111" s="4" t="s">
        <v>92</v>
      </c>
      <c r="B111" s="142" t="s">
        <v>207</v>
      </c>
      <c r="C111" s="129"/>
      <c r="D111" s="29" t="s">
        <v>171</v>
      </c>
      <c r="E111" s="3">
        <v>2</v>
      </c>
      <c r="F111" s="33"/>
      <c r="G111" s="33">
        <f t="shared" si="4"/>
        <v>0</v>
      </c>
    </row>
    <row r="112" spans="1:7" s="1" customFormat="1" ht="24.75" customHeight="1">
      <c r="A112" s="4" t="s">
        <v>93</v>
      </c>
      <c r="B112" s="119" t="s">
        <v>191</v>
      </c>
      <c r="C112" s="120"/>
      <c r="D112" s="29" t="s">
        <v>150</v>
      </c>
      <c r="E112" s="3">
        <v>240</v>
      </c>
      <c r="F112" s="33"/>
      <c r="G112" s="33">
        <f t="shared" si="4"/>
        <v>0</v>
      </c>
    </row>
    <row r="113" spans="1:7" s="1" customFormat="1" ht="34.5" customHeight="1">
      <c r="A113" s="4" t="s">
        <v>129</v>
      </c>
      <c r="B113" s="121" t="s">
        <v>208</v>
      </c>
      <c r="C113" s="122"/>
      <c r="D113" s="29" t="s">
        <v>163</v>
      </c>
      <c r="E113" s="3">
        <v>80</v>
      </c>
      <c r="F113" s="33"/>
      <c r="G113" s="33">
        <f t="shared" si="4"/>
        <v>0</v>
      </c>
    </row>
    <row r="114" spans="1:7" s="1" customFormat="1" ht="24.75" customHeight="1">
      <c r="A114" s="4" t="s">
        <v>130</v>
      </c>
      <c r="B114" s="148" t="s">
        <v>209</v>
      </c>
      <c r="C114" s="149"/>
      <c r="D114" s="149"/>
      <c r="E114" s="149"/>
      <c r="F114" s="149"/>
      <c r="G114" s="149"/>
    </row>
    <row r="115" spans="1:7" s="1" customFormat="1" ht="34.5" customHeight="1">
      <c r="A115" s="4" t="s">
        <v>131</v>
      </c>
      <c r="B115" s="108" t="s">
        <v>162</v>
      </c>
      <c r="C115" s="108"/>
      <c r="D115" s="29" t="s">
        <v>163</v>
      </c>
      <c r="E115" s="3">
        <v>117</v>
      </c>
      <c r="F115" s="33"/>
      <c r="G115" s="33">
        <f>E115*F115</f>
        <v>0</v>
      </c>
    </row>
    <row r="116" spans="1:7" ht="34.5" customHeight="1">
      <c r="A116" s="12" t="s">
        <v>132</v>
      </c>
      <c r="B116" s="142" t="s">
        <v>303</v>
      </c>
      <c r="C116" s="129"/>
      <c r="D116" s="29" t="s">
        <v>163</v>
      </c>
      <c r="E116" s="3">
        <v>390</v>
      </c>
      <c r="F116" s="33"/>
      <c r="G116" s="33">
        <f>E116*F116</f>
        <v>0</v>
      </c>
    </row>
    <row r="117" spans="1:7" ht="24.75" customHeight="1">
      <c r="A117" s="4" t="s">
        <v>133</v>
      </c>
      <c r="B117" s="148" t="s">
        <v>210</v>
      </c>
      <c r="C117" s="149"/>
      <c r="D117" s="149"/>
      <c r="E117" s="149"/>
      <c r="F117" s="149"/>
      <c r="G117" s="149"/>
    </row>
    <row r="118" spans="1:7" s="1" customFormat="1" ht="34.5" customHeight="1">
      <c r="A118" s="12" t="s">
        <v>134</v>
      </c>
      <c r="B118" s="121" t="s">
        <v>162</v>
      </c>
      <c r="C118" s="122"/>
      <c r="D118" s="29" t="s">
        <v>163</v>
      </c>
      <c r="E118" s="3">
        <v>54</v>
      </c>
      <c r="F118" s="33"/>
      <c r="G118" s="33">
        <f aca="true" t="shared" si="5" ref="G118:G124">E118*F118</f>
        <v>0</v>
      </c>
    </row>
    <row r="119" spans="1:7" ht="34.5" customHeight="1">
      <c r="A119" s="12" t="s">
        <v>135</v>
      </c>
      <c r="B119" s="142" t="s">
        <v>303</v>
      </c>
      <c r="C119" s="129"/>
      <c r="D119" s="29" t="s">
        <v>163</v>
      </c>
      <c r="E119" s="3">
        <v>20.3</v>
      </c>
      <c r="F119" s="33"/>
      <c r="G119" s="33">
        <f t="shared" si="5"/>
        <v>0</v>
      </c>
    </row>
    <row r="120" spans="1:7" s="1" customFormat="1" ht="34.5" customHeight="1">
      <c r="A120" s="8" t="s">
        <v>136</v>
      </c>
      <c r="B120" s="122" t="s">
        <v>195</v>
      </c>
      <c r="C120" s="126"/>
      <c r="D120" s="29" t="s">
        <v>9</v>
      </c>
      <c r="E120" s="3">
        <v>7128</v>
      </c>
      <c r="F120" s="33"/>
      <c r="G120" s="33">
        <f t="shared" si="5"/>
        <v>0</v>
      </c>
    </row>
    <row r="121" spans="1:7" ht="34.5" customHeight="1">
      <c r="A121" s="26" t="s">
        <v>137</v>
      </c>
      <c r="B121" s="119" t="s">
        <v>304</v>
      </c>
      <c r="C121" s="120"/>
      <c r="D121" s="29" t="s">
        <v>163</v>
      </c>
      <c r="E121" s="3">
        <v>10.7</v>
      </c>
      <c r="F121" s="33"/>
      <c r="G121" s="33">
        <f t="shared" si="5"/>
        <v>0</v>
      </c>
    </row>
    <row r="122" spans="1:7" s="1" customFormat="1" ht="34.5" customHeight="1">
      <c r="A122" s="8" t="s">
        <v>138</v>
      </c>
      <c r="B122" s="122" t="s">
        <v>267</v>
      </c>
      <c r="C122" s="126"/>
      <c r="D122" s="29" t="s">
        <v>9</v>
      </c>
      <c r="E122" s="3">
        <v>1260</v>
      </c>
      <c r="F122" s="33"/>
      <c r="G122" s="33">
        <f t="shared" si="5"/>
        <v>0</v>
      </c>
    </row>
    <row r="123" spans="1:7" s="1" customFormat="1" ht="24.75" customHeight="1">
      <c r="A123" s="4" t="s">
        <v>139</v>
      </c>
      <c r="B123" s="119" t="s">
        <v>191</v>
      </c>
      <c r="C123" s="120"/>
      <c r="D123" s="29" t="s">
        <v>150</v>
      </c>
      <c r="E123" s="3">
        <v>144</v>
      </c>
      <c r="F123" s="33"/>
      <c r="G123" s="33">
        <f t="shared" si="5"/>
        <v>0</v>
      </c>
    </row>
    <row r="124" spans="1:7" s="1" customFormat="1" ht="34.5" customHeight="1">
      <c r="A124" s="4" t="s">
        <v>140</v>
      </c>
      <c r="B124" s="121" t="s">
        <v>208</v>
      </c>
      <c r="C124" s="122"/>
      <c r="D124" s="29" t="s">
        <v>163</v>
      </c>
      <c r="E124" s="3">
        <v>36</v>
      </c>
      <c r="F124" s="33"/>
      <c r="G124" s="33">
        <f t="shared" si="5"/>
        <v>0</v>
      </c>
    </row>
    <row r="125" spans="1:7" ht="24.75" customHeight="1">
      <c r="A125" s="4" t="s">
        <v>141</v>
      </c>
      <c r="B125" s="133" t="s">
        <v>257</v>
      </c>
      <c r="C125" s="134"/>
      <c r="D125" s="134"/>
      <c r="E125" s="134"/>
      <c r="F125" s="134"/>
      <c r="G125" s="134"/>
    </row>
    <row r="126" spans="1:7" s="1" customFormat="1" ht="34.5" customHeight="1">
      <c r="A126" s="8" t="s">
        <v>142</v>
      </c>
      <c r="B126" s="113" t="s">
        <v>258</v>
      </c>
      <c r="C126" s="114"/>
      <c r="D126" s="29" t="s">
        <v>163</v>
      </c>
      <c r="E126" s="3">
        <v>19</v>
      </c>
      <c r="F126" s="33"/>
      <c r="G126" s="33">
        <f aca="true" t="shared" si="6" ref="G126:G135">E126*F126</f>
        <v>0</v>
      </c>
    </row>
    <row r="127" spans="1:7" s="1" customFormat="1" ht="34.5" customHeight="1">
      <c r="A127" s="4" t="s">
        <v>143</v>
      </c>
      <c r="B127" s="108" t="s">
        <v>182</v>
      </c>
      <c r="C127" s="108"/>
      <c r="D127" s="29" t="s">
        <v>163</v>
      </c>
      <c r="E127" s="3">
        <v>146</v>
      </c>
      <c r="F127" s="33"/>
      <c r="G127" s="33">
        <f t="shared" si="6"/>
        <v>0</v>
      </c>
    </row>
    <row r="128" spans="1:7" s="1" customFormat="1" ht="34.5" customHeight="1">
      <c r="A128" s="4" t="s">
        <v>144</v>
      </c>
      <c r="B128" s="121" t="s">
        <v>162</v>
      </c>
      <c r="C128" s="122"/>
      <c r="D128" s="29" t="s">
        <v>163</v>
      </c>
      <c r="E128" s="3">
        <v>8</v>
      </c>
      <c r="F128" s="33"/>
      <c r="G128" s="33">
        <f t="shared" si="6"/>
        <v>0</v>
      </c>
    </row>
    <row r="129" spans="1:7" s="1" customFormat="1" ht="24.75" customHeight="1">
      <c r="A129" s="7" t="s">
        <v>145</v>
      </c>
      <c r="B129" s="138" t="s">
        <v>211</v>
      </c>
      <c r="C129" s="139"/>
      <c r="D129" s="5"/>
      <c r="E129" s="3"/>
      <c r="F129" s="33"/>
      <c r="G129" s="33"/>
    </row>
    <row r="130" spans="1:7" s="1" customFormat="1" ht="24.75" customHeight="1">
      <c r="A130" s="8"/>
      <c r="B130" s="146" t="s">
        <v>212</v>
      </c>
      <c r="C130" s="147"/>
      <c r="D130" s="29" t="s">
        <v>153</v>
      </c>
      <c r="E130" s="23" t="s">
        <v>271</v>
      </c>
      <c r="F130" s="33"/>
      <c r="G130" s="33">
        <f t="shared" si="6"/>
        <v>0</v>
      </c>
    </row>
    <row r="131" spans="1:7" s="1" customFormat="1" ht="24.75" customHeight="1">
      <c r="A131" s="8"/>
      <c r="B131" s="146" t="s">
        <v>213</v>
      </c>
      <c r="C131" s="147"/>
      <c r="D131" s="29" t="s">
        <v>153</v>
      </c>
      <c r="E131" s="23" t="s">
        <v>272</v>
      </c>
      <c r="F131" s="33"/>
      <c r="G131" s="33">
        <f t="shared" si="6"/>
        <v>0</v>
      </c>
    </row>
    <row r="132" spans="1:7" s="1" customFormat="1" ht="24.75" customHeight="1">
      <c r="A132" s="8"/>
      <c r="B132" s="146" t="s">
        <v>214</v>
      </c>
      <c r="C132" s="147"/>
      <c r="D132" s="29" t="s">
        <v>153</v>
      </c>
      <c r="E132" s="23" t="s">
        <v>273</v>
      </c>
      <c r="F132" s="33"/>
      <c r="G132" s="33">
        <f t="shared" si="6"/>
        <v>0</v>
      </c>
    </row>
    <row r="133" spans="1:7" s="1" customFormat="1" ht="24.75" customHeight="1">
      <c r="A133" s="8"/>
      <c r="B133" s="146" t="s">
        <v>238</v>
      </c>
      <c r="C133" s="147"/>
      <c r="D133" s="29" t="s">
        <v>9</v>
      </c>
      <c r="E133" s="3">
        <v>66</v>
      </c>
      <c r="F133" s="33"/>
      <c r="G133" s="33">
        <f t="shared" si="6"/>
        <v>0</v>
      </c>
    </row>
    <row r="134" spans="1:7" s="1" customFormat="1" ht="24.75" customHeight="1">
      <c r="A134" s="9"/>
      <c r="B134" s="146" t="s">
        <v>239</v>
      </c>
      <c r="C134" s="147"/>
      <c r="D134" s="29" t="s">
        <v>163</v>
      </c>
      <c r="E134" s="3">
        <v>129</v>
      </c>
      <c r="F134" s="33"/>
      <c r="G134" s="33">
        <f t="shared" si="6"/>
        <v>0</v>
      </c>
    </row>
    <row r="135" spans="1:7" s="1" customFormat="1" ht="34.5" customHeight="1">
      <c r="A135" s="4" t="s">
        <v>146</v>
      </c>
      <c r="B135" s="121" t="s">
        <v>197</v>
      </c>
      <c r="C135" s="122"/>
      <c r="D135" s="29" t="s">
        <v>163</v>
      </c>
      <c r="E135" s="3">
        <v>90</v>
      </c>
      <c r="F135" s="33"/>
      <c r="G135" s="33">
        <f t="shared" si="6"/>
        <v>0</v>
      </c>
    </row>
    <row r="136" spans="1:7" s="17" customFormat="1" ht="24.75" customHeight="1">
      <c r="A136" s="29"/>
      <c r="B136" s="124" t="s">
        <v>270</v>
      </c>
      <c r="C136" s="124"/>
      <c r="D136" s="124"/>
      <c r="E136" s="124"/>
      <c r="F136" s="124"/>
      <c r="G136" s="32">
        <f>SUM(G44:G135)</f>
        <v>0</v>
      </c>
    </row>
    <row r="137" spans="1:7" s="2" customFormat="1" ht="30" customHeight="1">
      <c r="A137" s="125" t="s">
        <v>215</v>
      </c>
      <c r="B137" s="125"/>
      <c r="C137" s="125"/>
      <c r="D137" s="125"/>
      <c r="E137" s="125"/>
      <c r="F137" s="125"/>
      <c r="G137" s="125"/>
    </row>
    <row r="138" spans="1:7" ht="49.5" customHeight="1">
      <c r="A138" s="4" t="s">
        <v>2</v>
      </c>
      <c r="B138" s="139" t="s">
        <v>234</v>
      </c>
      <c r="C138" s="139"/>
      <c r="D138" s="29" t="s">
        <v>163</v>
      </c>
      <c r="E138" s="57">
        <v>440</v>
      </c>
      <c r="F138" s="33"/>
      <c r="G138" s="33">
        <f aca="true" t="shared" si="7" ref="G138:G146">E138*F138</f>
        <v>0</v>
      </c>
    </row>
    <row r="139" spans="1:7" ht="34.5" customHeight="1">
      <c r="A139" s="4" t="s">
        <v>6</v>
      </c>
      <c r="B139" s="121" t="s">
        <v>216</v>
      </c>
      <c r="C139" s="122"/>
      <c r="D139" s="29" t="s">
        <v>163</v>
      </c>
      <c r="E139" s="57">
        <v>181</v>
      </c>
      <c r="F139" s="33"/>
      <c r="G139" s="33">
        <f t="shared" si="7"/>
        <v>0</v>
      </c>
    </row>
    <row r="140" spans="1:7" ht="24.75" customHeight="1">
      <c r="A140" s="4" t="s">
        <v>3</v>
      </c>
      <c r="B140" s="121" t="s">
        <v>217</v>
      </c>
      <c r="C140" s="122"/>
      <c r="D140" s="29" t="s">
        <v>150</v>
      </c>
      <c r="E140" s="57">
        <v>545</v>
      </c>
      <c r="F140" s="33"/>
      <c r="G140" s="33">
        <f t="shared" si="7"/>
        <v>0</v>
      </c>
    </row>
    <row r="141" spans="1:7" ht="24.75" customHeight="1">
      <c r="A141" s="4" t="s">
        <v>4</v>
      </c>
      <c r="B141" s="126" t="s">
        <v>218</v>
      </c>
      <c r="C141" s="122"/>
      <c r="D141" s="29" t="s">
        <v>171</v>
      </c>
      <c r="E141" s="57">
        <v>0.28</v>
      </c>
      <c r="F141" s="33"/>
      <c r="G141" s="33">
        <f t="shared" si="7"/>
        <v>0</v>
      </c>
    </row>
    <row r="142" spans="1:7" ht="49.5" customHeight="1">
      <c r="A142" s="4" t="s">
        <v>5</v>
      </c>
      <c r="B142" s="126" t="s">
        <v>219</v>
      </c>
      <c r="C142" s="126"/>
      <c r="D142" s="29" t="s">
        <v>150</v>
      </c>
      <c r="E142" s="57">
        <v>464</v>
      </c>
      <c r="F142" s="33"/>
      <c r="G142" s="33">
        <f t="shared" si="7"/>
        <v>0</v>
      </c>
    </row>
    <row r="143" spans="1:7" ht="24.75" customHeight="1">
      <c r="A143" s="4" t="s">
        <v>38</v>
      </c>
      <c r="B143" s="126" t="s">
        <v>220</v>
      </c>
      <c r="C143" s="122"/>
      <c r="D143" s="29" t="s">
        <v>171</v>
      </c>
      <c r="E143" s="57">
        <v>0.1</v>
      </c>
      <c r="F143" s="33"/>
      <c r="G143" s="33">
        <f t="shared" si="7"/>
        <v>0</v>
      </c>
    </row>
    <row r="144" spans="1:7" ht="49.5" customHeight="1">
      <c r="A144" s="4" t="s">
        <v>39</v>
      </c>
      <c r="B144" s="126" t="s">
        <v>221</v>
      </c>
      <c r="C144" s="126"/>
      <c r="D144" s="29" t="s">
        <v>150</v>
      </c>
      <c r="E144" s="57">
        <v>464</v>
      </c>
      <c r="F144" s="33"/>
      <c r="G144" s="33">
        <f t="shared" si="7"/>
        <v>0</v>
      </c>
    </row>
    <row r="145" spans="1:7" ht="34.5" customHeight="1">
      <c r="A145" s="4" t="s">
        <v>49</v>
      </c>
      <c r="B145" s="126" t="s">
        <v>222</v>
      </c>
      <c r="C145" s="126"/>
      <c r="D145" s="29" t="s">
        <v>163</v>
      </c>
      <c r="E145" s="57">
        <v>49</v>
      </c>
      <c r="F145" s="33"/>
      <c r="G145" s="33">
        <f t="shared" si="7"/>
        <v>0</v>
      </c>
    </row>
    <row r="146" spans="1:7" ht="34.5" customHeight="1">
      <c r="A146" s="4" t="s">
        <v>147</v>
      </c>
      <c r="B146" s="109" t="s">
        <v>252</v>
      </c>
      <c r="C146" s="110"/>
      <c r="D146" s="29" t="s">
        <v>150</v>
      </c>
      <c r="E146" s="57">
        <v>71877</v>
      </c>
      <c r="F146" s="33"/>
      <c r="G146" s="33">
        <f t="shared" si="7"/>
        <v>0</v>
      </c>
    </row>
    <row r="147" spans="1:7" s="17" customFormat="1" ht="24.75" customHeight="1">
      <c r="A147" s="29"/>
      <c r="B147" s="124" t="s">
        <v>274</v>
      </c>
      <c r="C147" s="124"/>
      <c r="D147" s="124"/>
      <c r="E147" s="124"/>
      <c r="F147" s="124"/>
      <c r="G147" s="32">
        <f>SUM(G138:G146)</f>
        <v>0</v>
      </c>
    </row>
    <row r="148" spans="1:7" ht="30" customHeight="1">
      <c r="A148" s="144" t="s">
        <v>223</v>
      </c>
      <c r="B148" s="145"/>
      <c r="C148" s="145"/>
      <c r="D148" s="145"/>
      <c r="E148" s="145"/>
      <c r="F148" s="145"/>
      <c r="G148" s="145"/>
    </row>
    <row r="149" spans="1:7" s="1" customFormat="1" ht="24.75" customHeight="1">
      <c r="A149" s="4" t="s">
        <v>7</v>
      </c>
      <c r="B149" s="140" t="s">
        <v>224</v>
      </c>
      <c r="C149" s="140"/>
      <c r="D149" s="140"/>
      <c r="E149" s="140"/>
      <c r="F149" s="140"/>
      <c r="G149" s="140"/>
    </row>
    <row r="150" spans="1:7" ht="24.75" customHeight="1">
      <c r="A150" s="4"/>
      <c r="B150" s="123" t="s">
        <v>225</v>
      </c>
      <c r="C150" s="123"/>
      <c r="D150" s="123"/>
      <c r="E150" s="123"/>
      <c r="F150" s="123"/>
      <c r="G150" s="123"/>
    </row>
    <row r="151" spans="1:7" s="1" customFormat="1" ht="34.5" customHeight="1">
      <c r="A151" s="4" t="s">
        <v>50</v>
      </c>
      <c r="B151" s="108" t="s">
        <v>182</v>
      </c>
      <c r="C151" s="108"/>
      <c r="D151" s="29" t="s">
        <v>163</v>
      </c>
      <c r="E151" s="3">
        <v>1666</v>
      </c>
      <c r="F151" s="33"/>
      <c r="G151" s="33">
        <f aca="true" t="shared" si="8" ref="G151:G164">E151*F151</f>
        <v>0</v>
      </c>
    </row>
    <row r="152" spans="1:7" s="1" customFormat="1" ht="34.5" customHeight="1">
      <c r="A152" s="4" t="s">
        <v>51</v>
      </c>
      <c r="B152" s="108" t="s">
        <v>162</v>
      </c>
      <c r="C152" s="108"/>
      <c r="D152" s="29" t="s">
        <v>163</v>
      </c>
      <c r="E152" s="3">
        <v>87</v>
      </c>
      <c r="F152" s="33"/>
      <c r="G152" s="33">
        <f t="shared" si="8"/>
        <v>0</v>
      </c>
    </row>
    <row r="153" spans="1:7" s="1" customFormat="1" ht="24.75" customHeight="1">
      <c r="A153" s="4" t="s">
        <v>52</v>
      </c>
      <c r="B153" s="132" t="s">
        <v>189</v>
      </c>
      <c r="C153" s="119"/>
      <c r="D153" s="29" t="s">
        <v>163</v>
      </c>
      <c r="E153" s="3">
        <v>34</v>
      </c>
      <c r="F153" s="33"/>
      <c r="G153" s="33">
        <f t="shared" si="8"/>
        <v>0</v>
      </c>
    </row>
    <row r="154" spans="1:7" ht="34.5" customHeight="1">
      <c r="A154" s="12" t="s">
        <v>53</v>
      </c>
      <c r="B154" s="122" t="s">
        <v>299</v>
      </c>
      <c r="C154" s="126"/>
      <c r="D154" s="29" t="s">
        <v>163</v>
      </c>
      <c r="E154" s="6">
        <v>302.4</v>
      </c>
      <c r="F154" s="33"/>
      <c r="G154" s="33">
        <f t="shared" si="8"/>
        <v>0</v>
      </c>
    </row>
    <row r="155" spans="1:7" ht="49.5" customHeight="1">
      <c r="A155" s="7" t="s">
        <v>54</v>
      </c>
      <c r="B155" s="122" t="s">
        <v>300</v>
      </c>
      <c r="C155" s="126"/>
      <c r="D155" s="29" t="s">
        <v>163</v>
      </c>
      <c r="E155" s="6">
        <v>138.8</v>
      </c>
      <c r="F155" s="33"/>
      <c r="G155" s="33">
        <f t="shared" si="8"/>
        <v>0</v>
      </c>
    </row>
    <row r="156" spans="1:7" ht="34.5" customHeight="1">
      <c r="A156" s="12" t="s">
        <v>55</v>
      </c>
      <c r="B156" s="114" t="s">
        <v>253</v>
      </c>
      <c r="C156" s="141"/>
      <c r="D156" s="29" t="s">
        <v>163</v>
      </c>
      <c r="E156" s="6">
        <v>22</v>
      </c>
      <c r="F156" s="33"/>
      <c r="G156" s="33">
        <f t="shared" si="8"/>
        <v>0</v>
      </c>
    </row>
    <row r="157" spans="1:7" s="1" customFormat="1" ht="24.75" customHeight="1">
      <c r="A157" s="7" t="s">
        <v>56</v>
      </c>
      <c r="B157" s="143" t="s">
        <v>226</v>
      </c>
      <c r="C157" s="114"/>
      <c r="D157" s="13"/>
      <c r="E157" s="6"/>
      <c r="F157" s="33"/>
      <c r="G157" s="33"/>
    </row>
    <row r="158" spans="1:7" s="1" customFormat="1" ht="24.75" customHeight="1">
      <c r="A158" s="14"/>
      <c r="B158" s="119" t="s">
        <v>191</v>
      </c>
      <c r="C158" s="120"/>
      <c r="D158" s="29" t="s">
        <v>150</v>
      </c>
      <c r="E158" s="6">
        <v>938</v>
      </c>
      <c r="F158" s="33"/>
      <c r="G158" s="33">
        <f t="shared" si="8"/>
        <v>0</v>
      </c>
    </row>
    <row r="159" spans="1:7" s="1" customFormat="1" ht="24.75" customHeight="1">
      <c r="A159" s="14"/>
      <c r="B159" s="126" t="s">
        <v>227</v>
      </c>
      <c r="C159" s="126"/>
      <c r="D159" s="29" t="s">
        <v>150</v>
      </c>
      <c r="E159" s="6">
        <v>581</v>
      </c>
      <c r="F159" s="33"/>
      <c r="G159" s="33">
        <f t="shared" si="8"/>
        <v>0</v>
      </c>
    </row>
    <row r="160" spans="1:7" s="1" customFormat="1" ht="24.75" customHeight="1">
      <c r="A160" s="14"/>
      <c r="B160" s="129" t="s">
        <v>202</v>
      </c>
      <c r="C160" s="131"/>
      <c r="D160" s="29" t="s">
        <v>163</v>
      </c>
      <c r="E160" s="6">
        <v>25.5</v>
      </c>
      <c r="F160" s="33"/>
      <c r="G160" s="33">
        <f t="shared" si="8"/>
        <v>0</v>
      </c>
    </row>
    <row r="161" spans="1:7" s="1" customFormat="1" ht="24.75" customHeight="1">
      <c r="A161" s="15"/>
      <c r="B161" s="122" t="s">
        <v>203</v>
      </c>
      <c r="C161" s="126"/>
      <c r="D161" s="29" t="s">
        <v>163</v>
      </c>
      <c r="E161" s="6">
        <v>19</v>
      </c>
      <c r="F161" s="33"/>
      <c r="G161" s="33">
        <f t="shared" si="8"/>
        <v>0</v>
      </c>
    </row>
    <row r="162" spans="1:7" s="1" customFormat="1" ht="34.5" customHeight="1">
      <c r="A162" s="4" t="s">
        <v>57</v>
      </c>
      <c r="B162" s="121" t="s">
        <v>197</v>
      </c>
      <c r="C162" s="122"/>
      <c r="D162" s="29" t="s">
        <v>163</v>
      </c>
      <c r="E162" s="6">
        <v>899</v>
      </c>
      <c r="F162" s="33"/>
      <c r="G162" s="33">
        <f t="shared" si="8"/>
        <v>0</v>
      </c>
    </row>
    <row r="163" spans="1:7" s="1" customFormat="1" ht="24.75" customHeight="1">
      <c r="A163" s="7"/>
      <c r="B163" s="111" t="s">
        <v>237</v>
      </c>
      <c r="C163" s="112"/>
      <c r="D163" s="13"/>
      <c r="E163" s="6"/>
      <c r="F163" s="33"/>
      <c r="G163" s="33"/>
    </row>
    <row r="164" spans="1:7" s="1" customFormat="1" ht="34.5" customHeight="1">
      <c r="A164" s="4" t="s">
        <v>58</v>
      </c>
      <c r="B164" s="138" t="s">
        <v>236</v>
      </c>
      <c r="C164" s="130"/>
      <c r="D164" s="29" t="s">
        <v>9</v>
      </c>
      <c r="E164" s="6">
        <v>895</v>
      </c>
      <c r="F164" s="33"/>
      <c r="G164" s="33">
        <f t="shared" si="8"/>
        <v>0</v>
      </c>
    </row>
    <row r="165" spans="1:7" ht="24.75" customHeight="1">
      <c r="A165" s="9"/>
      <c r="B165" s="111" t="s">
        <v>194</v>
      </c>
      <c r="C165" s="112"/>
      <c r="D165" s="112"/>
      <c r="E165" s="112"/>
      <c r="F165" s="112"/>
      <c r="G165" s="112"/>
    </row>
    <row r="166" spans="1:7" s="1" customFormat="1" ht="34.5" customHeight="1">
      <c r="A166" s="4" t="s">
        <v>59</v>
      </c>
      <c r="B166" s="108" t="s">
        <v>182</v>
      </c>
      <c r="C166" s="108"/>
      <c r="D166" s="29" t="s">
        <v>163</v>
      </c>
      <c r="E166" s="3">
        <v>230</v>
      </c>
      <c r="F166" s="33"/>
      <c r="G166" s="33">
        <f>E166*F166</f>
        <v>0</v>
      </c>
    </row>
    <row r="167" spans="1:7" s="1" customFormat="1" ht="34.5" customHeight="1">
      <c r="A167" s="4" t="s">
        <v>60</v>
      </c>
      <c r="B167" s="108" t="s">
        <v>162</v>
      </c>
      <c r="C167" s="108"/>
      <c r="D167" s="29" t="s">
        <v>163</v>
      </c>
      <c r="E167" s="3">
        <v>12</v>
      </c>
      <c r="F167" s="33"/>
      <c r="G167" s="33">
        <f>E167*F167</f>
        <v>0</v>
      </c>
    </row>
    <row r="168" spans="1:7" ht="34.5" customHeight="1">
      <c r="A168" s="12" t="s">
        <v>61</v>
      </c>
      <c r="B168" s="114" t="s">
        <v>294</v>
      </c>
      <c r="C168" s="141"/>
      <c r="D168" s="29" t="s">
        <v>163</v>
      </c>
      <c r="E168" s="3">
        <v>33.3</v>
      </c>
      <c r="F168" s="33"/>
      <c r="G168" s="33">
        <f>E168*F168</f>
        <v>0</v>
      </c>
    </row>
    <row r="169" spans="1:7" ht="24.75" customHeight="1">
      <c r="A169" s="4"/>
      <c r="B169" s="123" t="s">
        <v>228</v>
      </c>
      <c r="C169" s="123"/>
      <c r="D169" s="123"/>
      <c r="E169" s="123"/>
      <c r="F169" s="123"/>
      <c r="G169" s="123"/>
    </row>
    <row r="170" spans="1:7" s="1" customFormat="1" ht="34.5" customHeight="1">
      <c r="A170" s="4" t="s">
        <v>62</v>
      </c>
      <c r="B170" s="108" t="s">
        <v>182</v>
      </c>
      <c r="C170" s="108"/>
      <c r="D170" s="29" t="s">
        <v>163</v>
      </c>
      <c r="E170" s="6">
        <v>869</v>
      </c>
      <c r="F170" s="33"/>
      <c r="G170" s="33">
        <f>E170*F170</f>
        <v>0</v>
      </c>
    </row>
    <row r="171" spans="1:7" s="1" customFormat="1" ht="34.5" customHeight="1">
      <c r="A171" s="4" t="s">
        <v>63</v>
      </c>
      <c r="B171" s="108" t="s">
        <v>162</v>
      </c>
      <c r="C171" s="108"/>
      <c r="D171" s="29" t="s">
        <v>163</v>
      </c>
      <c r="E171" s="6">
        <v>44</v>
      </c>
      <c r="F171" s="33"/>
      <c r="G171" s="33">
        <f>E171*F171</f>
        <v>0</v>
      </c>
    </row>
    <row r="172" spans="1:7" ht="34.5" customHeight="1">
      <c r="A172" s="4" t="s">
        <v>64</v>
      </c>
      <c r="B172" s="142" t="s">
        <v>183</v>
      </c>
      <c r="C172" s="129"/>
      <c r="D172" s="29" t="s">
        <v>150</v>
      </c>
      <c r="E172" s="6">
        <v>284</v>
      </c>
      <c r="F172" s="33"/>
      <c r="G172" s="33">
        <f>E172*F172</f>
        <v>0</v>
      </c>
    </row>
    <row r="173" spans="1:7" ht="34.5" customHeight="1">
      <c r="A173" s="4" t="s">
        <v>65</v>
      </c>
      <c r="B173" s="109" t="s">
        <v>252</v>
      </c>
      <c r="C173" s="110"/>
      <c r="D173" s="29" t="s">
        <v>163</v>
      </c>
      <c r="E173" s="6">
        <v>1811</v>
      </c>
      <c r="F173" s="33"/>
      <c r="G173" s="33">
        <f>E173*F173</f>
        <v>0</v>
      </c>
    </row>
    <row r="174" spans="1:7" s="1" customFormat="1" ht="24.75" customHeight="1">
      <c r="A174" s="4" t="s">
        <v>8</v>
      </c>
      <c r="B174" s="140" t="s">
        <v>233</v>
      </c>
      <c r="C174" s="140"/>
      <c r="D174" s="140"/>
      <c r="E174" s="140"/>
      <c r="F174" s="140"/>
      <c r="G174" s="140"/>
    </row>
    <row r="175" spans="1:7" ht="24.75" customHeight="1">
      <c r="A175" s="9"/>
      <c r="B175" s="140" t="s">
        <v>194</v>
      </c>
      <c r="C175" s="140"/>
      <c r="D175" s="140"/>
      <c r="E175" s="140"/>
      <c r="F175" s="140"/>
      <c r="G175" s="140"/>
    </row>
    <row r="176" spans="1:7" s="1" customFormat="1" ht="34.5" customHeight="1">
      <c r="A176" s="4" t="s">
        <v>66</v>
      </c>
      <c r="B176" s="108" t="s">
        <v>162</v>
      </c>
      <c r="C176" s="108"/>
      <c r="D176" s="29" t="s">
        <v>163</v>
      </c>
      <c r="E176" s="3">
        <v>82</v>
      </c>
      <c r="F176" s="33"/>
      <c r="G176" s="33">
        <f>E176*F176</f>
        <v>0</v>
      </c>
    </row>
    <row r="177" spans="1:7" ht="34.5" customHeight="1">
      <c r="A177" s="12" t="s">
        <v>67</v>
      </c>
      <c r="B177" s="114" t="s">
        <v>294</v>
      </c>
      <c r="C177" s="141"/>
      <c r="D177" s="29" t="s">
        <v>163</v>
      </c>
      <c r="E177" s="3">
        <v>40.9</v>
      </c>
      <c r="F177" s="33"/>
      <c r="G177" s="33">
        <f>E177*F177</f>
        <v>0</v>
      </c>
    </row>
    <row r="178" spans="1:7" ht="24.75" customHeight="1">
      <c r="A178" s="19"/>
      <c r="B178" s="123" t="s">
        <v>240</v>
      </c>
      <c r="C178" s="123"/>
      <c r="D178" s="123"/>
      <c r="E178" s="123"/>
      <c r="F178" s="123"/>
      <c r="G178" s="123"/>
    </row>
    <row r="179" spans="1:7" s="1" customFormat="1" ht="34.5" customHeight="1">
      <c r="A179" s="4" t="s">
        <v>68</v>
      </c>
      <c r="B179" s="108" t="s">
        <v>182</v>
      </c>
      <c r="C179" s="108"/>
      <c r="D179" s="29" t="s">
        <v>163</v>
      </c>
      <c r="E179" s="59">
        <v>279</v>
      </c>
      <c r="F179" s="33"/>
      <c r="G179" s="33">
        <f>E179*F179</f>
        <v>0</v>
      </c>
    </row>
    <row r="180" spans="1:7" s="1" customFormat="1" ht="34.5" customHeight="1">
      <c r="A180" s="4" t="s">
        <v>69</v>
      </c>
      <c r="B180" s="108" t="s">
        <v>162</v>
      </c>
      <c r="C180" s="108"/>
      <c r="D180" s="29" t="s">
        <v>163</v>
      </c>
      <c r="E180" s="59">
        <v>22</v>
      </c>
      <c r="F180" s="33"/>
      <c r="G180" s="33">
        <f>E180*F180</f>
        <v>0</v>
      </c>
    </row>
    <row r="181" spans="1:7" ht="34.5" customHeight="1">
      <c r="A181" s="12" t="s">
        <v>70</v>
      </c>
      <c r="B181" s="136" t="s">
        <v>305</v>
      </c>
      <c r="C181" s="137"/>
      <c r="D181" s="29" t="s">
        <v>163</v>
      </c>
      <c r="E181" s="59">
        <v>115.3</v>
      </c>
      <c r="F181" s="33"/>
      <c r="G181" s="33">
        <f>E181*F181</f>
        <v>0</v>
      </c>
    </row>
    <row r="182" spans="1:7" ht="24.75" customHeight="1">
      <c r="A182" s="19"/>
      <c r="B182" s="111" t="s">
        <v>235</v>
      </c>
      <c r="C182" s="112"/>
      <c r="D182" s="112"/>
      <c r="E182" s="112"/>
      <c r="F182" s="112"/>
      <c r="G182" s="112"/>
    </row>
    <row r="183" spans="1:7" s="1" customFormat="1" ht="34.5" customHeight="1">
      <c r="A183" s="4" t="s">
        <v>71</v>
      </c>
      <c r="B183" s="108" t="s">
        <v>182</v>
      </c>
      <c r="C183" s="108"/>
      <c r="D183" s="29" t="s">
        <v>163</v>
      </c>
      <c r="E183" s="59">
        <v>18</v>
      </c>
      <c r="F183" s="33"/>
      <c r="G183" s="33">
        <f aca="true" t="shared" si="9" ref="G183:G188">E183*F183</f>
        <v>0</v>
      </c>
    </row>
    <row r="184" spans="1:7" s="1" customFormat="1" ht="34.5" customHeight="1">
      <c r="A184" s="4" t="s">
        <v>72</v>
      </c>
      <c r="B184" s="108" t="s">
        <v>162</v>
      </c>
      <c r="C184" s="108"/>
      <c r="D184" s="29" t="s">
        <v>163</v>
      </c>
      <c r="E184" s="59">
        <v>2</v>
      </c>
      <c r="F184" s="33"/>
      <c r="G184" s="33">
        <f t="shared" si="9"/>
        <v>0</v>
      </c>
    </row>
    <row r="185" spans="1:7" s="1" customFormat="1" ht="34.5" customHeight="1">
      <c r="A185" s="7" t="s">
        <v>73</v>
      </c>
      <c r="B185" s="138" t="s">
        <v>332</v>
      </c>
      <c r="C185" s="139"/>
      <c r="D185" s="36" t="s">
        <v>158</v>
      </c>
      <c r="E185" s="60" t="s">
        <v>307</v>
      </c>
      <c r="F185" s="33"/>
      <c r="G185" s="33">
        <f t="shared" si="9"/>
        <v>0</v>
      </c>
    </row>
    <row r="186" spans="1:7" s="1" customFormat="1" ht="34.5" customHeight="1">
      <c r="A186" s="4" t="s">
        <v>74</v>
      </c>
      <c r="B186" s="120" t="s">
        <v>199</v>
      </c>
      <c r="C186" s="120"/>
      <c r="D186" s="29" t="s">
        <v>163</v>
      </c>
      <c r="E186" s="59">
        <v>4</v>
      </c>
      <c r="F186" s="33"/>
      <c r="G186" s="33">
        <f t="shared" si="9"/>
        <v>0</v>
      </c>
    </row>
    <row r="187" spans="1:7" s="1" customFormat="1" ht="24.75" customHeight="1">
      <c r="A187" s="4" t="s">
        <v>75</v>
      </c>
      <c r="B187" s="119" t="s">
        <v>191</v>
      </c>
      <c r="C187" s="120"/>
      <c r="D187" s="29" t="s">
        <v>150</v>
      </c>
      <c r="E187" s="59">
        <v>7</v>
      </c>
      <c r="F187" s="33"/>
      <c r="G187" s="33">
        <f t="shared" si="9"/>
        <v>0</v>
      </c>
    </row>
    <row r="188" spans="1:7" s="1" customFormat="1" ht="34.5" customHeight="1">
      <c r="A188" s="4" t="s">
        <v>76</v>
      </c>
      <c r="B188" s="121" t="s">
        <v>229</v>
      </c>
      <c r="C188" s="122"/>
      <c r="D188" s="29" t="s">
        <v>163</v>
      </c>
      <c r="E188" s="59">
        <v>6</v>
      </c>
      <c r="F188" s="33"/>
      <c r="G188" s="33">
        <f t="shared" si="9"/>
        <v>0</v>
      </c>
    </row>
    <row r="189" spans="1:7" ht="24.75" customHeight="1">
      <c r="A189" s="19"/>
      <c r="B189" s="133" t="s">
        <v>308</v>
      </c>
      <c r="C189" s="134"/>
      <c r="D189" s="134"/>
      <c r="E189" s="134"/>
      <c r="F189" s="134"/>
      <c r="G189" s="134"/>
    </row>
    <row r="190" spans="1:7" s="1" customFormat="1" ht="34.5" customHeight="1">
      <c r="A190" s="4" t="s">
        <v>77</v>
      </c>
      <c r="B190" s="131" t="s">
        <v>309</v>
      </c>
      <c r="C190" s="130"/>
      <c r="D190" s="29" t="s">
        <v>163</v>
      </c>
      <c r="E190" s="6">
        <v>0.8</v>
      </c>
      <c r="F190" s="33"/>
      <c r="G190" s="33">
        <f aca="true" t="shared" si="10" ref="G190:G201">E190*F190</f>
        <v>0</v>
      </c>
    </row>
    <row r="191" spans="1:7" s="1" customFormat="1" ht="49.5" customHeight="1">
      <c r="A191" s="4" t="s">
        <v>78</v>
      </c>
      <c r="B191" s="135" t="s">
        <v>310</v>
      </c>
      <c r="C191" s="130"/>
      <c r="D191" s="56" t="s">
        <v>158</v>
      </c>
      <c r="E191" s="4" t="s">
        <v>324</v>
      </c>
      <c r="F191" s="33"/>
      <c r="G191" s="33">
        <f t="shared" si="10"/>
        <v>0</v>
      </c>
    </row>
    <row r="192" spans="1:7" s="1" customFormat="1" ht="34.5" customHeight="1">
      <c r="A192" s="4" t="s">
        <v>79</v>
      </c>
      <c r="B192" s="129" t="s">
        <v>311</v>
      </c>
      <c r="C192" s="130"/>
      <c r="D192" s="29" t="s">
        <v>163</v>
      </c>
      <c r="E192" s="6">
        <v>6</v>
      </c>
      <c r="F192" s="33"/>
      <c r="G192" s="33">
        <f t="shared" si="10"/>
        <v>0</v>
      </c>
    </row>
    <row r="193" spans="1:7" s="1" customFormat="1" ht="34.5" customHeight="1">
      <c r="A193" s="4" t="s">
        <v>312</v>
      </c>
      <c r="B193" s="131" t="s">
        <v>313</v>
      </c>
      <c r="C193" s="130"/>
      <c r="D193" s="29" t="s">
        <v>163</v>
      </c>
      <c r="E193" s="6">
        <v>6</v>
      </c>
      <c r="F193" s="33"/>
      <c r="G193" s="33">
        <f t="shared" si="10"/>
        <v>0</v>
      </c>
    </row>
    <row r="194" spans="1:7" s="1" customFormat="1" ht="34.5" customHeight="1">
      <c r="A194" s="4" t="s">
        <v>314</v>
      </c>
      <c r="B194" s="131" t="s">
        <v>315</v>
      </c>
      <c r="C194" s="130"/>
      <c r="D194" s="29" t="s">
        <v>163</v>
      </c>
      <c r="E194" s="6">
        <v>18</v>
      </c>
      <c r="F194" s="33"/>
      <c r="G194" s="33">
        <f t="shared" si="10"/>
        <v>0</v>
      </c>
    </row>
    <row r="195" spans="1:7" s="1" customFormat="1" ht="34.5" customHeight="1">
      <c r="A195" s="4" t="s">
        <v>316</v>
      </c>
      <c r="B195" s="108" t="s">
        <v>182</v>
      </c>
      <c r="C195" s="108"/>
      <c r="D195" s="29" t="s">
        <v>163</v>
      </c>
      <c r="E195" s="6">
        <v>288</v>
      </c>
      <c r="F195" s="33"/>
      <c r="G195" s="33">
        <f t="shared" si="10"/>
        <v>0</v>
      </c>
    </row>
    <row r="196" spans="1:7" s="1" customFormat="1" ht="34.5" customHeight="1">
      <c r="A196" s="4" t="s">
        <v>317</v>
      </c>
      <c r="B196" s="121" t="s">
        <v>162</v>
      </c>
      <c r="C196" s="122"/>
      <c r="D196" s="29" t="s">
        <v>163</v>
      </c>
      <c r="E196" s="6">
        <v>29</v>
      </c>
      <c r="F196" s="33"/>
      <c r="G196" s="33">
        <f t="shared" si="10"/>
        <v>0</v>
      </c>
    </row>
    <row r="197" spans="1:7" s="1" customFormat="1" ht="34.5" customHeight="1">
      <c r="A197" s="7" t="s">
        <v>318</v>
      </c>
      <c r="B197" s="132" t="s">
        <v>328</v>
      </c>
      <c r="C197" s="119"/>
      <c r="D197" s="56" t="s">
        <v>158</v>
      </c>
      <c r="E197" s="4" t="s">
        <v>307</v>
      </c>
      <c r="F197" s="33"/>
      <c r="G197" s="33">
        <f t="shared" si="10"/>
        <v>0</v>
      </c>
    </row>
    <row r="198" spans="1:7" ht="34.5" customHeight="1">
      <c r="A198" s="12" t="s">
        <v>319</v>
      </c>
      <c r="B198" s="122" t="s">
        <v>329</v>
      </c>
      <c r="C198" s="126"/>
      <c r="D198" s="29" t="s">
        <v>163</v>
      </c>
      <c r="E198" s="57">
        <v>32.4</v>
      </c>
      <c r="F198" s="33"/>
      <c r="G198" s="33">
        <f t="shared" si="10"/>
        <v>0</v>
      </c>
    </row>
    <row r="199" spans="1:7" s="1" customFormat="1" ht="24.75" customHeight="1">
      <c r="A199" s="12" t="s">
        <v>320</v>
      </c>
      <c r="B199" s="122" t="s">
        <v>195</v>
      </c>
      <c r="C199" s="126"/>
      <c r="D199" s="56" t="s">
        <v>9</v>
      </c>
      <c r="E199" s="6">
        <v>467</v>
      </c>
      <c r="F199" s="33"/>
      <c r="G199" s="33">
        <f t="shared" si="10"/>
        <v>0</v>
      </c>
    </row>
    <row r="200" spans="1:7" s="1" customFormat="1" ht="34.5" customHeight="1">
      <c r="A200" s="4" t="s">
        <v>321</v>
      </c>
      <c r="B200" s="127" t="s">
        <v>322</v>
      </c>
      <c r="C200" s="128"/>
      <c r="D200" s="29" t="s">
        <v>163</v>
      </c>
      <c r="E200" s="6">
        <v>1</v>
      </c>
      <c r="F200" s="33"/>
      <c r="G200" s="33">
        <f t="shared" si="10"/>
        <v>0</v>
      </c>
    </row>
    <row r="201" spans="1:7" s="1" customFormat="1" ht="34.5" customHeight="1">
      <c r="A201" s="4" t="s">
        <v>323</v>
      </c>
      <c r="B201" s="121" t="s">
        <v>208</v>
      </c>
      <c r="C201" s="122"/>
      <c r="D201" s="29" t="s">
        <v>163</v>
      </c>
      <c r="E201" s="6">
        <v>197</v>
      </c>
      <c r="F201" s="33"/>
      <c r="G201" s="33">
        <f t="shared" si="10"/>
        <v>0</v>
      </c>
    </row>
    <row r="202" spans="1:7" ht="24.75" customHeight="1">
      <c r="A202" s="4"/>
      <c r="B202" s="123" t="s">
        <v>228</v>
      </c>
      <c r="C202" s="123"/>
      <c r="D202" s="123"/>
      <c r="E202" s="123"/>
      <c r="F202" s="123"/>
      <c r="G202" s="123"/>
    </row>
    <row r="203" spans="1:7" s="1" customFormat="1" ht="34.5" customHeight="1">
      <c r="A203" s="4" t="s">
        <v>325</v>
      </c>
      <c r="B203" s="108" t="s">
        <v>182</v>
      </c>
      <c r="C203" s="108"/>
      <c r="D203" s="29" t="s">
        <v>163</v>
      </c>
      <c r="E203" s="57">
        <v>3359</v>
      </c>
      <c r="F203" s="33"/>
      <c r="G203" s="33">
        <f>E203*F203</f>
        <v>0</v>
      </c>
    </row>
    <row r="204" spans="1:7" s="1" customFormat="1" ht="34.5" customHeight="1">
      <c r="A204" s="4" t="s">
        <v>326</v>
      </c>
      <c r="B204" s="108" t="s">
        <v>162</v>
      </c>
      <c r="C204" s="108"/>
      <c r="D204" s="29" t="s">
        <v>163</v>
      </c>
      <c r="E204" s="57">
        <v>176</v>
      </c>
      <c r="F204" s="33"/>
      <c r="G204" s="33">
        <f>E204*F204</f>
        <v>0</v>
      </c>
    </row>
    <row r="205" spans="1:7" ht="34.5" customHeight="1">
      <c r="A205" s="4" t="s">
        <v>327</v>
      </c>
      <c r="B205" s="109" t="s">
        <v>252</v>
      </c>
      <c r="C205" s="110"/>
      <c r="D205" s="29" t="s">
        <v>150</v>
      </c>
      <c r="E205" s="57">
        <v>2202</v>
      </c>
      <c r="F205" s="33"/>
      <c r="G205" s="33">
        <f>E205*F205</f>
        <v>0</v>
      </c>
    </row>
    <row r="206" spans="1:7" s="17" customFormat="1" ht="24.75" customHeight="1">
      <c r="A206" s="29"/>
      <c r="B206" s="124" t="s">
        <v>274</v>
      </c>
      <c r="C206" s="124"/>
      <c r="D206" s="124"/>
      <c r="E206" s="124"/>
      <c r="F206" s="124"/>
      <c r="G206" s="32">
        <f>SUM(G151:G205)</f>
        <v>0</v>
      </c>
    </row>
    <row r="207" spans="1:7" s="1" customFormat="1" ht="30" customHeight="1">
      <c r="A207" s="125" t="s">
        <v>230</v>
      </c>
      <c r="B207" s="125"/>
      <c r="C207" s="125"/>
      <c r="D207" s="125"/>
      <c r="E207" s="125"/>
      <c r="F207" s="125"/>
      <c r="G207" s="125"/>
    </row>
    <row r="208" spans="1:7" ht="24.75" customHeight="1">
      <c r="A208" s="4" t="s">
        <v>95</v>
      </c>
      <c r="B208" s="111" t="s">
        <v>231</v>
      </c>
      <c r="C208" s="112"/>
      <c r="D208" s="112"/>
      <c r="E208" s="112"/>
      <c r="F208" s="112"/>
      <c r="G208" s="112"/>
    </row>
    <row r="209" spans="1:7" ht="24.75" customHeight="1">
      <c r="A209" s="19"/>
      <c r="B209" s="111" t="s">
        <v>235</v>
      </c>
      <c r="C209" s="112"/>
      <c r="D209" s="112"/>
      <c r="E209" s="112"/>
      <c r="F209" s="112"/>
      <c r="G209" s="112"/>
    </row>
    <row r="210" spans="1:7" s="1" customFormat="1" ht="34.5" customHeight="1">
      <c r="A210" s="4" t="s">
        <v>96</v>
      </c>
      <c r="B210" s="108" t="s">
        <v>162</v>
      </c>
      <c r="C210" s="108"/>
      <c r="D210" s="29" t="s">
        <v>163</v>
      </c>
      <c r="E210" s="6">
        <v>28</v>
      </c>
      <c r="F210" s="33"/>
      <c r="G210" s="33">
        <f>E210*F210</f>
        <v>0</v>
      </c>
    </row>
    <row r="211" spans="1:7" s="1" customFormat="1" ht="24.75" customHeight="1">
      <c r="A211" s="7" t="s">
        <v>97</v>
      </c>
      <c r="B211" s="118" t="s">
        <v>306</v>
      </c>
      <c r="C211" s="119"/>
      <c r="D211" s="36" t="s">
        <v>158</v>
      </c>
      <c r="E211" s="24">
        <v>20</v>
      </c>
      <c r="F211" s="33"/>
      <c r="G211" s="33">
        <f>E211*F211</f>
        <v>0</v>
      </c>
    </row>
    <row r="212" spans="1:7" s="1" customFormat="1" ht="34.5" customHeight="1">
      <c r="A212" s="8" t="s">
        <v>98</v>
      </c>
      <c r="B212" s="120" t="s">
        <v>199</v>
      </c>
      <c r="C212" s="120"/>
      <c r="D212" s="29" t="s">
        <v>163</v>
      </c>
      <c r="E212" s="6">
        <v>6.8</v>
      </c>
      <c r="F212" s="33"/>
      <c r="G212" s="33">
        <f>E212*F212</f>
        <v>0</v>
      </c>
    </row>
    <row r="213" spans="1:7" s="1" customFormat="1" ht="24.75" customHeight="1">
      <c r="A213" s="4" t="s">
        <v>99</v>
      </c>
      <c r="B213" s="119" t="s">
        <v>191</v>
      </c>
      <c r="C213" s="120"/>
      <c r="D213" s="29" t="s">
        <v>150</v>
      </c>
      <c r="E213" s="6">
        <v>72</v>
      </c>
      <c r="F213" s="33"/>
      <c r="G213" s="33">
        <f>E213*F213</f>
        <v>0</v>
      </c>
    </row>
    <row r="214" spans="1:7" s="1" customFormat="1" ht="34.5" customHeight="1">
      <c r="A214" s="4" t="s">
        <v>100</v>
      </c>
      <c r="B214" s="121" t="s">
        <v>208</v>
      </c>
      <c r="C214" s="122"/>
      <c r="D214" s="29" t="s">
        <v>163</v>
      </c>
      <c r="E214" s="6">
        <v>20</v>
      </c>
      <c r="F214" s="33"/>
      <c r="G214" s="33">
        <f>E214*F214</f>
        <v>0</v>
      </c>
    </row>
    <row r="215" spans="1:7" ht="24.75" customHeight="1">
      <c r="A215" s="4"/>
      <c r="B215" s="123" t="s">
        <v>228</v>
      </c>
      <c r="C215" s="123"/>
      <c r="D215" s="123"/>
      <c r="E215" s="123"/>
      <c r="F215" s="123"/>
      <c r="G215" s="123"/>
    </row>
    <row r="216" spans="1:7" s="1" customFormat="1" ht="34.5" customHeight="1">
      <c r="A216" s="4" t="s">
        <v>101</v>
      </c>
      <c r="B216" s="108" t="s">
        <v>182</v>
      </c>
      <c r="C216" s="108"/>
      <c r="D216" s="29" t="s">
        <v>163</v>
      </c>
      <c r="E216" s="6">
        <v>10</v>
      </c>
      <c r="F216" s="33"/>
      <c r="G216" s="33">
        <f>E216*F216</f>
        <v>0</v>
      </c>
    </row>
    <row r="217" spans="1:7" ht="34.5" customHeight="1">
      <c r="A217" s="4" t="s">
        <v>102</v>
      </c>
      <c r="B217" s="109" t="s">
        <v>252</v>
      </c>
      <c r="C217" s="110"/>
      <c r="D217" s="29" t="s">
        <v>150</v>
      </c>
      <c r="E217" s="6">
        <v>34</v>
      </c>
      <c r="F217" s="33"/>
      <c r="G217" s="33">
        <f>E217*F217</f>
        <v>0</v>
      </c>
    </row>
    <row r="218" spans="1:7" ht="24.75" customHeight="1">
      <c r="A218" s="4" t="s">
        <v>94</v>
      </c>
      <c r="B218" s="111" t="s">
        <v>232</v>
      </c>
      <c r="C218" s="112"/>
      <c r="D218" s="112"/>
      <c r="E218" s="112"/>
      <c r="F218" s="112"/>
      <c r="G218" s="112"/>
    </row>
    <row r="219" spans="1:7" s="1" customFormat="1" ht="34.5" customHeight="1">
      <c r="A219" s="4" t="s">
        <v>103</v>
      </c>
      <c r="B219" s="109" t="s">
        <v>330</v>
      </c>
      <c r="C219" s="110"/>
      <c r="D219" s="29" t="s">
        <v>153</v>
      </c>
      <c r="E219" s="6">
        <v>3</v>
      </c>
      <c r="F219" s="33"/>
      <c r="G219" s="33">
        <f>E219*F219</f>
        <v>0</v>
      </c>
    </row>
    <row r="220" spans="1:7" s="1" customFormat="1" ht="34.5" customHeight="1">
      <c r="A220" s="4" t="s">
        <v>331</v>
      </c>
      <c r="B220" s="113" t="s">
        <v>251</v>
      </c>
      <c r="C220" s="114"/>
      <c r="D220" s="29" t="s">
        <v>163</v>
      </c>
      <c r="E220" s="3">
        <v>194.81</v>
      </c>
      <c r="F220" s="33"/>
      <c r="G220" s="33">
        <f>E220*F220</f>
        <v>0</v>
      </c>
    </row>
    <row r="221" spans="1:7" s="17" customFormat="1" ht="24.75" customHeight="1">
      <c r="A221" s="5"/>
      <c r="B221" s="115" t="s">
        <v>275</v>
      </c>
      <c r="C221" s="116"/>
      <c r="D221" s="116"/>
      <c r="E221" s="116"/>
      <c r="F221" s="117"/>
      <c r="G221" s="32">
        <f>SUM(G210:G220)</f>
        <v>0</v>
      </c>
    </row>
  </sheetData>
  <sheetProtection/>
  <mergeCells count="225">
    <mergeCell ref="A1:G1"/>
    <mergeCell ref="A2:G2"/>
    <mergeCell ref="A3:A5"/>
    <mergeCell ref="B3:C5"/>
    <mergeCell ref="D3:D5"/>
    <mergeCell ref="E3:E5"/>
    <mergeCell ref="F3:G3"/>
    <mergeCell ref="F4:F5"/>
    <mergeCell ref="G4:G5"/>
    <mergeCell ref="B6:C6"/>
    <mergeCell ref="A7:G7"/>
    <mergeCell ref="B8:C8"/>
    <mergeCell ref="B9:C9"/>
    <mergeCell ref="B10:C10"/>
    <mergeCell ref="B11:C11"/>
    <mergeCell ref="B12:C12"/>
    <mergeCell ref="B13:C13"/>
    <mergeCell ref="B14:C14"/>
    <mergeCell ref="B15:C15"/>
    <mergeCell ref="B16:G16"/>
    <mergeCell ref="B17:C17"/>
    <mergeCell ref="B18:C18"/>
    <mergeCell ref="B19:G19"/>
    <mergeCell ref="B20:C20"/>
    <mergeCell ref="B21:C21"/>
    <mergeCell ref="B22:C22"/>
    <mergeCell ref="B23:C23"/>
    <mergeCell ref="B24:C24"/>
    <mergeCell ref="B25:C25"/>
    <mergeCell ref="B26:C26"/>
    <mergeCell ref="B27:G27"/>
    <mergeCell ref="B28:C28"/>
    <mergeCell ref="B29:C29"/>
    <mergeCell ref="B30:G30"/>
    <mergeCell ref="B31:C31"/>
    <mergeCell ref="B32:C32"/>
    <mergeCell ref="B33:C33"/>
    <mergeCell ref="B34:F34"/>
    <mergeCell ref="A35:G35"/>
    <mergeCell ref="B36:C36"/>
    <mergeCell ref="B37:C37"/>
    <mergeCell ref="B38:C38"/>
    <mergeCell ref="B39:C39"/>
    <mergeCell ref="B40:F40"/>
    <mergeCell ref="A41:G41"/>
    <mergeCell ref="B42:G42"/>
    <mergeCell ref="B43:G43"/>
    <mergeCell ref="B44:C44"/>
    <mergeCell ref="B45:C45"/>
    <mergeCell ref="B46:C46"/>
    <mergeCell ref="B47:C47"/>
    <mergeCell ref="B48:C48"/>
    <mergeCell ref="B49:G49"/>
    <mergeCell ref="B50:C50"/>
    <mergeCell ref="B51:C51"/>
    <mergeCell ref="B52:C52"/>
    <mergeCell ref="B53:G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G63"/>
    <mergeCell ref="B64:C64"/>
    <mergeCell ref="B65:C65"/>
    <mergeCell ref="B66:C66"/>
    <mergeCell ref="B67:C67"/>
    <mergeCell ref="B68:C68"/>
    <mergeCell ref="B69:G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G85"/>
    <mergeCell ref="B86:G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G99"/>
    <mergeCell ref="B100:C100"/>
    <mergeCell ref="B101:C101"/>
    <mergeCell ref="B102:C102"/>
    <mergeCell ref="B103:G103"/>
    <mergeCell ref="B104:G104"/>
    <mergeCell ref="B105:C105"/>
    <mergeCell ref="B106:C106"/>
    <mergeCell ref="B107:G107"/>
    <mergeCell ref="B108:C108"/>
    <mergeCell ref="B109:C109"/>
    <mergeCell ref="B110:C110"/>
    <mergeCell ref="B111:C111"/>
    <mergeCell ref="B112:C112"/>
    <mergeCell ref="B113:C113"/>
    <mergeCell ref="B114:G114"/>
    <mergeCell ref="B115:C115"/>
    <mergeCell ref="B116:C116"/>
    <mergeCell ref="B117:G117"/>
    <mergeCell ref="B118:C118"/>
    <mergeCell ref="B119:C119"/>
    <mergeCell ref="B120:C120"/>
    <mergeCell ref="B121:C121"/>
    <mergeCell ref="B122:C122"/>
    <mergeCell ref="B123:C123"/>
    <mergeCell ref="B124:C124"/>
    <mergeCell ref="B125:G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F136"/>
    <mergeCell ref="A137:G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F147"/>
    <mergeCell ref="A148:G148"/>
    <mergeCell ref="B149:G149"/>
    <mergeCell ref="B150:G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G165"/>
    <mergeCell ref="B166:C166"/>
    <mergeCell ref="B167:C167"/>
    <mergeCell ref="B168:C168"/>
    <mergeCell ref="B169:G169"/>
    <mergeCell ref="B170:C170"/>
    <mergeCell ref="B171:C171"/>
    <mergeCell ref="B172:C172"/>
    <mergeCell ref="B173:C173"/>
    <mergeCell ref="B174:G174"/>
    <mergeCell ref="B175:G175"/>
    <mergeCell ref="B176:C176"/>
    <mergeCell ref="B177:C177"/>
    <mergeCell ref="B178:G178"/>
    <mergeCell ref="B179:C179"/>
    <mergeCell ref="B180:C180"/>
    <mergeCell ref="B181:C181"/>
    <mergeCell ref="B182:G182"/>
    <mergeCell ref="B183:C183"/>
    <mergeCell ref="B184:C184"/>
    <mergeCell ref="B185:C185"/>
    <mergeCell ref="B186:C186"/>
    <mergeCell ref="B187:C187"/>
    <mergeCell ref="B188:C188"/>
    <mergeCell ref="B189:G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G202"/>
    <mergeCell ref="B203:C203"/>
    <mergeCell ref="B204:C204"/>
    <mergeCell ref="B205:C205"/>
    <mergeCell ref="B206:F206"/>
    <mergeCell ref="A207:G207"/>
    <mergeCell ref="B208:G208"/>
    <mergeCell ref="B209:G209"/>
    <mergeCell ref="B210:C210"/>
    <mergeCell ref="B211:C211"/>
    <mergeCell ref="B212:C212"/>
    <mergeCell ref="B213:C213"/>
    <mergeCell ref="B214:C214"/>
    <mergeCell ref="B215:G215"/>
    <mergeCell ref="B216:C216"/>
    <mergeCell ref="B217:C217"/>
    <mergeCell ref="B218:G218"/>
    <mergeCell ref="B219:C219"/>
    <mergeCell ref="B220:C220"/>
    <mergeCell ref="B221:F221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zoomScalePageLayoutView="0" workbookViewId="0" topLeftCell="A1">
      <selection activeCell="N19" sqref="N19"/>
    </sheetView>
  </sheetViews>
  <sheetFormatPr defaultColWidth="9.140625" defaultRowHeight="12.75"/>
  <cols>
    <col min="2" max="2" width="21.8515625" style="0" customWidth="1"/>
    <col min="3" max="3" width="12.140625" style="0" customWidth="1"/>
    <col min="4" max="5" width="11.8515625" style="0" customWidth="1"/>
    <col min="6" max="6" width="12.8515625" style="0" customWidth="1"/>
    <col min="7" max="7" width="10.8515625" style="0" customWidth="1"/>
  </cols>
  <sheetData>
    <row r="1" spans="1:7" ht="18.75">
      <c r="A1" s="61" t="s">
        <v>334</v>
      </c>
      <c r="B1" s="62"/>
      <c r="C1" s="62"/>
      <c r="D1" s="62"/>
      <c r="E1" s="62"/>
      <c r="F1" s="62"/>
      <c r="G1" s="62"/>
    </row>
    <row r="2" spans="1:7" ht="15.75">
      <c r="A2" s="63" t="s">
        <v>335</v>
      </c>
      <c r="B2" s="62"/>
      <c r="C2" s="62"/>
      <c r="D2" s="62"/>
      <c r="E2" s="62"/>
      <c r="F2" s="62"/>
      <c r="G2" s="62"/>
    </row>
    <row r="3" spans="1:7" ht="13.5" thickBot="1">
      <c r="A3" s="62"/>
      <c r="B3" s="62"/>
      <c r="C3" s="62"/>
      <c r="D3" s="62"/>
      <c r="E3" s="62"/>
      <c r="F3" s="62"/>
      <c r="G3" s="62"/>
    </row>
    <row r="4" spans="1:7" ht="25.5" thickBot="1" thickTop="1">
      <c r="A4" s="64" t="s">
        <v>336</v>
      </c>
      <c r="B4" s="168" t="s">
        <v>337</v>
      </c>
      <c r="C4" s="169"/>
      <c r="D4" s="169"/>
      <c r="E4" s="169"/>
      <c r="F4" s="170"/>
      <c r="G4" s="65" t="s">
        <v>338</v>
      </c>
    </row>
    <row r="5" spans="1:7" ht="14.25" thickBot="1" thickTop="1">
      <c r="A5" s="66">
        <v>1</v>
      </c>
      <c r="B5" s="171">
        <v>2</v>
      </c>
      <c r="C5" s="172"/>
      <c r="D5" s="172"/>
      <c r="E5" s="172"/>
      <c r="F5" s="173"/>
      <c r="G5" s="67">
        <v>3</v>
      </c>
    </row>
    <row r="6" spans="1:7" ht="13.5" thickTop="1">
      <c r="A6" s="68">
        <v>1</v>
      </c>
      <c r="B6" s="174" t="s">
        <v>339</v>
      </c>
      <c r="C6" s="175"/>
      <c r="D6" s="175"/>
      <c r="E6" s="175"/>
      <c r="F6" s="176"/>
      <c r="G6" s="69">
        <f>G19</f>
        <v>0</v>
      </c>
    </row>
    <row r="7" spans="1:7" ht="12.75">
      <c r="A7" s="68">
        <v>2</v>
      </c>
      <c r="B7" s="177" t="s">
        <v>340</v>
      </c>
      <c r="C7" s="178"/>
      <c r="D7" s="178"/>
      <c r="E7" s="178"/>
      <c r="F7" s="179"/>
      <c r="G7" s="70">
        <f>G30</f>
        <v>0</v>
      </c>
    </row>
    <row r="8" spans="1:7" ht="13.5" thickBot="1">
      <c r="A8" s="68">
        <v>3</v>
      </c>
      <c r="B8" s="180" t="s">
        <v>341</v>
      </c>
      <c r="C8" s="181"/>
      <c r="D8" s="181"/>
      <c r="E8" s="181"/>
      <c r="F8" s="182"/>
      <c r="G8" s="71">
        <f>G46</f>
        <v>0</v>
      </c>
    </row>
    <row r="9" spans="1:7" ht="30" customHeight="1" thickBot="1" thickTop="1">
      <c r="A9" s="183" t="s">
        <v>342</v>
      </c>
      <c r="B9" s="184"/>
      <c r="C9" s="184"/>
      <c r="D9" s="184"/>
      <c r="E9" s="184"/>
      <c r="F9" s="185"/>
      <c r="G9" s="72">
        <f>SUM(G6:G8)</f>
        <v>0</v>
      </c>
    </row>
    <row r="10" spans="1:7" ht="13.5" thickTop="1">
      <c r="A10" s="73"/>
      <c r="B10" s="73"/>
      <c r="C10" s="73"/>
      <c r="D10" s="73"/>
      <c r="E10" s="73"/>
      <c r="F10" s="73"/>
      <c r="G10" s="73"/>
    </row>
    <row r="11" spans="1:7" ht="15.75">
      <c r="A11" s="74" t="s">
        <v>343</v>
      </c>
      <c r="B11" s="75"/>
      <c r="C11" s="73"/>
      <c r="D11" s="73"/>
      <c r="E11" s="73"/>
      <c r="F11" s="73"/>
      <c r="G11" s="73"/>
    </row>
    <row r="12" spans="1:7" ht="13.5" thickBot="1">
      <c r="A12" s="73"/>
      <c r="B12" s="73"/>
      <c r="C12" s="73"/>
      <c r="D12" s="73"/>
      <c r="E12" s="73"/>
      <c r="F12" s="73"/>
      <c r="G12" s="73"/>
    </row>
    <row r="13" spans="1:7" ht="14.25" thickBot="1" thickTop="1">
      <c r="A13" s="186" t="s">
        <v>344</v>
      </c>
      <c r="B13" s="188" t="s">
        <v>345</v>
      </c>
      <c r="C13" s="188" t="s">
        <v>346</v>
      </c>
      <c r="D13" s="188" t="s">
        <v>347</v>
      </c>
      <c r="E13" s="76"/>
      <c r="F13" s="188" t="s">
        <v>348</v>
      </c>
      <c r="G13" s="190" t="s">
        <v>349</v>
      </c>
    </row>
    <row r="14" spans="1:7" ht="14.25" thickBot="1" thickTop="1">
      <c r="A14" s="187"/>
      <c r="B14" s="189"/>
      <c r="C14" s="189"/>
      <c r="D14" s="189"/>
      <c r="E14" s="77" t="s">
        <v>350</v>
      </c>
      <c r="F14" s="189"/>
      <c r="G14" s="191"/>
    </row>
    <row r="15" spans="1:7" ht="14.25" thickBot="1" thickTop="1">
      <c r="A15" s="78">
        <v>1</v>
      </c>
      <c r="B15" s="79">
        <v>2</v>
      </c>
      <c r="C15" s="79">
        <v>3</v>
      </c>
      <c r="D15" s="79">
        <v>4</v>
      </c>
      <c r="E15" s="79"/>
      <c r="F15" s="79">
        <v>5</v>
      </c>
      <c r="G15" s="80">
        <v>6</v>
      </c>
    </row>
    <row r="16" spans="1:7" ht="13.5" thickTop="1">
      <c r="A16" s="81">
        <v>1</v>
      </c>
      <c r="B16" s="82" t="s">
        <v>351</v>
      </c>
      <c r="C16" s="83" t="s">
        <v>352</v>
      </c>
      <c r="D16" s="84">
        <v>55</v>
      </c>
      <c r="E16" s="85"/>
      <c r="F16" s="86"/>
      <c r="G16" s="87">
        <f>D16*F16</f>
        <v>0</v>
      </c>
    </row>
    <row r="17" spans="1:7" ht="12.75">
      <c r="A17" s="68">
        <v>2</v>
      </c>
      <c r="B17" s="88" t="s">
        <v>353</v>
      </c>
      <c r="C17" s="89" t="s">
        <v>352</v>
      </c>
      <c r="D17" s="90">
        <v>80</v>
      </c>
      <c r="E17" s="91"/>
      <c r="F17" s="92"/>
      <c r="G17" s="87">
        <f>D17*F17</f>
        <v>0</v>
      </c>
    </row>
    <row r="18" spans="1:7" ht="12.75">
      <c r="A18" s="68">
        <v>3</v>
      </c>
      <c r="B18" s="88" t="s">
        <v>354</v>
      </c>
      <c r="C18" s="89" t="s">
        <v>352</v>
      </c>
      <c r="D18" s="90">
        <v>80</v>
      </c>
      <c r="E18" s="91"/>
      <c r="F18" s="92"/>
      <c r="G18" s="87">
        <f>D18*F18</f>
        <v>0</v>
      </c>
    </row>
    <row r="19" spans="1:7" ht="13.5" thickBot="1">
      <c r="A19" s="192" t="s">
        <v>355</v>
      </c>
      <c r="B19" s="193"/>
      <c r="C19" s="193"/>
      <c r="D19" s="193"/>
      <c r="E19" s="193"/>
      <c r="F19" s="194"/>
      <c r="G19" s="93">
        <f>SUM(G16:G18)</f>
        <v>0</v>
      </c>
    </row>
    <row r="20" spans="1:7" ht="13.5" thickTop="1">
      <c r="A20" s="73"/>
      <c r="B20" s="73"/>
      <c r="C20" s="73"/>
      <c r="D20" s="73"/>
      <c r="E20" s="73"/>
      <c r="F20" s="73"/>
      <c r="G20" s="73"/>
    </row>
    <row r="21" spans="1:7" ht="15.75">
      <c r="A21" s="74" t="s">
        <v>356</v>
      </c>
      <c r="B21" s="75"/>
      <c r="C21" s="94"/>
      <c r="D21" s="94"/>
      <c r="E21" s="94"/>
      <c r="F21" s="94"/>
      <c r="G21" s="94"/>
    </row>
    <row r="22" spans="1:7" ht="13.5" thickBot="1">
      <c r="A22" s="73"/>
      <c r="B22" s="73"/>
      <c r="C22" s="73"/>
      <c r="D22" s="73"/>
      <c r="E22" s="73"/>
      <c r="F22" s="73"/>
      <c r="G22" s="73"/>
    </row>
    <row r="23" spans="1:7" ht="14.25" thickBot="1" thickTop="1">
      <c r="A23" s="186" t="s">
        <v>344</v>
      </c>
      <c r="B23" s="188" t="s">
        <v>345</v>
      </c>
      <c r="C23" s="188" t="s">
        <v>346</v>
      </c>
      <c r="D23" s="188" t="s">
        <v>347</v>
      </c>
      <c r="E23" s="76"/>
      <c r="F23" s="188" t="s">
        <v>348</v>
      </c>
      <c r="G23" s="190" t="s">
        <v>357</v>
      </c>
    </row>
    <row r="24" spans="1:7" ht="14.25" thickBot="1" thickTop="1">
      <c r="A24" s="187"/>
      <c r="B24" s="189"/>
      <c r="C24" s="189"/>
      <c r="D24" s="189"/>
      <c r="E24" s="77" t="s">
        <v>350</v>
      </c>
      <c r="F24" s="189"/>
      <c r="G24" s="191"/>
    </row>
    <row r="25" spans="1:7" ht="14.25" thickBot="1" thickTop="1">
      <c r="A25" s="78">
        <v>1</v>
      </c>
      <c r="B25" s="79">
        <v>2</v>
      </c>
      <c r="C25" s="79">
        <v>3</v>
      </c>
      <c r="D25" s="79">
        <v>4</v>
      </c>
      <c r="E25" s="79"/>
      <c r="F25" s="79">
        <v>5</v>
      </c>
      <c r="G25" s="80">
        <v>6</v>
      </c>
    </row>
    <row r="26" spans="1:7" ht="13.5" thickTop="1">
      <c r="A26" s="95">
        <v>1</v>
      </c>
      <c r="B26" s="96" t="s">
        <v>358</v>
      </c>
      <c r="C26" s="97" t="s">
        <v>359</v>
      </c>
      <c r="D26" s="98">
        <v>100</v>
      </c>
      <c r="E26" s="91"/>
      <c r="F26" s="92"/>
      <c r="G26" s="99">
        <f>D26*F26</f>
        <v>0</v>
      </c>
    </row>
    <row r="27" spans="1:7" ht="35.25" customHeight="1">
      <c r="A27" s="100">
        <v>2</v>
      </c>
      <c r="B27" s="101" t="s">
        <v>360</v>
      </c>
      <c r="C27" s="102" t="s">
        <v>361</v>
      </c>
      <c r="D27" s="103">
        <v>1</v>
      </c>
      <c r="E27" s="91"/>
      <c r="F27" s="92"/>
      <c r="G27" s="99">
        <f>D27*F27</f>
        <v>0</v>
      </c>
    </row>
    <row r="28" spans="1:7" ht="20.25" customHeight="1">
      <c r="A28" s="100">
        <v>3</v>
      </c>
      <c r="B28" s="101" t="s">
        <v>362</v>
      </c>
      <c r="C28" s="102" t="s">
        <v>359</v>
      </c>
      <c r="D28" s="103">
        <v>100</v>
      </c>
      <c r="E28" s="91"/>
      <c r="F28" s="92"/>
      <c r="G28" s="99">
        <f>D28*F28</f>
        <v>0</v>
      </c>
    </row>
    <row r="29" spans="1:7" ht="33" customHeight="1">
      <c r="A29" s="100">
        <v>4</v>
      </c>
      <c r="B29" s="101" t="s">
        <v>377</v>
      </c>
      <c r="C29" s="102" t="s">
        <v>359</v>
      </c>
      <c r="D29" s="103">
        <v>100</v>
      </c>
      <c r="E29" s="91"/>
      <c r="F29" s="92"/>
      <c r="G29" s="99">
        <f>D29*F29</f>
        <v>0</v>
      </c>
    </row>
    <row r="30" spans="1:7" ht="13.5" thickBot="1">
      <c r="A30" s="192" t="s">
        <v>363</v>
      </c>
      <c r="B30" s="193"/>
      <c r="C30" s="193"/>
      <c r="D30" s="193"/>
      <c r="E30" s="193"/>
      <c r="F30" s="194"/>
      <c r="G30" s="93">
        <f>SUM(G26:G29)</f>
        <v>0</v>
      </c>
    </row>
    <row r="31" spans="1:7" ht="13.5" thickTop="1">
      <c r="A31" s="73"/>
      <c r="B31" s="73"/>
      <c r="C31" s="73"/>
      <c r="D31" s="73"/>
      <c r="E31" s="73"/>
      <c r="F31" s="73"/>
      <c r="G31" s="73"/>
    </row>
    <row r="32" spans="1:7" ht="15.75">
      <c r="A32" s="104" t="s">
        <v>364</v>
      </c>
      <c r="B32" s="105"/>
      <c r="C32" s="73"/>
      <c r="D32" s="73"/>
      <c r="E32" s="73"/>
      <c r="F32" s="73"/>
      <c r="G32" s="73"/>
    </row>
    <row r="33" spans="1:7" ht="13.5" thickBot="1">
      <c r="A33" s="73"/>
      <c r="B33" s="73"/>
      <c r="C33" s="73"/>
      <c r="D33" s="73"/>
      <c r="E33" s="73"/>
      <c r="F33" s="73"/>
      <c r="G33" s="73"/>
    </row>
    <row r="34" spans="1:7" ht="14.25" thickBot="1" thickTop="1">
      <c r="A34" s="186" t="s">
        <v>344</v>
      </c>
      <c r="B34" s="188" t="s">
        <v>345</v>
      </c>
      <c r="C34" s="188" t="s">
        <v>346</v>
      </c>
      <c r="D34" s="188" t="s">
        <v>347</v>
      </c>
      <c r="E34" s="76"/>
      <c r="F34" s="188" t="s">
        <v>348</v>
      </c>
      <c r="G34" s="190" t="s">
        <v>365</v>
      </c>
    </row>
    <row r="35" spans="1:7" ht="14.25" thickBot="1" thickTop="1">
      <c r="A35" s="187"/>
      <c r="B35" s="189"/>
      <c r="C35" s="189"/>
      <c r="D35" s="189"/>
      <c r="E35" s="77" t="s">
        <v>350</v>
      </c>
      <c r="F35" s="189"/>
      <c r="G35" s="191"/>
    </row>
    <row r="36" spans="1:7" ht="14.25" thickBot="1" thickTop="1">
      <c r="A36" s="78">
        <v>1</v>
      </c>
      <c r="B36" s="79">
        <v>2</v>
      </c>
      <c r="C36" s="79">
        <v>3</v>
      </c>
      <c r="D36" s="79">
        <v>4</v>
      </c>
      <c r="E36" s="79"/>
      <c r="F36" s="79">
        <v>5</v>
      </c>
      <c r="G36" s="80">
        <v>6</v>
      </c>
    </row>
    <row r="37" spans="1:7" ht="13.5" thickTop="1">
      <c r="A37" s="95">
        <v>1</v>
      </c>
      <c r="B37" s="96" t="s">
        <v>366</v>
      </c>
      <c r="C37" s="97" t="s">
        <v>352</v>
      </c>
      <c r="D37" s="98">
        <v>40</v>
      </c>
      <c r="E37" s="91"/>
      <c r="F37" s="92"/>
      <c r="G37" s="99">
        <f>D37*F37</f>
        <v>0</v>
      </c>
    </row>
    <row r="38" spans="1:7" ht="12.75">
      <c r="A38" s="100">
        <v>2</v>
      </c>
      <c r="B38" s="101" t="s">
        <v>367</v>
      </c>
      <c r="C38" s="102" t="s">
        <v>352</v>
      </c>
      <c r="D38" s="103">
        <v>40</v>
      </c>
      <c r="E38" s="91"/>
      <c r="F38" s="92"/>
      <c r="G38" s="99">
        <f aca="true" t="shared" si="0" ref="G38:G45">D38*F38</f>
        <v>0</v>
      </c>
    </row>
    <row r="39" spans="1:7" ht="22.5" customHeight="1">
      <c r="A39" s="95">
        <v>3</v>
      </c>
      <c r="B39" s="101" t="s">
        <v>368</v>
      </c>
      <c r="C39" s="102" t="s">
        <v>352</v>
      </c>
      <c r="D39" s="103">
        <v>40</v>
      </c>
      <c r="E39" s="91"/>
      <c r="F39" s="92"/>
      <c r="G39" s="99">
        <f t="shared" si="0"/>
        <v>0</v>
      </c>
    </row>
    <row r="40" spans="1:7" ht="19.5" customHeight="1">
      <c r="A40" s="100">
        <v>4</v>
      </c>
      <c r="B40" s="101" t="s">
        <v>369</v>
      </c>
      <c r="C40" s="102" t="s">
        <v>352</v>
      </c>
      <c r="D40" s="103">
        <v>40</v>
      </c>
      <c r="E40" s="91"/>
      <c r="F40" s="92"/>
      <c r="G40" s="99">
        <f t="shared" si="0"/>
        <v>0</v>
      </c>
    </row>
    <row r="41" spans="1:7" ht="24.75" customHeight="1">
      <c r="A41" s="95">
        <v>5</v>
      </c>
      <c r="B41" s="101" t="s">
        <v>370</v>
      </c>
      <c r="C41" s="102" t="s">
        <v>352</v>
      </c>
      <c r="D41" s="103">
        <v>20</v>
      </c>
      <c r="E41" s="91"/>
      <c r="F41" s="92"/>
      <c r="G41" s="99">
        <f t="shared" si="0"/>
        <v>0</v>
      </c>
    </row>
    <row r="42" spans="1:7" ht="23.25" customHeight="1">
      <c r="A42" s="100">
        <v>6</v>
      </c>
      <c r="B42" s="101" t="s">
        <v>371</v>
      </c>
      <c r="C42" s="102" t="s">
        <v>352</v>
      </c>
      <c r="D42" s="103">
        <v>20</v>
      </c>
      <c r="E42" s="91"/>
      <c r="F42" s="92"/>
      <c r="G42" s="99">
        <f t="shared" si="0"/>
        <v>0</v>
      </c>
    </row>
    <row r="43" spans="1:7" ht="33.75" customHeight="1">
      <c r="A43" s="95">
        <v>7</v>
      </c>
      <c r="B43" s="101" t="s">
        <v>372</v>
      </c>
      <c r="C43" s="102" t="s">
        <v>352</v>
      </c>
      <c r="D43" s="103">
        <v>20</v>
      </c>
      <c r="E43" s="91"/>
      <c r="F43" s="92"/>
      <c r="G43" s="99">
        <f t="shared" si="0"/>
        <v>0</v>
      </c>
    </row>
    <row r="44" spans="1:7" ht="17.25" customHeight="1">
      <c r="A44" s="100">
        <v>8</v>
      </c>
      <c r="B44" s="101" t="s">
        <v>373</v>
      </c>
      <c r="C44" s="102" t="s">
        <v>352</v>
      </c>
      <c r="D44" s="103">
        <v>20</v>
      </c>
      <c r="E44" s="91"/>
      <c r="F44" s="92"/>
      <c r="G44" s="99">
        <f t="shared" si="0"/>
        <v>0</v>
      </c>
    </row>
    <row r="45" spans="1:7" ht="18.75" customHeight="1">
      <c r="A45" s="95">
        <v>9</v>
      </c>
      <c r="B45" s="101" t="s">
        <v>374</v>
      </c>
      <c r="C45" s="102" t="s">
        <v>352</v>
      </c>
      <c r="D45" s="103">
        <v>40</v>
      </c>
      <c r="E45" s="91"/>
      <c r="F45" s="92"/>
      <c r="G45" s="99">
        <f t="shared" si="0"/>
        <v>0</v>
      </c>
    </row>
    <row r="46" spans="1:7" ht="13.5" thickBot="1">
      <c r="A46" s="192" t="s">
        <v>375</v>
      </c>
      <c r="B46" s="193"/>
      <c r="C46" s="193"/>
      <c r="D46" s="193"/>
      <c r="E46" s="193"/>
      <c r="F46" s="194"/>
      <c r="G46" s="93">
        <f>SUM(G37:G45)</f>
        <v>0</v>
      </c>
    </row>
    <row r="47" ht="13.5" thickTop="1"/>
  </sheetData>
  <sheetProtection/>
  <mergeCells count="27">
    <mergeCell ref="A46:F46"/>
    <mergeCell ref="G23:G24"/>
    <mergeCell ref="A30:F30"/>
    <mergeCell ref="A34:A35"/>
    <mergeCell ref="B34:B35"/>
    <mergeCell ref="C34:C35"/>
    <mergeCell ref="D34:D35"/>
    <mergeCell ref="F34:F35"/>
    <mergeCell ref="G34:G35"/>
    <mergeCell ref="A19:F19"/>
    <mergeCell ref="A23:A24"/>
    <mergeCell ref="B23:B24"/>
    <mergeCell ref="C23:C24"/>
    <mergeCell ref="D23:D24"/>
    <mergeCell ref="F23:F24"/>
    <mergeCell ref="A13:A14"/>
    <mergeCell ref="B13:B14"/>
    <mergeCell ref="C13:C14"/>
    <mergeCell ref="D13:D14"/>
    <mergeCell ref="F13:F14"/>
    <mergeCell ref="G13:G14"/>
    <mergeCell ref="B4:F4"/>
    <mergeCell ref="B5:F5"/>
    <mergeCell ref="B6:F6"/>
    <mergeCell ref="B7:F7"/>
    <mergeCell ref="B8:F8"/>
    <mergeCell ref="A9:F9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Luka Mosashvili</cp:lastModifiedBy>
  <cp:lastPrinted>2016-06-21T07:46:23Z</cp:lastPrinted>
  <dcterms:created xsi:type="dcterms:W3CDTF">2011-02-09T10:48:42Z</dcterms:created>
  <dcterms:modified xsi:type="dcterms:W3CDTF">2016-06-23T09:05:58Z</dcterms:modified>
  <cp:category/>
  <cp:version/>
  <cp:contentType/>
  <cp:contentStatus/>
</cp:coreProperties>
</file>