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წყალარინების ქსელების შეცვლა" sheetId="1" r:id="rId1"/>
    <sheet name="სანიაღვრე საკანალიზაციო სამუშაო" sheetId="2" r:id="rId2"/>
    <sheet name="Лист3" sheetId="3" r:id="rId3"/>
  </sheets>
  <definedNames>
    <definedName name="გჰგჰჯუჯკილ474586784">'სანიაღვრე საკანალიზაციო სამუშაო'!$F$52</definedName>
  </definedNames>
  <calcPr calcId="145621"/>
</workbook>
</file>

<file path=xl/calcChain.xml><?xml version="1.0" encoding="utf-8"?>
<calcChain xmlns="http://schemas.openxmlformats.org/spreadsheetml/2006/main">
  <c r="E63" i="2" l="1"/>
  <c r="F63" i="2" s="1"/>
  <c r="F62" i="2"/>
  <c r="F61" i="2"/>
  <c r="F59" i="2"/>
  <c r="E58" i="2"/>
  <c r="F58" i="2" s="1"/>
  <c r="F57" i="2"/>
  <c r="F56" i="2"/>
  <c r="F55" i="2"/>
  <c r="F45" i="2"/>
  <c r="F44" i="2"/>
  <c r="F43" i="2"/>
  <c r="F42" i="2"/>
  <c r="F41" i="2"/>
  <c r="F39" i="2"/>
  <c r="F38" i="2"/>
  <c r="F37" i="2"/>
  <c r="F36" i="2"/>
  <c r="F34" i="2"/>
  <c r="F33" i="2"/>
  <c r="F32" i="2"/>
  <c r="F31" i="2"/>
  <c r="F30" i="2"/>
  <c r="F28" i="2"/>
  <c r="F27" i="2"/>
  <c r="F26" i="2"/>
  <c r="F25" i="2"/>
  <c r="F24" i="2"/>
  <c r="F22" i="2"/>
  <c r="F21" i="2"/>
  <c r="F20" i="2"/>
  <c r="F19" i="2"/>
  <c r="F17" i="2"/>
  <c r="F16" i="2"/>
  <c r="F14" i="2"/>
  <c r="F11" i="2"/>
  <c r="A10" i="2"/>
  <c r="A12" i="2" s="1"/>
  <c r="A15" i="2" s="1"/>
  <c r="A18" i="2" s="1"/>
  <c r="A23" i="2" s="1"/>
  <c r="A29" i="2" s="1"/>
  <c r="A35" i="2" s="1"/>
  <c r="A40" i="2" s="1"/>
  <c r="A46" i="2" s="1"/>
  <c r="F9" i="2"/>
  <c r="F7" i="2"/>
  <c r="F6" i="2"/>
  <c r="A54" i="2" l="1"/>
  <c r="A60" i="2"/>
  <c r="H61" i="1" l="1"/>
  <c r="H58" i="1"/>
  <c r="A58" i="1"/>
  <c r="H56" i="1"/>
  <c r="H60" i="1" s="1"/>
  <c r="H52" i="1"/>
  <c r="H53" i="1" s="1"/>
  <c r="H51" i="1"/>
  <c r="H49" i="1"/>
  <c r="H48" i="1"/>
  <c r="H46" i="1"/>
  <c r="H45" i="1"/>
  <c r="H44" i="1"/>
  <c r="H43" i="1"/>
  <c r="H42" i="1"/>
  <c r="H40" i="1"/>
  <c r="H39" i="1"/>
  <c r="H38" i="1"/>
  <c r="H37" i="1"/>
  <c r="H35" i="1"/>
  <c r="H34" i="1"/>
  <c r="H32" i="1"/>
  <c r="H31" i="1"/>
  <c r="H29" i="1"/>
  <c r="H28" i="1"/>
  <c r="H27" i="1"/>
  <c r="H26" i="1"/>
  <c r="H24" i="1"/>
  <c r="H23" i="1"/>
  <c r="H22" i="1"/>
  <c r="H21" i="1"/>
  <c r="H20" i="1"/>
  <c r="H19" i="1"/>
  <c r="H18" i="1"/>
  <c r="A18" i="1"/>
  <c r="H16" i="1"/>
  <c r="H15" i="1"/>
  <c r="H14" i="1"/>
  <c r="H13" i="1"/>
  <c r="A13" i="1"/>
  <c r="A14" i="1" s="1"/>
  <c r="H11" i="1"/>
  <c r="H10" i="1"/>
  <c r="H9" i="1"/>
  <c r="H8" i="1"/>
  <c r="A8" i="1"/>
  <c r="A9" i="1" s="1"/>
  <c r="H6" i="1"/>
  <c r="H54" i="1" l="1"/>
  <c r="H55" i="1"/>
  <c r="H62" i="1"/>
  <c r="H59" i="1"/>
  <c r="H63" i="1"/>
  <c r="H57" i="1"/>
  <c r="F47" i="2"/>
  <c r="F51" i="2"/>
  <c r="F50" i="2"/>
  <c r="F49" i="2"/>
  <c r="F52" i="2"/>
  <c r="F48" i="2"/>
</calcChain>
</file>

<file path=xl/sharedStrings.xml><?xml version="1.0" encoding="utf-8"?>
<sst xmlns="http://schemas.openxmlformats.org/spreadsheetml/2006/main" count="391" uniqueCount="184">
  <si>
    <t xml:space="preserve">ქ. ბათუმში, ლერმონტოვის ქ.N107ზ-ში არსებული  მრავალსართულიანი საცხოვრებელი სახლის ეზოს წყალარინების ქსელების შეცვლის სამუშაოები        
</t>
  </si>
  <si>
    <t>#</t>
  </si>
  <si>
    <t>საფუძველი</t>
  </si>
  <si>
    <t>სამუშაოს დასახელება</t>
  </si>
  <si>
    <t>განზ/ ერთ</t>
  </si>
  <si>
    <t>რაოდენობა</t>
  </si>
  <si>
    <t>ერთეულის ფასი</t>
  </si>
  <si>
    <t>სულ</t>
  </si>
  <si>
    <t>საპროექტო მონაცემებით</t>
  </si>
  <si>
    <t>1-80-2</t>
  </si>
  <si>
    <t xml:space="preserve">არსებული ასაფალტბეტონის საფარის მოხსნა სანგრევი ჩაქუჩით </t>
  </si>
  <si>
    <t>100                                                                                                                                                                                                                             კბმ</t>
  </si>
  <si>
    <t>1--1</t>
  </si>
  <si>
    <t>შრომითი დანახარჯები</t>
  </si>
  <si>
    <t>კაც/სთ</t>
  </si>
  <si>
    <t>სანგრევი ჩაქუჩი</t>
  </si>
  <si>
    <t>მ/სთ</t>
  </si>
  <si>
    <t xml:space="preserve">მეორე კატეგორიის გრუნტის დამუშავება ხელით </t>
  </si>
  <si>
    <t xml:space="preserve">ზედმეტი გრუნტის  ტრანსპორტირება ავტოთვითმცლელებით 10 კმ მანძილზე </t>
  </si>
  <si>
    <t>ტნ</t>
  </si>
  <si>
    <t>2--1</t>
  </si>
  <si>
    <t>ტრანსპორტირება</t>
  </si>
  <si>
    <t>23--1-2</t>
  </si>
  <si>
    <t xml:space="preserve"> საფუძველი სანიაღვრე კანალიზაციის   ქვეშ ქვიშა- ხრეშოვანი ნარევისაგან</t>
  </si>
  <si>
    <t>კბმ</t>
  </si>
  <si>
    <t>3--1</t>
  </si>
  <si>
    <t xml:space="preserve"> მუშა მშენებლების შრომითი დანახარჯები                   </t>
  </si>
  <si>
    <t>კ/სთ</t>
  </si>
  <si>
    <t>3--2</t>
  </si>
  <si>
    <t>ქვიშა ხრეშოვანი  ნარევი</t>
  </si>
  <si>
    <t>მ</t>
  </si>
  <si>
    <t>5--1</t>
  </si>
  <si>
    <t>5--2</t>
  </si>
  <si>
    <t>მანქანები</t>
  </si>
  <si>
    <t>ლარი</t>
  </si>
  <si>
    <t>5--3</t>
  </si>
  <si>
    <t>5--4</t>
  </si>
  <si>
    <t>სხვა მასალები</t>
  </si>
  <si>
    <t>23-18-5</t>
  </si>
  <si>
    <t>წყალმიმღები ჭების მოწყობა მონოლითური ბეტონით</t>
  </si>
  <si>
    <t>6--1</t>
  </si>
  <si>
    <t xml:space="preserve">მუშა მშენებლების შრომითი დანახარჯები                   </t>
  </si>
  <si>
    <t>6--2</t>
  </si>
  <si>
    <t>სხვადასხვა მანქანები</t>
  </si>
  <si>
    <t>6--3</t>
  </si>
  <si>
    <t>ბეტონი მარკა ბ 15</t>
  </si>
  <si>
    <t>6--4</t>
  </si>
  <si>
    <t>ხის მასალა</t>
  </si>
  <si>
    <t>6--5</t>
  </si>
  <si>
    <t>ც</t>
  </si>
  <si>
    <t>23-23-1</t>
  </si>
  <si>
    <t>თუჯის  ცხაურა  ლიუკების მოწყობა</t>
  </si>
  <si>
    <t>7--1</t>
  </si>
  <si>
    <t>7--2</t>
  </si>
  <si>
    <t>7--3</t>
  </si>
  <si>
    <t>ცემენტის ხსნარი</t>
  </si>
  <si>
    <t>7--4</t>
  </si>
  <si>
    <t>7--5</t>
  </si>
  <si>
    <t>თუჯის ცხაურა ლიუკები</t>
  </si>
  <si>
    <t>1-80-1</t>
  </si>
  <si>
    <t>23-22-2</t>
  </si>
  <si>
    <t>მილსადენის მიერთება არსებულ ქსელთან</t>
  </si>
  <si>
    <t>9--1</t>
  </si>
  <si>
    <t>9--2</t>
  </si>
  <si>
    <t>ბეტონი მ 50</t>
  </si>
  <si>
    <t>9--3</t>
  </si>
  <si>
    <t>ქვიშა</t>
  </si>
  <si>
    <t>9--4</t>
  </si>
  <si>
    <t>ძენძი</t>
  </si>
  <si>
    <t>9--5</t>
  </si>
  <si>
    <t>არსებული ასფალტბეტონის საფარის აღდგენა</t>
  </si>
  <si>
    <t xml:space="preserve">                                                                                                                                                                                                                           27-43--1</t>
  </si>
  <si>
    <t xml:space="preserve"> საფუძვლის მოწყობა ქვიშა ღორღოვანი ნარევით  სისქით  15 სმ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</si>
  <si>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100კვმ</t>
  </si>
  <si>
    <t>10--1</t>
  </si>
  <si>
    <t xml:space="preserve"> შრომითი დანახარჯი </t>
  </si>
  <si>
    <t>10--2</t>
  </si>
  <si>
    <t>სატკეპნი პნევმოსვლაზე 5 ტნ</t>
  </si>
  <si>
    <t>მანქ/სთ</t>
  </si>
  <si>
    <t>10--3</t>
  </si>
  <si>
    <t>სარწყავი მანქანა</t>
  </si>
  <si>
    <t>კუბმ</t>
  </si>
  <si>
    <t>ქვიშა-ღორღოვანი ნარევი</t>
  </si>
  <si>
    <t>10--4</t>
  </si>
  <si>
    <t>წყალი</t>
  </si>
  <si>
    <t xml:space="preserve">                                                                                                                                                                                                                           27-42--3--4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</si>
  <si>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1000 კვმ</t>
  </si>
  <si>
    <t>ასფალტბეტონის ნარევი</t>
  </si>
  <si>
    <t>ჯამი</t>
  </si>
  <si>
    <t xml:space="preserve">რეზერვი გაუთვალისწინებელ სამუშაოებზე </t>
  </si>
  <si>
    <t>დღგ</t>
  </si>
  <si>
    <t>სულ ჯამი</t>
  </si>
  <si>
    <t>სამუშაოს  დასახელება</t>
  </si>
  <si>
    <t>განზომილების  ერთეული</t>
  </si>
  <si>
    <t>raodenoba</t>
  </si>
  <si>
    <t>განზომილების  ერთეულზე</t>
  </si>
  <si>
    <t>საპროექტო  მონაცემებზე</t>
  </si>
  <si>
    <t>ს.ნ.და წ   1-80</t>
  </si>
  <si>
    <t>გრუნტის დამუშავება  ხელით   III კატ.  გრუნტი</t>
  </si>
  <si>
    <t>100კბმ</t>
  </si>
  <si>
    <t>k=1,1  k=1,3</t>
  </si>
  <si>
    <t>შრომითი  დანახარჯები</t>
  </si>
  <si>
    <t>ს.ნ.და წ   23-2-1</t>
  </si>
  <si>
    <t>პლასტმასის საკანალიზაციო  გოფრირებული  მილების მონტაჟი  დ=200მმ  სნ4</t>
  </si>
  <si>
    <t>1კმ</t>
  </si>
  <si>
    <t>ლ</t>
  </si>
  <si>
    <t>sabazro</t>
  </si>
  <si>
    <t>მილი</t>
  </si>
  <si>
    <t>სხვა  მასალები</t>
  </si>
  <si>
    <t>ს.ნ.და წ   23-2-2</t>
  </si>
  <si>
    <t>იგივე. დ=150მმ  სნ4</t>
  </si>
  <si>
    <t>ს.ნ.და წ   23-15-2</t>
  </si>
  <si>
    <t>საკანალიზაციო  ჭების  მოწყობა  მონოლითური  ბეტონისაგან</t>
  </si>
  <si>
    <t>ბეტონი მ20</t>
  </si>
  <si>
    <t>გადახურვის  ფილები</t>
  </si>
  <si>
    <t>ცემენტის  ხსნარი</t>
  </si>
  <si>
    <t>ფიცარი  ჩამოგანილი</t>
  </si>
  <si>
    <t>ს.ნ.და წ   22-23</t>
  </si>
  <si>
    <t>თუჯის  ხუფის  მონტაჟი</t>
  </si>
  <si>
    <t>ცალი</t>
  </si>
  <si>
    <t>ხუფი</t>
  </si>
  <si>
    <t>ს.ნ.და წ   23-1-1</t>
  </si>
  <si>
    <t>15სმ-იანი  ქვიშის  ზოლის მოწყობა  მილების  ზემოდან</t>
  </si>
  <si>
    <t>10კბმ</t>
  </si>
  <si>
    <t>10სმ-იანი  ქვიშის  ზოლის მოწყობა  მილების  ძირში</t>
  </si>
  <si>
    <t>10kubm</t>
  </si>
  <si>
    <t>ს.ნ.და წ   22-27-6</t>
  </si>
  <si>
    <t>ფასონური ნაწილები</t>
  </si>
  <si>
    <t>10ც</t>
  </si>
  <si>
    <t>ფასონური  ნაწილები</t>
  </si>
  <si>
    <t>სამონტაჟო  ქსელის  ჩართვა  არსებულ  ბეტონის  ჭაში</t>
  </si>
  <si>
    <t>მიერთ</t>
  </si>
  <si>
    <t>კგ</t>
  </si>
  <si>
    <t>კანალიზაციის ქსელის  გაწმენდა  გამორეცხვით</t>
  </si>
  <si>
    <t>100მ</t>
  </si>
  <si>
    <t>ს.ნ.და წ   1-81</t>
  </si>
  <si>
    <t>გრუნტის  უკუჩაყრა  ხელით</t>
  </si>
  <si>
    <t>27--7--2</t>
  </si>
  <si>
    <t>ა/ბეტონის  საფარის  მოხსნა  სანგრევი ჩაქუჩით</t>
  </si>
  <si>
    <t>100kubm</t>
  </si>
  <si>
    <t>ავტოგრეიდერი 108,0 ცხ.ძ</t>
  </si>
  <si>
    <t>სანგრევი  ჩაქუჩი</t>
  </si>
  <si>
    <t xml:space="preserve"> 27-39</t>
  </si>
  <si>
    <t>ა/ბეტონის  საფარის  აღდგენა</t>
  </si>
  <si>
    <t>1000kვm</t>
  </si>
  <si>
    <t>ა/ბეტონის  დამგები</t>
  </si>
  <si>
    <t>საგზაო  სატკეპნი გლუვი 5,0ტ</t>
  </si>
  <si>
    <t>საგზაო  სატკეპნი გლუვი 10,0ტ</t>
  </si>
  <si>
    <t>სხვადასხვა  მანქანები</t>
  </si>
  <si>
    <t>ა/ბეტონის  ნარევი</t>
  </si>
  <si>
    <t>ტ</t>
  </si>
  <si>
    <t>ზედმეტი  გრუნტის  გატანა  10,0კმ-ზე</t>
  </si>
  <si>
    <t>ლოკალურ-რესურსული  ხარჯთაღრიცხვის  ჯამი</t>
  </si>
  <si>
    <t>შრომითი რესურსები</t>
  </si>
  <si>
    <t>სამშენებლო  მანქანები</t>
  </si>
  <si>
    <t>მატერიალური  რესურსები</t>
  </si>
  <si>
    <t>სამშენებლო რესურსების მიხედვით პირდაპირი  დანახარჯების  ჯამი</t>
  </si>
  <si>
    <t xml:space="preserve">ზედნადები  ხარჯები </t>
  </si>
  <si>
    <t xml:space="preserve">გეგმიური  დაგროვება  </t>
  </si>
  <si>
    <t xml:space="preserve">*შენიშვნა: 
1. რეზერვი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</t>
  </si>
  <si>
    <t>27---9-2</t>
  </si>
  <si>
    <t>ხელით დამუშავებული  გრუნტის დატვირთვა  ავტოთვითმცლელებზე ხელით</t>
  </si>
  <si>
    <t xml:space="preserve">  22-8-6</t>
  </si>
  <si>
    <t>გოფრირებული   მილების მონტაჟი დ=250 მმ  სნ-4</t>
  </si>
  <si>
    <t>გოფრირებული  მილები   250 მმ</t>
  </si>
  <si>
    <t xml:space="preserve">                                                                                                                                                                                                                           27-7-2</t>
  </si>
  <si>
    <t>არსებული გრუნტის ნაცვლად ტრანშეის შევსება ქვიშა-ხრეშოვანი ნარევით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</si>
  <si>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100 კბმ</t>
  </si>
  <si>
    <t>8--1</t>
  </si>
  <si>
    <t>8--2</t>
  </si>
  <si>
    <t>8--5</t>
  </si>
  <si>
    <t>ქვიშა-ხრეშოვანი ნარევი</t>
  </si>
  <si>
    <t>8--6</t>
  </si>
  <si>
    <t xml:space="preserve">                                                                                                                                                                                                                           27-8-2</t>
  </si>
  <si>
    <t>არსებული საფუძვლის პროფილის გასწორება ახალი ქვიშა-ხრეშოვანი ნარევის დამატებით</t>
  </si>
  <si>
    <t>ერთფენიანი ასფალტბეტონის საფარი სისქით 5სმ</t>
  </si>
  <si>
    <t>სამშენებლო რესურსების მიხედვით პირდაპირი დანახარჯების ჯამი</t>
  </si>
  <si>
    <t xml:space="preserve"> შრომითი დანახარჯები                   </t>
  </si>
  <si>
    <t xml:space="preserve"> სამშენებლო მანქანები</t>
  </si>
  <si>
    <t xml:space="preserve"> მატერიალური რესურსები</t>
  </si>
  <si>
    <t xml:space="preserve">ზედნადები ხარჯები </t>
  </si>
  <si>
    <t>გეგმიური დაგროვება</t>
  </si>
  <si>
    <t>რეზერვი გაუთვალისწინებელ სამუშაოებზე</t>
  </si>
  <si>
    <t xml:space="preserve">სულ ჯამი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</si>
</sst>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Sylkfean"/>
      <charset val="204"/>
    </font>
    <font>
      <b/>
      <sz val="11"/>
      <color theme="1"/>
      <name val="Calibri"/>
      <family val="2"/>
      <charset val="204"/>
      <scheme val="minor"/>
    </font>
    <font>
      <b/>
      <i/>
      <u/>
      <sz val="10"/>
      <name val="Sylkfean"/>
      <charset val="204"/>
    </font>
    <font>
      <b/>
      <i/>
      <sz val="10"/>
      <name val="Sylkfean"/>
      <charset val="204"/>
    </font>
    <font>
      <sz val="10"/>
      <name val="Sylkfean"/>
      <charset val="204"/>
    </font>
    <font>
      <b/>
      <u/>
      <sz val="10"/>
      <name val="Sylkfean"/>
      <charset val="204"/>
    </font>
    <font>
      <b/>
      <sz val="10"/>
      <name val="Sylkfean"/>
      <charset val="1"/>
    </font>
    <font>
      <sz val="10"/>
      <name val="Arial Cyr"/>
      <charset val="204"/>
    </font>
    <font>
      <b/>
      <sz val="10"/>
      <name val="Sylfaen"/>
      <family val="1"/>
      <charset val="204"/>
    </font>
    <font>
      <b/>
      <sz val="10"/>
      <name val="Arial Cyr"/>
      <charset val="204"/>
    </font>
    <font>
      <b/>
      <sz val="10"/>
      <name val="AcadNusx"/>
    </font>
    <font>
      <b/>
      <sz val="12"/>
      <name val="AcadNusx"/>
    </font>
    <font>
      <b/>
      <sz val="12"/>
      <name val="Sylfaen"/>
      <family val="1"/>
      <charset val="204"/>
    </font>
    <font>
      <b/>
      <sz val="10"/>
      <color indexed="12"/>
      <name val="AcadNusx"/>
    </font>
    <font>
      <b/>
      <sz val="10"/>
      <color indexed="10"/>
      <name val="Sylfaen"/>
      <family val="1"/>
      <charset val="204"/>
    </font>
    <font>
      <b/>
      <sz val="10"/>
      <color indexed="10"/>
      <name val="AcadNusx"/>
    </font>
    <font>
      <b/>
      <sz val="10"/>
      <color rgb="FF0070C0"/>
      <name val="Sylfaen"/>
      <family val="1"/>
      <charset val="204"/>
    </font>
    <font>
      <b/>
      <sz val="10"/>
      <color theme="3" tint="0.3999755851924192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rgb="FF0070C0"/>
      <name val="AcadNusx"/>
    </font>
    <font>
      <b/>
      <sz val="10"/>
      <color rgb="FFFF0000"/>
      <name val="AcadNusx"/>
    </font>
    <font>
      <b/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103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textRotation="90" wrapText="1"/>
    </xf>
    <xf numFmtId="0" fontId="12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textRotation="90" wrapText="1"/>
    </xf>
    <xf numFmtId="0" fontId="15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2" fontId="19" fillId="0" borderId="1" xfId="2" applyNumberFormat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2" fontId="17" fillId="0" borderId="1" xfId="2" applyNumberFormat="1" applyFont="1" applyBorder="1" applyAlignment="1">
      <alignment horizontal="center" vertical="center" wrapText="1"/>
    </xf>
    <xf numFmtId="2" fontId="14" fillId="0" borderId="1" xfId="2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2" fontId="23" fillId="0" borderId="1" xfId="2" applyNumberFormat="1" applyFont="1" applyBorder="1" applyAlignment="1">
      <alignment horizontal="center" vertical="center" wrapText="1"/>
    </xf>
    <xf numFmtId="165" fontId="14" fillId="0" borderId="1" xfId="2" applyNumberFormat="1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center" wrapText="1"/>
    </xf>
    <xf numFmtId="2" fontId="15" fillId="0" borderId="1" xfId="2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9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2" fillId="0" borderId="1" xfId="2" applyFont="1" applyBorder="1" applyAlignment="1">
      <alignment vertical="center" wrapText="1"/>
    </xf>
    <xf numFmtId="0" fontId="2" fillId="0" borderId="1" xfId="0" applyFont="1" applyBorder="1"/>
    <xf numFmtId="9" fontId="2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1"/>
  <sheetViews>
    <sheetView topLeftCell="A58" workbookViewId="0">
      <selection activeCell="A81" sqref="A81:J81"/>
    </sheetView>
  </sheetViews>
  <sheetFormatPr defaultRowHeight="15"/>
  <cols>
    <col min="1" max="2" width="7.42578125" customWidth="1"/>
    <col min="3" max="3" width="31.28515625" customWidth="1"/>
  </cols>
  <sheetData>
    <row r="1" spans="1:10" ht="80.2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7">
      <c r="A2" s="43" t="s">
        <v>1</v>
      </c>
      <c r="B2" s="44" t="s">
        <v>2</v>
      </c>
      <c r="C2" s="45" t="s">
        <v>92</v>
      </c>
      <c r="D2" s="46"/>
      <c r="E2" s="47"/>
      <c r="F2" s="44" t="s">
        <v>93</v>
      </c>
      <c r="G2" s="48" t="s">
        <v>94</v>
      </c>
      <c r="H2" s="49"/>
      <c r="I2" s="2" t="s">
        <v>6</v>
      </c>
      <c r="J2" s="2" t="s">
        <v>7</v>
      </c>
    </row>
    <row r="3" spans="1:10" ht="78">
      <c r="A3" s="50"/>
      <c r="B3" s="51"/>
      <c r="C3" s="52"/>
      <c r="D3" s="53"/>
      <c r="E3" s="54"/>
      <c r="F3" s="51"/>
      <c r="G3" s="55" t="s">
        <v>95</v>
      </c>
      <c r="H3" s="55" t="s">
        <v>96</v>
      </c>
      <c r="I3" s="2"/>
      <c r="J3" s="2"/>
    </row>
    <row r="4" spans="1:10">
      <c r="A4" s="82">
        <v>1</v>
      </c>
      <c r="B4" s="83">
        <v>2</v>
      </c>
      <c r="C4" s="84">
        <v>3</v>
      </c>
      <c r="D4" s="85"/>
      <c r="E4" s="86"/>
      <c r="F4" s="83">
        <v>4</v>
      </c>
      <c r="G4" s="87">
        <v>5</v>
      </c>
      <c r="H4" s="87">
        <v>6</v>
      </c>
      <c r="I4" s="88">
        <v>7</v>
      </c>
      <c r="J4" s="88">
        <v>8</v>
      </c>
    </row>
    <row r="5" spans="1:10" ht="54">
      <c r="A5" s="56">
        <v>1</v>
      </c>
      <c r="B5" s="57" t="s">
        <v>97</v>
      </c>
      <c r="C5" s="58" t="s">
        <v>98</v>
      </c>
      <c r="D5" s="59"/>
      <c r="E5" s="60"/>
      <c r="F5" s="57" t="s">
        <v>99</v>
      </c>
      <c r="G5" s="61"/>
      <c r="H5" s="56">
        <v>2.5499999999999998</v>
      </c>
      <c r="I5" s="9"/>
      <c r="J5" s="9"/>
    </row>
    <row r="6" spans="1:10" ht="27">
      <c r="A6" s="62">
        <v>1.1000000000000001</v>
      </c>
      <c r="B6" s="62" t="s">
        <v>100</v>
      </c>
      <c r="C6" s="63" t="s">
        <v>101</v>
      </c>
      <c r="D6" s="64"/>
      <c r="E6" s="65"/>
      <c r="F6" s="66" t="s">
        <v>14</v>
      </c>
      <c r="G6" s="67">
        <v>342</v>
      </c>
      <c r="H6" s="68">
        <f>H5*G6</f>
        <v>872.09999999999991</v>
      </c>
      <c r="I6" s="9"/>
      <c r="J6" s="9"/>
    </row>
    <row r="7" spans="1:10" ht="72">
      <c r="A7" s="56">
        <v>2</v>
      </c>
      <c r="B7" s="57" t="s">
        <v>102</v>
      </c>
      <c r="C7" s="58" t="s">
        <v>103</v>
      </c>
      <c r="D7" s="59"/>
      <c r="E7" s="60"/>
      <c r="F7" s="57" t="s">
        <v>104</v>
      </c>
      <c r="G7" s="61"/>
      <c r="H7" s="56">
        <v>0.127</v>
      </c>
      <c r="I7" s="9"/>
      <c r="J7" s="9"/>
    </row>
    <row r="8" spans="1:10">
      <c r="A8" s="62">
        <f>A7+0.1</f>
        <v>2.1</v>
      </c>
      <c r="B8" s="62"/>
      <c r="C8" s="63" t="s">
        <v>101</v>
      </c>
      <c r="D8" s="64"/>
      <c r="E8" s="65"/>
      <c r="F8" s="66" t="s">
        <v>14</v>
      </c>
      <c r="G8" s="67">
        <v>391</v>
      </c>
      <c r="H8" s="68">
        <f>H7*G8</f>
        <v>49.657000000000004</v>
      </c>
      <c r="I8" s="9"/>
      <c r="J8" s="9"/>
    </row>
    <row r="9" spans="1:10">
      <c r="A9" s="62">
        <f>A8+0.1</f>
        <v>2.2000000000000002</v>
      </c>
      <c r="B9" s="62"/>
      <c r="C9" s="63" t="s">
        <v>33</v>
      </c>
      <c r="D9" s="64"/>
      <c r="E9" s="65"/>
      <c r="F9" s="69" t="s">
        <v>105</v>
      </c>
      <c r="G9" s="61">
        <v>32.1</v>
      </c>
      <c r="H9" s="70">
        <f>G9*H7</f>
        <v>4.0767000000000007</v>
      </c>
      <c r="I9" s="9"/>
      <c r="J9" s="9"/>
    </row>
    <row r="10" spans="1:10" ht="27">
      <c r="A10" s="62">
        <v>2.2999999999999998</v>
      </c>
      <c r="B10" s="62" t="s">
        <v>106</v>
      </c>
      <c r="C10" s="63" t="s">
        <v>107</v>
      </c>
      <c r="D10" s="64"/>
      <c r="E10" s="65"/>
      <c r="F10" s="66" t="s">
        <v>30</v>
      </c>
      <c r="G10" s="62">
        <v>995</v>
      </c>
      <c r="H10" s="62">
        <f>H7*G10</f>
        <v>126.36499999999999</v>
      </c>
      <c r="I10" s="9"/>
      <c r="J10" s="9"/>
    </row>
    <row r="11" spans="1:10">
      <c r="A11" s="62">
        <v>2.4</v>
      </c>
      <c r="B11" s="62"/>
      <c r="C11" s="63" t="s">
        <v>108</v>
      </c>
      <c r="D11" s="64"/>
      <c r="E11" s="65"/>
      <c r="F11" s="66" t="s">
        <v>105</v>
      </c>
      <c r="G11" s="62">
        <v>17.399999999999999</v>
      </c>
      <c r="H11" s="71">
        <f>G11*H7</f>
        <v>2.2098</v>
      </c>
      <c r="I11" s="9"/>
      <c r="J11" s="9"/>
    </row>
    <row r="12" spans="1:10" ht="72">
      <c r="A12" s="56">
        <v>3</v>
      </c>
      <c r="B12" s="57" t="s">
        <v>109</v>
      </c>
      <c r="C12" s="58" t="s">
        <v>110</v>
      </c>
      <c r="D12" s="59"/>
      <c r="E12" s="60"/>
      <c r="F12" s="57" t="s">
        <v>104</v>
      </c>
      <c r="G12" s="61"/>
      <c r="H12" s="56">
        <v>7.0000000000000007E-2</v>
      </c>
      <c r="I12" s="9"/>
      <c r="J12" s="9"/>
    </row>
    <row r="13" spans="1:10">
      <c r="A13" s="62">
        <f>A12+0.1</f>
        <v>3.1</v>
      </c>
      <c r="B13" s="62"/>
      <c r="C13" s="63" t="s">
        <v>101</v>
      </c>
      <c r="D13" s="64"/>
      <c r="E13" s="65"/>
      <c r="F13" s="66" t="s">
        <v>14</v>
      </c>
      <c r="G13" s="67">
        <v>391</v>
      </c>
      <c r="H13" s="68">
        <f>H12*G13</f>
        <v>27.37</v>
      </c>
      <c r="I13" s="9"/>
      <c r="J13" s="9"/>
    </row>
    <row r="14" spans="1:10">
      <c r="A14" s="62">
        <f>A13+0.1</f>
        <v>3.2</v>
      </c>
      <c r="B14" s="62"/>
      <c r="C14" s="63" t="s">
        <v>33</v>
      </c>
      <c r="D14" s="64"/>
      <c r="E14" s="65"/>
      <c r="F14" s="72" t="s">
        <v>105</v>
      </c>
      <c r="G14" s="61">
        <v>32.1</v>
      </c>
      <c r="H14" s="70">
        <f>G14*H12</f>
        <v>2.2470000000000003</v>
      </c>
      <c r="I14" s="9"/>
      <c r="J14" s="9"/>
    </row>
    <row r="15" spans="1:10" ht="27">
      <c r="A15" s="62">
        <v>3.3</v>
      </c>
      <c r="B15" s="62" t="s">
        <v>106</v>
      </c>
      <c r="C15" s="63" t="s">
        <v>107</v>
      </c>
      <c r="D15" s="64"/>
      <c r="E15" s="65"/>
      <c r="F15" s="73" t="s">
        <v>30</v>
      </c>
      <c r="G15" s="62">
        <v>995</v>
      </c>
      <c r="H15" s="62">
        <f>H12*G15</f>
        <v>69.650000000000006</v>
      </c>
      <c r="I15" s="9"/>
      <c r="J15" s="9"/>
    </row>
    <row r="16" spans="1:10">
      <c r="A16" s="62">
        <v>3.4</v>
      </c>
      <c r="B16" s="62"/>
      <c r="C16" s="63" t="s">
        <v>108</v>
      </c>
      <c r="D16" s="64"/>
      <c r="E16" s="65"/>
      <c r="F16" s="74" t="s">
        <v>105</v>
      </c>
      <c r="G16" s="62">
        <v>17.399999999999999</v>
      </c>
      <c r="H16" s="71">
        <f>G16*H12</f>
        <v>1.218</v>
      </c>
      <c r="I16" s="9"/>
      <c r="J16" s="9"/>
    </row>
    <row r="17" spans="1:10" ht="72">
      <c r="A17" s="56">
        <v>4</v>
      </c>
      <c r="B17" s="57" t="s">
        <v>111</v>
      </c>
      <c r="C17" s="58" t="s">
        <v>112</v>
      </c>
      <c r="D17" s="59"/>
      <c r="E17" s="60"/>
      <c r="F17" s="57" t="s">
        <v>24</v>
      </c>
      <c r="G17" s="61"/>
      <c r="H17" s="56">
        <v>11.5</v>
      </c>
      <c r="I17" s="9"/>
      <c r="J17" s="9"/>
    </row>
    <row r="18" spans="1:10">
      <c r="A18" s="62">
        <f>A17+0.1</f>
        <v>4.0999999999999996</v>
      </c>
      <c r="B18" s="62"/>
      <c r="C18" s="63" t="s">
        <v>101</v>
      </c>
      <c r="D18" s="64"/>
      <c r="E18" s="65"/>
      <c r="F18" s="66" t="s">
        <v>14</v>
      </c>
      <c r="G18" s="67">
        <v>25.2</v>
      </c>
      <c r="H18" s="68">
        <f>H17*G18</f>
        <v>289.8</v>
      </c>
      <c r="I18" s="9"/>
      <c r="J18" s="9"/>
    </row>
    <row r="19" spans="1:10">
      <c r="A19" s="62">
        <v>4.2</v>
      </c>
      <c r="B19" s="62"/>
      <c r="C19" s="63" t="s">
        <v>33</v>
      </c>
      <c r="D19" s="64"/>
      <c r="E19" s="65"/>
      <c r="F19" s="72" t="s">
        <v>105</v>
      </c>
      <c r="G19" s="61">
        <v>2.2999999999999998</v>
      </c>
      <c r="H19" s="70">
        <f>G19*H17</f>
        <v>26.45</v>
      </c>
      <c r="I19" s="9"/>
      <c r="J19" s="9"/>
    </row>
    <row r="20" spans="1:10" ht="27">
      <c r="A20" s="62">
        <v>4.3</v>
      </c>
      <c r="B20" s="62" t="s">
        <v>106</v>
      </c>
      <c r="C20" s="63" t="s">
        <v>113</v>
      </c>
      <c r="D20" s="64"/>
      <c r="E20" s="65"/>
      <c r="F20" s="73" t="s">
        <v>24</v>
      </c>
      <c r="G20" s="62">
        <v>0.96199999999999997</v>
      </c>
      <c r="H20" s="62">
        <f>H17*G20</f>
        <v>11.062999999999999</v>
      </c>
      <c r="I20" s="9"/>
      <c r="J20" s="9"/>
    </row>
    <row r="21" spans="1:10" ht="27">
      <c r="A21" s="62">
        <v>4.4000000000000004</v>
      </c>
      <c r="B21" s="62" t="s">
        <v>106</v>
      </c>
      <c r="C21" s="63" t="s">
        <v>114</v>
      </c>
      <c r="D21" s="64"/>
      <c r="E21" s="65"/>
      <c r="F21" s="73" t="s">
        <v>24</v>
      </c>
      <c r="G21" s="62">
        <v>0.04</v>
      </c>
      <c r="H21" s="62">
        <f>H17*G21</f>
        <v>0.46</v>
      </c>
      <c r="I21" s="9"/>
      <c r="J21" s="9"/>
    </row>
    <row r="22" spans="1:10" ht="27">
      <c r="A22" s="62">
        <v>4.5</v>
      </c>
      <c r="B22" s="62" t="s">
        <v>106</v>
      </c>
      <c r="C22" s="63" t="s">
        <v>115</v>
      </c>
      <c r="D22" s="64"/>
      <c r="E22" s="65"/>
      <c r="F22" s="73" t="s">
        <v>24</v>
      </c>
      <c r="G22" s="62">
        <v>0.19</v>
      </c>
      <c r="H22" s="62">
        <f>H17*G22</f>
        <v>2.1850000000000001</v>
      </c>
      <c r="I22" s="9"/>
      <c r="J22" s="9"/>
    </row>
    <row r="23" spans="1:10" ht="27">
      <c r="A23" s="62">
        <v>4.5999999999999996</v>
      </c>
      <c r="B23" s="62" t="s">
        <v>106</v>
      </c>
      <c r="C23" s="63" t="s">
        <v>116</v>
      </c>
      <c r="D23" s="64"/>
      <c r="E23" s="65"/>
      <c r="F23" s="73" t="s">
        <v>24</v>
      </c>
      <c r="G23" s="62">
        <v>0.14000000000000001</v>
      </c>
      <c r="H23" s="62">
        <f>H17*G23</f>
        <v>1.61</v>
      </c>
      <c r="I23" s="9"/>
      <c r="J23" s="9"/>
    </row>
    <row r="24" spans="1:10" ht="27">
      <c r="A24" s="62">
        <v>4.7</v>
      </c>
      <c r="B24" s="62" t="s">
        <v>106</v>
      </c>
      <c r="C24" s="63" t="s">
        <v>108</v>
      </c>
      <c r="D24" s="64"/>
      <c r="E24" s="65"/>
      <c r="F24" s="74" t="s">
        <v>105</v>
      </c>
      <c r="G24" s="62">
        <v>2.54</v>
      </c>
      <c r="H24" s="62">
        <f>H17*G24</f>
        <v>29.21</v>
      </c>
      <c r="I24" s="9"/>
      <c r="J24" s="9"/>
    </row>
    <row r="25" spans="1:10" ht="54">
      <c r="A25" s="56">
        <v>5</v>
      </c>
      <c r="B25" s="57" t="s">
        <v>117</v>
      </c>
      <c r="C25" s="58" t="s">
        <v>118</v>
      </c>
      <c r="D25" s="59"/>
      <c r="E25" s="60"/>
      <c r="F25" s="57" t="s">
        <v>119</v>
      </c>
      <c r="G25" s="61"/>
      <c r="H25" s="56">
        <v>7</v>
      </c>
      <c r="I25" s="9"/>
      <c r="J25" s="9"/>
    </row>
    <row r="26" spans="1:10">
      <c r="A26" s="62">
        <v>5.0999999999999996</v>
      </c>
      <c r="B26" s="62"/>
      <c r="C26" s="63" t="s">
        <v>101</v>
      </c>
      <c r="D26" s="64"/>
      <c r="E26" s="65"/>
      <c r="F26" s="66" t="s">
        <v>14</v>
      </c>
      <c r="G26" s="67">
        <v>1.54</v>
      </c>
      <c r="H26" s="68">
        <f>H25*G26</f>
        <v>10.780000000000001</v>
      </c>
      <c r="I26" s="9"/>
      <c r="J26" s="9"/>
    </row>
    <row r="27" spans="1:10">
      <c r="A27" s="62">
        <v>5.2</v>
      </c>
      <c r="B27" s="62"/>
      <c r="C27" s="63" t="s">
        <v>33</v>
      </c>
      <c r="D27" s="64"/>
      <c r="E27" s="65"/>
      <c r="F27" s="72" t="s">
        <v>105</v>
      </c>
      <c r="G27" s="75">
        <v>0.09</v>
      </c>
      <c r="H27" s="76">
        <f>H25*G27</f>
        <v>0.63</v>
      </c>
      <c r="I27" s="9"/>
      <c r="J27" s="9"/>
    </row>
    <row r="28" spans="1:10" ht="27">
      <c r="A28" s="62">
        <v>5.3</v>
      </c>
      <c r="B28" s="62" t="s">
        <v>106</v>
      </c>
      <c r="C28" s="63" t="s">
        <v>120</v>
      </c>
      <c r="D28" s="64"/>
      <c r="E28" s="65"/>
      <c r="F28" s="72" t="s">
        <v>119</v>
      </c>
      <c r="G28" s="62">
        <v>1</v>
      </c>
      <c r="H28" s="62">
        <f>H25*G28</f>
        <v>7</v>
      </c>
      <c r="I28" s="9"/>
      <c r="J28" s="9"/>
    </row>
    <row r="29" spans="1:10">
      <c r="A29" s="62">
        <v>5.4</v>
      </c>
      <c r="B29" s="62"/>
      <c r="C29" s="63" t="s">
        <v>115</v>
      </c>
      <c r="D29" s="64"/>
      <c r="E29" s="65"/>
      <c r="F29" s="73" t="s">
        <v>24</v>
      </c>
      <c r="G29" s="62">
        <v>1.4E-2</v>
      </c>
      <c r="H29" s="62">
        <f>H25*G29</f>
        <v>9.8000000000000004E-2</v>
      </c>
      <c r="I29" s="9"/>
      <c r="J29" s="9"/>
    </row>
    <row r="30" spans="1:10" ht="72">
      <c r="A30" s="56">
        <v>6</v>
      </c>
      <c r="B30" s="57" t="s">
        <v>121</v>
      </c>
      <c r="C30" s="58" t="s">
        <v>122</v>
      </c>
      <c r="D30" s="59"/>
      <c r="E30" s="60"/>
      <c r="F30" s="57" t="s">
        <v>123</v>
      </c>
      <c r="G30" s="61"/>
      <c r="H30" s="56">
        <v>3</v>
      </c>
      <c r="I30" s="9"/>
      <c r="J30" s="9"/>
    </row>
    <row r="31" spans="1:10">
      <c r="A31" s="62">
        <v>6.1</v>
      </c>
      <c r="B31" s="62"/>
      <c r="C31" s="63" t="s">
        <v>101</v>
      </c>
      <c r="D31" s="64"/>
      <c r="E31" s="65"/>
      <c r="F31" s="66" t="s">
        <v>14</v>
      </c>
      <c r="G31" s="67">
        <v>18</v>
      </c>
      <c r="H31" s="68">
        <f>H30*G31</f>
        <v>54</v>
      </c>
      <c r="I31" s="9"/>
      <c r="J31" s="9"/>
    </row>
    <row r="32" spans="1:10">
      <c r="A32" s="62">
        <v>6.2</v>
      </c>
      <c r="B32" s="62"/>
      <c r="C32" s="63" t="s">
        <v>66</v>
      </c>
      <c r="D32" s="64"/>
      <c r="E32" s="65"/>
      <c r="F32" s="73" t="s">
        <v>24</v>
      </c>
      <c r="G32" s="62">
        <v>11</v>
      </c>
      <c r="H32" s="62">
        <f>H30*G32</f>
        <v>33</v>
      </c>
      <c r="I32" s="9"/>
      <c r="J32" s="9"/>
    </row>
    <row r="33" spans="1:10" ht="72">
      <c r="A33" s="56">
        <v>7</v>
      </c>
      <c r="B33" s="57" t="s">
        <v>121</v>
      </c>
      <c r="C33" s="58" t="s">
        <v>124</v>
      </c>
      <c r="D33" s="59"/>
      <c r="E33" s="60"/>
      <c r="F33" s="56" t="s">
        <v>125</v>
      </c>
      <c r="G33" s="61"/>
      <c r="H33" s="56">
        <v>2.4</v>
      </c>
      <c r="I33" s="9"/>
      <c r="J33" s="9"/>
    </row>
    <row r="34" spans="1:10">
      <c r="A34" s="62">
        <v>7.1</v>
      </c>
      <c r="B34" s="62"/>
      <c r="C34" s="63" t="s">
        <v>101</v>
      </c>
      <c r="D34" s="64"/>
      <c r="E34" s="65"/>
      <c r="F34" s="66" t="s">
        <v>14</v>
      </c>
      <c r="G34" s="67">
        <v>18</v>
      </c>
      <c r="H34" s="68">
        <f>H33*G34</f>
        <v>43.199999999999996</v>
      </c>
      <c r="I34" s="9"/>
      <c r="J34" s="9"/>
    </row>
    <row r="35" spans="1:10">
      <c r="A35" s="62">
        <v>7.2</v>
      </c>
      <c r="B35" s="62"/>
      <c r="C35" s="63" t="s">
        <v>66</v>
      </c>
      <c r="D35" s="64"/>
      <c r="E35" s="65"/>
      <c r="F35" s="73" t="s">
        <v>24</v>
      </c>
      <c r="G35" s="62">
        <v>11</v>
      </c>
      <c r="H35" s="62">
        <f>H33*G35</f>
        <v>26.4</v>
      </c>
      <c r="I35" s="9"/>
      <c r="J35" s="9"/>
    </row>
    <row r="36" spans="1:10" ht="72">
      <c r="A36" s="56">
        <v>8</v>
      </c>
      <c r="B36" s="57" t="s">
        <v>126</v>
      </c>
      <c r="C36" s="58" t="s">
        <v>127</v>
      </c>
      <c r="D36" s="59"/>
      <c r="E36" s="60"/>
      <c r="F36" s="56" t="s">
        <v>128</v>
      </c>
      <c r="G36" s="61"/>
      <c r="H36" s="56">
        <v>1.8</v>
      </c>
      <c r="I36" s="9"/>
      <c r="J36" s="9"/>
    </row>
    <row r="37" spans="1:10">
      <c r="A37" s="62">
        <v>8.1</v>
      </c>
      <c r="B37" s="62"/>
      <c r="C37" s="63" t="s">
        <v>101</v>
      </c>
      <c r="D37" s="64"/>
      <c r="E37" s="65"/>
      <c r="F37" s="66" t="s">
        <v>14</v>
      </c>
      <c r="G37" s="67">
        <v>5.84</v>
      </c>
      <c r="H37" s="68">
        <f>H36*G37</f>
        <v>10.512</v>
      </c>
      <c r="I37" s="9"/>
      <c r="J37" s="9"/>
    </row>
    <row r="38" spans="1:10">
      <c r="A38" s="62">
        <v>8.1999999999999993</v>
      </c>
      <c r="B38" s="62"/>
      <c r="C38" s="63" t="s">
        <v>33</v>
      </c>
      <c r="D38" s="64"/>
      <c r="E38" s="65"/>
      <c r="F38" s="72" t="s">
        <v>105</v>
      </c>
      <c r="G38" s="61">
        <v>2.27</v>
      </c>
      <c r="H38" s="61">
        <f>H36*G38</f>
        <v>4.0860000000000003</v>
      </c>
      <c r="I38" s="9"/>
      <c r="J38" s="9"/>
    </row>
    <row r="39" spans="1:10">
      <c r="A39" s="62">
        <v>8.3000000000000007</v>
      </c>
      <c r="B39" s="62"/>
      <c r="C39" s="63" t="s">
        <v>129</v>
      </c>
      <c r="D39" s="64"/>
      <c r="E39" s="65"/>
      <c r="F39" s="73" t="s">
        <v>119</v>
      </c>
      <c r="G39" s="62">
        <v>10</v>
      </c>
      <c r="H39" s="62">
        <f>H36*G39</f>
        <v>18</v>
      </c>
      <c r="I39" s="9"/>
      <c r="J39" s="9"/>
    </row>
    <row r="40" spans="1:10" ht="27">
      <c r="A40" s="62">
        <v>8.4</v>
      </c>
      <c r="B40" s="62" t="s">
        <v>106</v>
      </c>
      <c r="C40" s="63" t="s">
        <v>108</v>
      </c>
      <c r="D40" s="64"/>
      <c r="E40" s="65"/>
      <c r="F40" s="72" t="s">
        <v>105</v>
      </c>
      <c r="G40" s="62">
        <v>1.25</v>
      </c>
      <c r="H40" s="77">
        <f>G40*H36</f>
        <v>2.25</v>
      </c>
      <c r="I40" s="9"/>
      <c r="J40" s="9"/>
    </row>
    <row r="41" spans="1:10" ht="72">
      <c r="A41" s="56">
        <v>9</v>
      </c>
      <c r="B41" s="57" t="s">
        <v>126</v>
      </c>
      <c r="C41" s="58" t="s">
        <v>130</v>
      </c>
      <c r="D41" s="59"/>
      <c r="E41" s="60"/>
      <c r="F41" s="56" t="s">
        <v>131</v>
      </c>
      <c r="G41" s="61"/>
      <c r="H41" s="56">
        <v>1</v>
      </c>
      <c r="I41" s="9"/>
      <c r="J41" s="9"/>
    </row>
    <row r="42" spans="1:10" ht="27">
      <c r="A42" s="62">
        <v>9.1</v>
      </c>
      <c r="B42" s="62" t="s">
        <v>106</v>
      </c>
      <c r="C42" s="63" t="s">
        <v>101</v>
      </c>
      <c r="D42" s="64"/>
      <c r="E42" s="65"/>
      <c r="F42" s="66" t="s">
        <v>14</v>
      </c>
      <c r="G42" s="67">
        <v>17</v>
      </c>
      <c r="H42" s="68">
        <f>H41*G42</f>
        <v>17</v>
      </c>
      <c r="I42" s="9"/>
      <c r="J42" s="9"/>
    </row>
    <row r="43" spans="1:10" ht="27">
      <c r="A43" s="62">
        <v>9.1999999999999993</v>
      </c>
      <c r="B43" s="62" t="s">
        <v>106</v>
      </c>
      <c r="C43" s="63" t="s">
        <v>113</v>
      </c>
      <c r="D43" s="64"/>
      <c r="E43" s="65"/>
      <c r="F43" s="73" t="s">
        <v>24</v>
      </c>
      <c r="G43" s="62">
        <v>0.05</v>
      </c>
      <c r="H43" s="62">
        <f>H41*G43</f>
        <v>0.05</v>
      </c>
      <c r="I43" s="9"/>
      <c r="J43" s="9"/>
    </row>
    <row r="44" spans="1:10">
      <c r="A44" s="62">
        <v>9.3000000000000007</v>
      </c>
      <c r="B44" s="62"/>
      <c r="C44" s="63" t="s">
        <v>66</v>
      </c>
      <c r="D44" s="64"/>
      <c r="E44" s="65"/>
      <c r="F44" s="73" t="s">
        <v>24</v>
      </c>
      <c r="G44" s="62">
        <v>0.2</v>
      </c>
      <c r="H44" s="62">
        <f>H41*G44</f>
        <v>0.2</v>
      </c>
      <c r="I44" s="9"/>
      <c r="J44" s="9"/>
    </row>
    <row r="45" spans="1:10" ht="27">
      <c r="A45" s="62">
        <v>9.4</v>
      </c>
      <c r="B45" s="62" t="s">
        <v>106</v>
      </c>
      <c r="C45" s="63" t="s">
        <v>68</v>
      </c>
      <c r="D45" s="64"/>
      <c r="E45" s="65"/>
      <c r="F45" s="73" t="s">
        <v>132</v>
      </c>
      <c r="G45" s="62">
        <v>7.8</v>
      </c>
      <c r="H45" s="62">
        <f>H41*G45</f>
        <v>7.8</v>
      </c>
      <c r="I45" s="9"/>
      <c r="J45" s="9"/>
    </row>
    <row r="46" spans="1:10">
      <c r="A46" s="62">
        <v>9.5</v>
      </c>
      <c r="B46" s="62"/>
      <c r="C46" s="63" t="s">
        <v>108</v>
      </c>
      <c r="D46" s="64"/>
      <c r="E46" s="65"/>
      <c r="F46" s="72" t="s">
        <v>105</v>
      </c>
      <c r="G46" s="62">
        <v>1.08</v>
      </c>
      <c r="H46" s="77">
        <f>G46*H41</f>
        <v>1.08</v>
      </c>
      <c r="I46" s="9"/>
      <c r="J46" s="9"/>
    </row>
    <row r="47" spans="1:10" ht="72">
      <c r="A47" s="56">
        <v>10</v>
      </c>
      <c r="B47" s="57" t="s">
        <v>121</v>
      </c>
      <c r="C47" s="58" t="s">
        <v>133</v>
      </c>
      <c r="D47" s="59"/>
      <c r="E47" s="60"/>
      <c r="F47" s="56" t="s">
        <v>134</v>
      </c>
      <c r="G47" s="61"/>
      <c r="H47" s="56">
        <v>1.97</v>
      </c>
      <c r="I47" s="9"/>
      <c r="J47" s="9"/>
    </row>
    <row r="48" spans="1:10">
      <c r="A48" s="62">
        <v>10.1</v>
      </c>
      <c r="B48" s="62"/>
      <c r="C48" s="63" t="s">
        <v>101</v>
      </c>
      <c r="D48" s="64"/>
      <c r="E48" s="65"/>
      <c r="F48" s="66" t="s">
        <v>14</v>
      </c>
      <c r="G48" s="67">
        <v>8.5</v>
      </c>
      <c r="H48" s="68">
        <f>H47*G48</f>
        <v>16.745000000000001</v>
      </c>
      <c r="I48" s="9"/>
      <c r="J48" s="9"/>
    </row>
    <row r="49" spans="1:10">
      <c r="A49" s="62">
        <v>10.199999999999999</v>
      </c>
      <c r="B49" s="62"/>
      <c r="C49" s="63" t="s">
        <v>108</v>
      </c>
      <c r="D49" s="64"/>
      <c r="E49" s="65"/>
      <c r="F49" s="72" t="s">
        <v>105</v>
      </c>
      <c r="G49" s="62">
        <v>0.28000000000000003</v>
      </c>
      <c r="H49" s="62">
        <f>H47*G49</f>
        <v>0.55160000000000009</v>
      </c>
      <c r="I49" s="9"/>
      <c r="J49" s="9"/>
    </row>
    <row r="50" spans="1:10" ht="54">
      <c r="A50" s="56">
        <v>11</v>
      </c>
      <c r="B50" s="57" t="s">
        <v>135</v>
      </c>
      <c r="C50" s="58" t="s">
        <v>136</v>
      </c>
      <c r="D50" s="59"/>
      <c r="E50" s="60"/>
      <c r="F50" s="56" t="s">
        <v>99</v>
      </c>
      <c r="G50" s="61"/>
      <c r="H50" s="56">
        <v>2.23</v>
      </c>
      <c r="I50" s="9"/>
      <c r="J50" s="9"/>
    </row>
    <row r="51" spans="1:10">
      <c r="A51" s="62">
        <v>11.1</v>
      </c>
      <c r="B51" s="62"/>
      <c r="C51" s="63" t="s">
        <v>101</v>
      </c>
      <c r="D51" s="64"/>
      <c r="E51" s="65"/>
      <c r="F51" s="78" t="s">
        <v>14</v>
      </c>
      <c r="G51" s="67">
        <v>197</v>
      </c>
      <c r="H51" s="68">
        <f>H50*G51</f>
        <v>439.31</v>
      </c>
      <c r="I51" s="9"/>
      <c r="J51" s="9"/>
    </row>
    <row r="52" spans="1:10" ht="33">
      <c r="A52" s="56">
        <v>12</v>
      </c>
      <c r="B52" s="79" t="s">
        <v>137</v>
      </c>
      <c r="C52" s="58" t="s">
        <v>138</v>
      </c>
      <c r="D52" s="59"/>
      <c r="E52" s="60"/>
      <c r="F52" s="56" t="s">
        <v>139</v>
      </c>
      <c r="G52" s="61"/>
      <c r="H52" s="56">
        <f>300*0.05*0.01</f>
        <v>0.15</v>
      </c>
      <c r="I52" s="9"/>
      <c r="J52" s="9"/>
    </row>
    <row r="53" spans="1:10" ht="27">
      <c r="A53" s="62">
        <v>12.1</v>
      </c>
      <c r="B53" s="62" t="s">
        <v>106</v>
      </c>
      <c r="C53" s="63" t="s">
        <v>101</v>
      </c>
      <c r="D53" s="64"/>
      <c r="E53" s="65"/>
      <c r="F53" s="66" t="s">
        <v>14</v>
      </c>
      <c r="G53" s="67">
        <v>160</v>
      </c>
      <c r="H53" s="68">
        <f>H52*G53</f>
        <v>24</v>
      </c>
      <c r="I53" s="9"/>
      <c r="J53" s="9"/>
    </row>
    <row r="54" spans="1:10" ht="27">
      <c r="A54" s="62">
        <v>12.3</v>
      </c>
      <c r="B54" s="62" t="s">
        <v>106</v>
      </c>
      <c r="C54" s="63" t="s">
        <v>140</v>
      </c>
      <c r="D54" s="64"/>
      <c r="E54" s="65"/>
      <c r="F54" s="69" t="s">
        <v>16</v>
      </c>
      <c r="G54" s="75">
        <v>2.0099999999999998</v>
      </c>
      <c r="H54" s="75">
        <f>H52*G54</f>
        <v>0.30149999999999993</v>
      </c>
      <c r="I54" s="9"/>
      <c r="J54" s="9"/>
    </row>
    <row r="55" spans="1:10">
      <c r="A55" s="62">
        <v>12.4</v>
      </c>
      <c r="B55" s="62"/>
      <c r="C55" s="63" t="s">
        <v>141</v>
      </c>
      <c r="D55" s="64"/>
      <c r="E55" s="65"/>
      <c r="F55" s="69" t="s">
        <v>16</v>
      </c>
      <c r="G55" s="75">
        <v>77.5</v>
      </c>
      <c r="H55" s="75">
        <f>H52*G55</f>
        <v>11.625</v>
      </c>
      <c r="I55" s="9"/>
      <c r="J55" s="9"/>
    </row>
    <row r="56" spans="1:10" ht="36">
      <c r="A56" s="56">
        <v>13</v>
      </c>
      <c r="B56" s="57" t="s">
        <v>142</v>
      </c>
      <c r="C56" s="58" t="s">
        <v>143</v>
      </c>
      <c r="D56" s="59"/>
      <c r="E56" s="60"/>
      <c r="F56" s="56" t="s">
        <v>144</v>
      </c>
      <c r="G56" s="61"/>
      <c r="H56" s="80">
        <f>200*1.5*0.001</f>
        <v>0.3</v>
      </c>
      <c r="I56" s="9"/>
      <c r="J56" s="9"/>
    </row>
    <row r="57" spans="1:10" ht="27">
      <c r="A57" s="62">
        <v>12.1</v>
      </c>
      <c r="B57" s="62" t="s">
        <v>106</v>
      </c>
      <c r="C57" s="63" t="s">
        <v>101</v>
      </c>
      <c r="D57" s="64"/>
      <c r="E57" s="65"/>
      <c r="F57" s="66" t="s">
        <v>14</v>
      </c>
      <c r="G57" s="67">
        <v>45.17</v>
      </c>
      <c r="H57" s="68">
        <f>H56*G57</f>
        <v>13.551</v>
      </c>
      <c r="I57" s="9"/>
      <c r="J57" s="9"/>
    </row>
    <row r="58" spans="1:10" ht="27">
      <c r="A58" s="62">
        <f>A57+0.1</f>
        <v>12.2</v>
      </c>
      <c r="B58" s="62" t="s">
        <v>106</v>
      </c>
      <c r="C58" s="63" t="s">
        <v>145</v>
      </c>
      <c r="D58" s="64"/>
      <c r="E58" s="65"/>
      <c r="F58" s="69" t="s">
        <v>16</v>
      </c>
      <c r="G58" s="75">
        <v>3.12</v>
      </c>
      <c r="H58" s="75">
        <f>H56*G58</f>
        <v>0.93599999999999994</v>
      </c>
      <c r="I58" s="9"/>
      <c r="J58" s="9"/>
    </row>
    <row r="59" spans="1:10" ht="27">
      <c r="A59" s="62">
        <v>12.3</v>
      </c>
      <c r="B59" s="62" t="s">
        <v>106</v>
      </c>
      <c r="C59" s="63" t="s">
        <v>146</v>
      </c>
      <c r="D59" s="64"/>
      <c r="E59" s="65"/>
      <c r="F59" s="69" t="s">
        <v>16</v>
      </c>
      <c r="G59" s="75">
        <v>4.4400000000000004</v>
      </c>
      <c r="H59" s="75">
        <f>H56*G59</f>
        <v>1.3320000000000001</v>
      </c>
      <c r="I59" s="9"/>
      <c r="J59" s="9"/>
    </row>
    <row r="60" spans="1:10">
      <c r="A60" s="62">
        <v>12.4</v>
      </c>
      <c r="B60" s="62"/>
      <c r="C60" s="63" t="s">
        <v>147</v>
      </c>
      <c r="D60" s="64"/>
      <c r="E60" s="65"/>
      <c r="F60" s="69" t="s">
        <v>16</v>
      </c>
      <c r="G60" s="75">
        <v>13.2</v>
      </c>
      <c r="H60" s="75">
        <f>H56*G60</f>
        <v>3.9599999999999995</v>
      </c>
      <c r="I60" s="9"/>
      <c r="J60" s="9"/>
    </row>
    <row r="61" spans="1:10" ht="16.5">
      <c r="A61" s="56"/>
      <c r="B61" s="62"/>
      <c r="C61" s="63" t="s">
        <v>148</v>
      </c>
      <c r="D61" s="64"/>
      <c r="E61" s="65"/>
      <c r="F61" s="69" t="s">
        <v>16</v>
      </c>
      <c r="G61" s="75">
        <v>276</v>
      </c>
      <c r="H61" s="75">
        <f>H56*G61</f>
        <v>82.8</v>
      </c>
      <c r="I61" s="9"/>
      <c r="J61" s="9"/>
    </row>
    <row r="62" spans="1:10" ht="16.5">
      <c r="A62" s="56"/>
      <c r="B62" s="62"/>
      <c r="C62" s="63" t="s">
        <v>149</v>
      </c>
      <c r="D62" s="64"/>
      <c r="E62" s="65"/>
      <c r="F62" s="73" t="s">
        <v>150</v>
      </c>
      <c r="G62" s="62">
        <v>121.6</v>
      </c>
      <c r="H62" s="62">
        <f>H56*G62</f>
        <v>36.479999999999997</v>
      </c>
      <c r="I62" s="9"/>
      <c r="J62" s="9"/>
    </row>
    <row r="63" spans="1:10" ht="16.5">
      <c r="A63" s="56"/>
      <c r="B63" s="62"/>
      <c r="C63" s="63" t="s">
        <v>108</v>
      </c>
      <c r="D63" s="64"/>
      <c r="E63" s="65"/>
      <c r="F63" s="73" t="s">
        <v>34</v>
      </c>
      <c r="G63" s="81">
        <v>1.08</v>
      </c>
      <c r="H63" s="81">
        <f>H56*G63</f>
        <v>0.32400000000000001</v>
      </c>
      <c r="I63" s="9"/>
      <c r="J63" s="9"/>
    </row>
    <row r="64" spans="1:10" ht="16.5">
      <c r="A64" s="56"/>
      <c r="B64" s="62"/>
      <c r="C64" s="58" t="s">
        <v>151</v>
      </c>
      <c r="D64" s="59"/>
      <c r="E64" s="60"/>
      <c r="F64" s="73" t="s">
        <v>34</v>
      </c>
      <c r="G64" s="61" t="s">
        <v>150</v>
      </c>
      <c r="H64" s="75">
        <v>54</v>
      </c>
      <c r="I64" s="9"/>
      <c r="J64" s="9"/>
    </row>
    <row r="65" spans="1:10" ht="16.5">
      <c r="A65" s="62"/>
      <c r="B65" s="62"/>
      <c r="C65" s="58" t="s">
        <v>152</v>
      </c>
      <c r="D65" s="59"/>
      <c r="E65" s="60"/>
      <c r="F65" s="73" t="s">
        <v>34</v>
      </c>
      <c r="G65" s="62"/>
      <c r="H65" s="61"/>
      <c r="I65" s="9"/>
      <c r="J65" s="9"/>
    </row>
    <row r="66" spans="1:10" ht="16.5">
      <c r="A66" s="62"/>
      <c r="B66" s="62"/>
      <c r="C66" s="63" t="s">
        <v>153</v>
      </c>
      <c r="D66" s="64"/>
      <c r="E66" s="65"/>
      <c r="F66" s="56"/>
      <c r="G66" s="62"/>
      <c r="H66" s="62"/>
      <c r="I66" s="9"/>
      <c r="J66" s="9"/>
    </row>
    <row r="67" spans="1:10" ht="16.5">
      <c r="A67" s="56"/>
      <c r="B67" s="62"/>
      <c r="C67" s="63" t="s">
        <v>154</v>
      </c>
      <c r="D67" s="64"/>
      <c r="E67" s="65"/>
      <c r="F67" s="73" t="s">
        <v>34</v>
      </c>
      <c r="G67" s="62"/>
      <c r="H67" s="62"/>
      <c r="I67" s="9"/>
      <c r="J67" s="9"/>
    </row>
    <row r="68" spans="1:10" ht="16.5">
      <c r="A68" s="56"/>
      <c r="B68" s="62"/>
      <c r="C68" s="63" t="s">
        <v>155</v>
      </c>
      <c r="D68" s="64"/>
      <c r="E68" s="65"/>
      <c r="F68" s="73" t="s">
        <v>34</v>
      </c>
      <c r="G68" s="62"/>
      <c r="H68" s="62"/>
      <c r="I68" s="9"/>
      <c r="J68" s="9"/>
    </row>
    <row r="69" spans="1:10" ht="16.5">
      <c r="A69" s="56"/>
      <c r="B69" s="56"/>
      <c r="C69" s="58" t="s">
        <v>156</v>
      </c>
      <c r="D69" s="59"/>
      <c r="E69" s="60"/>
      <c r="F69" s="73" t="s">
        <v>34</v>
      </c>
      <c r="G69" s="62"/>
      <c r="H69" s="62"/>
      <c r="I69" s="9"/>
      <c r="J69" s="9"/>
    </row>
    <row r="70" spans="1:10" ht="16.5">
      <c r="A70" s="56"/>
      <c r="B70" s="62"/>
      <c r="C70" s="63" t="s">
        <v>157</v>
      </c>
      <c r="D70" s="64"/>
      <c r="E70" s="65"/>
      <c r="F70" s="89">
        <v>0.1</v>
      </c>
      <c r="G70" s="62"/>
      <c r="H70" s="62"/>
      <c r="I70" s="9"/>
      <c r="J70" s="9"/>
    </row>
    <row r="71" spans="1:10" ht="16.5">
      <c r="A71" s="56"/>
      <c r="B71" s="62"/>
      <c r="C71" s="63" t="s">
        <v>88</v>
      </c>
      <c r="D71" s="64"/>
      <c r="E71" s="65"/>
      <c r="F71" s="73" t="s">
        <v>34</v>
      </c>
      <c r="G71" s="62"/>
      <c r="H71" s="62"/>
      <c r="I71" s="9"/>
      <c r="J71" s="9"/>
    </row>
    <row r="72" spans="1:10" ht="16.5">
      <c r="A72" s="56"/>
      <c r="B72" s="62"/>
      <c r="C72" s="63" t="s">
        <v>158</v>
      </c>
      <c r="D72" s="64"/>
      <c r="E72" s="65"/>
      <c r="F72" s="89">
        <v>0.08</v>
      </c>
      <c r="G72" s="62"/>
      <c r="H72" s="62"/>
      <c r="I72" s="9"/>
      <c r="J72" s="9"/>
    </row>
    <row r="73" spans="1:10" ht="16.5">
      <c r="A73" s="56"/>
      <c r="B73" s="62"/>
      <c r="C73" s="63" t="s">
        <v>88</v>
      </c>
      <c r="D73" s="64"/>
      <c r="E73" s="65"/>
      <c r="F73" s="73" t="s">
        <v>34</v>
      </c>
      <c r="G73" s="62"/>
      <c r="H73" s="62"/>
      <c r="I73" s="9"/>
      <c r="J73" s="9"/>
    </row>
    <row r="74" spans="1:10" ht="16.5">
      <c r="A74" s="56"/>
      <c r="B74" s="62"/>
      <c r="C74" s="90" t="s">
        <v>89</v>
      </c>
      <c r="D74" s="90"/>
      <c r="E74" s="90"/>
      <c r="F74" s="41">
        <v>0.03</v>
      </c>
      <c r="G74" s="62"/>
      <c r="H74" s="62"/>
      <c r="I74" s="9"/>
      <c r="J74" s="9"/>
    </row>
    <row r="75" spans="1:10" ht="16.5">
      <c r="A75" s="56"/>
      <c r="B75" s="62"/>
      <c r="C75" s="90" t="s">
        <v>88</v>
      </c>
      <c r="D75" s="91"/>
      <c r="E75" s="91"/>
      <c r="F75" s="73" t="s">
        <v>34</v>
      </c>
      <c r="G75" s="62"/>
      <c r="H75" s="62"/>
      <c r="I75" s="9"/>
      <c r="J75" s="9"/>
    </row>
    <row r="76" spans="1:10" ht="16.5">
      <c r="A76" s="56"/>
      <c r="B76" s="62"/>
      <c r="C76" s="90" t="s">
        <v>90</v>
      </c>
      <c r="D76" s="90"/>
      <c r="E76" s="90"/>
      <c r="F76" s="89">
        <v>0.18</v>
      </c>
      <c r="G76" s="62"/>
      <c r="H76" s="62"/>
      <c r="I76" s="9"/>
      <c r="J76" s="9"/>
    </row>
    <row r="77" spans="1:10" ht="16.5">
      <c r="A77" s="56"/>
      <c r="B77" s="62"/>
      <c r="C77" s="90" t="s">
        <v>88</v>
      </c>
      <c r="D77" s="91"/>
      <c r="E77" s="91"/>
      <c r="F77" s="73" t="s">
        <v>34</v>
      </c>
      <c r="G77" s="62"/>
      <c r="H77" s="62"/>
      <c r="I77" s="9"/>
      <c r="J77" s="9"/>
    </row>
    <row r="78" spans="1:10">
      <c r="A78" s="9"/>
      <c r="B78" s="9"/>
      <c r="C78" s="94" t="s">
        <v>91</v>
      </c>
      <c r="D78" s="94"/>
      <c r="E78" s="94"/>
      <c r="F78" s="73" t="s">
        <v>34</v>
      </c>
      <c r="G78" s="9"/>
      <c r="H78" s="9"/>
      <c r="I78" s="9"/>
      <c r="J78" s="9"/>
    </row>
    <row r="81" spans="1:10" ht="88.5" customHeight="1">
      <c r="A81" s="92" t="s">
        <v>159</v>
      </c>
      <c r="B81" s="93"/>
      <c r="C81" s="93"/>
      <c r="D81" s="93"/>
      <c r="E81" s="93"/>
      <c r="F81" s="93"/>
      <c r="G81" s="93"/>
      <c r="H81" s="93"/>
      <c r="I81" s="93"/>
      <c r="J81" s="93"/>
    </row>
  </sheetData>
  <mergeCells count="82">
    <mergeCell ref="A81:J81"/>
    <mergeCell ref="C71:E71"/>
    <mergeCell ref="C72:E72"/>
    <mergeCell ref="C73:E73"/>
    <mergeCell ref="I2:I3"/>
    <mergeCell ref="J2:J3"/>
    <mergeCell ref="C78:E78"/>
    <mergeCell ref="C76:E76"/>
    <mergeCell ref="C77:E77"/>
    <mergeCell ref="C74:E74"/>
    <mergeCell ref="C75:E75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A1:H1"/>
    <mergeCell ref="A2:A3"/>
    <mergeCell ref="B2:B3"/>
    <mergeCell ref="C2:E3"/>
    <mergeCell ref="F2:F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0"/>
  <sheetViews>
    <sheetView tabSelected="1" topLeftCell="A68" workbookViewId="0">
      <selection activeCell="A80" sqref="A80:J80"/>
    </sheetView>
  </sheetViews>
  <sheetFormatPr defaultRowHeight="15"/>
  <cols>
    <col min="1" max="1" width="6.7109375" customWidth="1"/>
    <col min="2" max="2" width="7.7109375" customWidth="1"/>
    <col min="3" max="3" width="35.140625" customWidth="1"/>
  </cols>
  <sheetData>
    <row r="1" spans="1:8" ht="72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>
      <c r="A2" s="95" t="s">
        <v>1</v>
      </c>
      <c r="B2" s="95" t="s">
        <v>2</v>
      </c>
      <c r="C2" s="95" t="s">
        <v>3</v>
      </c>
      <c r="D2" s="95" t="s">
        <v>4</v>
      </c>
      <c r="E2" s="95" t="s">
        <v>5</v>
      </c>
      <c r="F2" s="95"/>
      <c r="G2" s="2" t="s">
        <v>6</v>
      </c>
      <c r="H2" s="2" t="s">
        <v>7</v>
      </c>
    </row>
    <row r="3" spans="1:8" ht="63.75">
      <c r="A3" s="95"/>
      <c r="B3" s="95"/>
      <c r="C3" s="95"/>
      <c r="D3" s="95"/>
      <c r="E3" s="3" t="s">
        <v>4</v>
      </c>
      <c r="F3" s="3" t="s">
        <v>8</v>
      </c>
      <c r="G3" s="2"/>
      <c r="H3" s="2"/>
    </row>
    <row r="4" spans="1:8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99">
        <v>7</v>
      </c>
      <c r="H4" s="99">
        <v>8</v>
      </c>
    </row>
    <row r="5" spans="1:8" ht="62.25" customHeight="1">
      <c r="A5" s="4">
        <v>1</v>
      </c>
      <c r="B5" s="5" t="s">
        <v>160</v>
      </c>
      <c r="C5" s="6" t="s">
        <v>10</v>
      </c>
      <c r="D5" s="7" t="s">
        <v>11</v>
      </c>
      <c r="E5" s="8"/>
      <c r="F5" s="15">
        <v>0.02</v>
      </c>
      <c r="G5" s="9"/>
      <c r="H5" s="9"/>
    </row>
    <row r="6" spans="1:8" ht="51">
      <c r="A6" s="10" t="s">
        <v>12</v>
      </c>
      <c r="B6" s="10"/>
      <c r="C6" s="11" t="s">
        <v>13</v>
      </c>
      <c r="D6" s="12" t="s">
        <v>14</v>
      </c>
      <c r="E6" s="13">
        <v>160</v>
      </c>
      <c r="F6" s="12">
        <f>F5*E6</f>
        <v>3.2</v>
      </c>
      <c r="G6" s="9"/>
      <c r="H6" s="9"/>
    </row>
    <row r="7" spans="1:8" ht="38.25">
      <c r="A7" s="10" t="s">
        <v>12</v>
      </c>
      <c r="B7" s="10"/>
      <c r="C7" s="11" t="s">
        <v>15</v>
      </c>
      <c r="D7" s="12" t="s">
        <v>14</v>
      </c>
      <c r="E7" s="14">
        <v>77.5</v>
      </c>
      <c r="F7" s="12">
        <f>F5*E7</f>
        <v>1.55</v>
      </c>
      <c r="G7" s="9"/>
      <c r="H7" s="9"/>
    </row>
    <row r="8" spans="1:8" ht="57" customHeight="1">
      <c r="A8" s="4">
        <v>1</v>
      </c>
      <c r="B8" s="5" t="s">
        <v>9</v>
      </c>
      <c r="C8" s="6" t="s">
        <v>17</v>
      </c>
      <c r="D8" s="7" t="s">
        <v>11</v>
      </c>
      <c r="E8" s="8"/>
      <c r="F8" s="15">
        <v>0.41</v>
      </c>
      <c r="G8" s="9"/>
      <c r="H8" s="9"/>
    </row>
    <row r="9" spans="1:8" ht="51">
      <c r="A9" s="10" t="s">
        <v>12</v>
      </c>
      <c r="B9" s="10"/>
      <c r="C9" s="11" t="s">
        <v>13</v>
      </c>
      <c r="D9" s="12" t="s">
        <v>14</v>
      </c>
      <c r="E9" s="28">
        <v>154</v>
      </c>
      <c r="F9" s="12">
        <f>F8*E9</f>
        <v>63.139999999999993</v>
      </c>
      <c r="G9" s="9"/>
      <c r="H9" s="9"/>
    </row>
    <row r="10" spans="1:8" ht="72" customHeight="1">
      <c r="A10" s="4">
        <f>A8+1</f>
        <v>2</v>
      </c>
      <c r="B10" s="5" t="s">
        <v>59</v>
      </c>
      <c r="C10" s="32" t="s">
        <v>161</v>
      </c>
      <c r="D10" s="7" t="s">
        <v>11</v>
      </c>
      <c r="E10" s="8"/>
      <c r="F10" s="15">
        <v>0.43</v>
      </c>
      <c r="G10" s="9"/>
      <c r="H10" s="9"/>
    </row>
    <row r="11" spans="1:8" ht="51">
      <c r="A11" s="10" t="s">
        <v>12</v>
      </c>
      <c r="B11" s="10"/>
      <c r="C11" s="11" t="s">
        <v>13</v>
      </c>
      <c r="D11" s="12" t="s">
        <v>14</v>
      </c>
      <c r="E11" s="28">
        <v>131</v>
      </c>
      <c r="F11" s="12">
        <f>F10*E11</f>
        <v>56.33</v>
      </c>
      <c r="G11" s="9"/>
      <c r="H11" s="9"/>
    </row>
    <row r="12" spans="1:8" ht="69.75" customHeight="1">
      <c r="A12" s="1">
        <f>A10+1</f>
        <v>3</v>
      </c>
      <c r="B12" s="16"/>
      <c r="C12" s="17" t="s">
        <v>18</v>
      </c>
      <c r="D12" s="18" t="s">
        <v>19</v>
      </c>
      <c r="E12" s="19"/>
      <c r="F12" s="20">
        <v>86</v>
      </c>
      <c r="G12" s="9"/>
      <c r="H12" s="9"/>
    </row>
    <row r="13" spans="1:8">
      <c r="A13" s="18"/>
      <c r="B13" s="16"/>
      <c r="C13" s="21"/>
      <c r="D13" s="18"/>
      <c r="E13" s="19"/>
      <c r="F13" s="20"/>
      <c r="G13" s="9"/>
      <c r="H13" s="9"/>
    </row>
    <row r="14" spans="1:8" ht="38.25">
      <c r="A14" s="18" t="s">
        <v>20</v>
      </c>
      <c r="B14" s="22"/>
      <c r="C14" s="21" t="s">
        <v>21</v>
      </c>
      <c r="D14" s="23" t="s">
        <v>19</v>
      </c>
      <c r="E14" s="24">
        <v>1</v>
      </c>
      <c r="F14" s="25">
        <f>F12*E14</f>
        <v>86</v>
      </c>
      <c r="G14" s="9"/>
      <c r="H14" s="9"/>
    </row>
    <row r="15" spans="1:8" ht="78" customHeight="1">
      <c r="A15" s="1">
        <f>A12+1</f>
        <v>4</v>
      </c>
      <c r="B15" s="26" t="s">
        <v>22</v>
      </c>
      <c r="C15" s="17" t="s">
        <v>23</v>
      </c>
      <c r="D15" s="1" t="s">
        <v>24</v>
      </c>
      <c r="E15" s="27"/>
      <c r="F15" s="14">
        <v>3.2</v>
      </c>
      <c r="G15" s="9"/>
      <c r="H15" s="9"/>
    </row>
    <row r="16" spans="1:8" ht="89.25">
      <c r="A16" s="14" t="s">
        <v>25</v>
      </c>
      <c r="B16" s="27"/>
      <c r="C16" s="1" t="s">
        <v>26</v>
      </c>
      <c r="D16" s="1" t="s">
        <v>27</v>
      </c>
      <c r="E16" s="28">
        <v>1.78</v>
      </c>
      <c r="F16" s="28">
        <f>F15*E16</f>
        <v>5.6960000000000006</v>
      </c>
      <c r="G16" s="9"/>
      <c r="H16" s="9"/>
    </row>
    <row r="17" spans="1:8" ht="51">
      <c r="A17" s="14" t="s">
        <v>28</v>
      </c>
      <c r="B17" s="27"/>
      <c r="C17" s="1" t="s">
        <v>29</v>
      </c>
      <c r="D17" s="1" t="s">
        <v>24</v>
      </c>
      <c r="E17" s="28">
        <v>1.1000000000000001</v>
      </c>
      <c r="F17" s="28">
        <f>F15*E17</f>
        <v>3.5200000000000005</v>
      </c>
      <c r="G17" s="9"/>
      <c r="H17" s="9"/>
    </row>
    <row r="18" spans="1:8" ht="67.5" customHeight="1">
      <c r="A18" s="1">
        <f>A15+1</f>
        <v>5</v>
      </c>
      <c r="B18" s="1" t="s">
        <v>162</v>
      </c>
      <c r="C18" s="17" t="s">
        <v>163</v>
      </c>
      <c r="D18" s="1" t="s">
        <v>30</v>
      </c>
      <c r="E18" s="27"/>
      <c r="F18" s="13">
        <v>63</v>
      </c>
      <c r="G18" s="9"/>
      <c r="H18" s="9"/>
    </row>
    <row r="19" spans="1:8" ht="51">
      <c r="A19" s="1" t="s">
        <v>31</v>
      </c>
      <c r="B19" s="27"/>
      <c r="C19" s="1" t="s">
        <v>13</v>
      </c>
      <c r="D19" s="1" t="s">
        <v>14</v>
      </c>
      <c r="E19" s="1">
        <v>0.245</v>
      </c>
      <c r="F19" s="28">
        <f>F18*E19</f>
        <v>15.435</v>
      </c>
      <c r="G19" s="9"/>
      <c r="H19" s="9"/>
    </row>
    <row r="20" spans="1:8" ht="25.5">
      <c r="A20" s="1" t="s">
        <v>32</v>
      </c>
      <c r="B20" s="27"/>
      <c r="C20" s="1" t="s">
        <v>33</v>
      </c>
      <c r="D20" s="1" t="s">
        <v>105</v>
      </c>
      <c r="E20" s="1">
        <v>0.109</v>
      </c>
      <c r="F20" s="28">
        <f>F18*E20</f>
        <v>6.867</v>
      </c>
      <c r="G20" s="9"/>
      <c r="H20" s="9"/>
    </row>
    <row r="21" spans="1:8" ht="51">
      <c r="A21" s="1" t="s">
        <v>35</v>
      </c>
      <c r="B21" s="27"/>
      <c r="C21" s="1" t="s">
        <v>164</v>
      </c>
      <c r="D21" s="1" t="s">
        <v>30</v>
      </c>
      <c r="E21" s="1">
        <v>1.01</v>
      </c>
      <c r="F21" s="1">
        <f>F18*E21</f>
        <v>63.63</v>
      </c>
      <c r="G21" s="9"/>
      <c r="H21" s="9"/>
    </row>
    <row r="22" spans="1:8" ht="38.25">
      <c r="A22" s="1" t="s">
        <v>36</v>
      </c>
      <c r="B22" s="27"/>
      <c r="C22" s="1" t="s">
        <v>37</v>
      </c>
      <c r="D22" s="1" t="s">
        <v>34</v>
      </c>
      <c r="E22" s="1">
        <v>0.01</v>
      </c>
      <c r="F22" s="28">
        <f>F18*E22</f>
        <v>0.63</v>
      </c>
      <c r="G22" s="9"/>
      <c r="H22" s="9"/>
    </row>
    <row r="23" spans="1:8" ht="78" customHeight="1">
      <c r="A23" s="1">
        <f>A18+1</f>
        <v>6</v>
      </c>
      <c r="B23" s="1" t="s">
        <v>38</v>
      </c>
      <c r="C23" s="17" t="s">
        <v>39</v>
      </c>
      <c r="D23" s="1" t="s">
        <v>24</v>
      </c>
      <c r="E23" s="27"/>
      <c r="F23" s="28">
        <v>1.7</v>
      </c>
      <c r="G23" s="9"/>
      <c r="H23" s="9"/>
    </row>
    <row r="24" spans="1:8" ht="53.25" customHeight="1">
      <c r="A24" s="1" t="s">
        <v>40</v>
      </c>
      <c r="B24" s="27"/>
      <c r="C24" s="1" t="s">
        <v>41</v>
      </c>
      <c r="D24" s="1" t="s">
        <v>27</v>
      </c>
      <c r="E24" s="28">
        <v>19.7</v>
      </c>
      <c r="F24" s="28">
        <f>F23*E24</f>
        <v>33.489999999999995</v>
      </c>
      <c r="G24" s="9"/>
      <c r="H24" s="9"/>
    </row>
    <row r="25" spans="1:8" ht="51">
      <c r="A25" s="1" t="s">
        <v>42</v>
      </c>
      <c r="B25" s="27"/>
      <c r="C25" s="1" t="s">
        <v>43</v>
      </c>
      <c r="D25" s="1" t="s">
        <v>34</v>
      </c>
      <c r="E25" s="28">
        <v>0.18</v>
      </c>
      <c r="F25" s="28">
        <f>F23*E25</f>
        <v>0.30599999999999999</v>
      </c>
      <c r="G25" s="9"/>
      <c r="H25" s="9"/>
    </row>
    <row r="26" spans="1:8" ht="38.25">
      <c r="A26" s="1" t="s">
        <v>44</v>
      </c>
      <c r="B26" s="27"/>
      <c r="C26" s="1" t="s">
        <v>45</v>
      </c>
      <c r="D26" s="1" t="s">
        <v>24</v>
      </c>
      <c r="E26" s="29">
        <v>1.01</v>
      </c>
      <c r="F26" s="28">
        <f>F23*E26</f>
        <v>1.7169999999999999</v>
      </c>
      <c r="G26" s="9"/>
      <c r="H26" s="9"/>
    </row>
    <row r="27" spans="1:8" ht="25.5">
      <c r="A27" s="1" t="s">
        <v>46</v>
      </c>
      <c r="B27" s="27"/>
      <c r="C27" s="1" t="s">
        <v>47</v>
      </c>
      <c r="D27" s="1" t="s">
        <v>24</v>
      </c>
      <c r="E27" s="29">
        <v>0.13800000000000001</v>
      </c>
      <c r="F27" s="28">
        <f>F23*E27</f>
        <v>0.2346</v>
      </c>
      <c r="G27" s="9"/>
      <c r="H27" s="9"/>
    </row>
    <row r="28" spans="1:8" ht="38.25">
      <c r="A28" s="1" t="s">
        <v>48</v>
      </c>
      <c r="B28" s="27"/>
      <c r="C28" s="1" t="s">
        <v>37</v>
      </c>
      <c r="D28" s="1" t="s">
        <v>49</v>
      </c>
      <c r="E28" s="1">
        <v>1.67</v>
      </c>
      <c r="F28" s="28">
        <f>F23*E28</f>
        <v>2.839</v>
      </c>
      <c r="G28" s="9"/>
      <c r="H28" s="9"/>
    </row>
    <row r="29" spans="1:8" ht="76.5">
      <c r="A29" s="1">
        <f>A23+1</f>
        <v>7</v>
      </c>
      <c r="B29" s="30" t="s">
        <v>50</v>
      </c>
      <c r="C29" s="17" t="s">
        <v>51</v>
      </c>
      <c r="D29" s="1" t="s">
        <v>49</v>
      </c>
      <c r="E29" s="27"/>
      <c r="F29" s="31">
        <v>2</v>
      </c>
      <c r="G29" s="9"/>
      <c r="H29" s="9"/>
    </row>
    <row r="30" spans="1:8" ht="75" customHeight="1">
      <c r="A30" s="14" t="s">
        <v>52</v>
      </c>
      <c r="B30" s="27"/>
      <c r="C30" s="1" t="s">
        <v>26</v>
      </c>
      <c r="D30" s="1" t="s">
        <v>27</v>
      </c>
      <c r="E30" s="28">
        <v>1.54</v>
      </c>
      <c r="F30" s="1">
        <f>F29*E30</f>
        <v>3.08</v>
      </c>
      <c r="G30" s="9"/>
      <c r="H30" s="9"/>
    </row>
    <row r="31" spans="1:8" ht="51">
      <c r="A31" s="14" t="s">
        <v>53</v>
      </c>
      <c r="B31" s="27"/>
      <c r="C31" s="1" t="s">
        <v>43</v>
      </c>
      <c r="D31" s="1" t="s">
        <v>34</v>
      </c>
      <c r="E31" s="28">
        <v>0.09</v>
      </c>
      <c r="F31" s="1">
        <f>F29*E31</f>
        <v>0.18</v>
      </c>
      <c r="G31" s="9"/>
      <c r="H31" s="9"/>
    </row>
    <row r="32" spans="1:8" ht="38.25">
      <c r="A32" s="14" t="s">
        <v>54</v>
      </c>
      <c r="B32" s="27"/>
      <c r="C32" s="1" t="s">
        <v>55</v>
      </c>
      <c r="D32" s="1" t="s">
        <v>24</v>
      </c>
      <c r="E32" s="29">
        <v>1.4E-2</v>
      </c>
      <c r="F32" s="1">
        <f>F29*E32</f>
        <v>2.8000000000000001E-2</v>
      </c>
      <c r="G32" s="9"/>
      <c r="H32" s="9"/>
    </row>
    <row r="33" spans="1:8" ht="38.25">
      <c r="A33" s="14" t="s">
        <v>56</v>
      </c>
      <c r="B33" s="27"/>
      <c r="C33" s="1" t="s">
        <v>37</v>
      </c>
      <c r="D33" s="1" t="s">
        <v>34</v>
      </c>
      <c r="E33" s="1">
        <v>1.67</v>
      </c>
      <c r="F33" s="1">
        <f>F29*E33</f>
        <v>3.34</v>
      </c>
      <c r="G33" s="9"/>
      <c r="H33" s="9"/>
    </row>
    <row r="34" spans="1:8" ht="51">
      <c r="A34" s="14" t="s">
        <v>57</v>
      </c>
      <c r="B34" s="27"/>
      <c r="C34" s="1" t="s">
        <v>58</v>
      </c>
      <c r="D34" s="1" t="s">
        <v>49</v>
      </c>
      <c r="E34" s="1">
        <v>1</v>
      </c>
      <c r="F34" s="1">
        <f>F29*E34</f>
        <v>2</v>
      </c>
      <c r="G34" s="9"/>
      <c r="H34" s="9"/>
    </row>
    <row r="35" spans="1:8" ht="75.75" customHeight="1">
      <c r="A35" s="1">
        <f>A29+1</f>
        <v>8</v>
      </c>
      <c r="B35" s="35" t="s">
        <v>165</v>
      </c>
      <c r="C35" s="17" t="s">
        <v>166</v>
      </c>
      <c r="D35" s="11" t="s">
        <v>167</v>
      </c>
      <c r="E35" s="11"/>
      <c r="F35" s="96">
        <v>0.37</v>
      </c>
      <c r="G35" s="9"/>
      <c r="H35" s="9"/>
    </row>
    <row r="36" spans="1:8" ht="63.75">
      <c r="A36" s="34" t="s">
        <v>168</v>
      </c>
      <c r="B36" s="35"/>
      <c r="C36" s="11" t="s">
        <v>75</v>
      </c>
      <c r="D36" s="11" t="s">
        <v>27</v>
      </c>
      <c r="E36" s="20">
        <v>15</v>
      </c>
      <c r="F36" s="37">
        <f>F35*E36</f>
        <v>5.55</v>
      </c>
      <c r="G36" s="9"/>
      <c r="H36" s="9"/>
    </row>
    <row r="37" spans="1:8" ht="63.75">
      <c r="A37" s="34" t="s">
        <v>169</v>
      </c>
      <c r="B37" s="39"/>
      <c r="C37" s="11" t="s">
        <v>77</v>
      </c>
      <c r="D37" s="11" t="s">
        <v>78</v>
      </c>
      <c r="E37" s="40">
        <v>2.73</v>
      </c>
      <c r="F37" s="37">
        <f>F35*E37</f>
        <v>1.0101</v>
      </c>
      <c r="G37" s="9"/>
      <c r="H37" s="9"/>
    </row>
    <row r="38" spans="1:8" ht="51">
      <c r="A38" s="34" t="s">
        <v>170</v>
      </c>
      <c r="B38" s="35"/>
      <c r="C38" s="11" t="s">
        <v>171</v>
      </c>
      <c r="D38" s="11" t="s">
        <v>81</v>
      </c>
      <c r="E38" s="20">
        <v>122</v>
      </c>
      <c r="F38" s="37">
        <f>F35*E38</f>
        <v>45.14</v>
      </c>
      <c r="G38" s="9"/>
      <c r="H38" s="9"/>
    </row>
    <row r="39" spans="1:8">
      <c r="A39" s="34" t="s">
        <v>172</v>
      </c>
      <c r="B39" s="35"/>
      <c r="C39" s="11" t="s">
        <v>84</v>
      </c>
      <c r="D39" s="11" t="s">
        <v>81</v>
      </c>
      <c r="E39" s="36">
        <v>7</v>
      </c>
      <c r="F39" s="37">
        <f>F35*E39</f>
        <v>2.59</v>
      </c>
      <c r="G39" s="9"/>
      <c r="H39" s="9"/>
    </row>
    <row r="40" spans="1:8" ht="62.25" customHeight="1">
      <c r="A40" s="1">
        <f>A35+1</f>
        <v>9</v>
      </c>
      <c r="B40" s="30" t="s">
        <v>60</v>
      </c>
      <c r="C40" s="17" t="s">
        <v>61</v>
      </c>
      <c r="D40" s="1" t="s">
        <v>49</v>
      </c>
      <c r="E40" s="27"/>
      <c r="F40" s="31">
        <v>1</v>
      </c>
      <c r="G40" s="9"/>
      <c r="H40" s="9"/>
    </row>
    <row r="41" spans="1:8" ht="55.5" customHeight="1">
      <c r="A41" s="33" t="s">
        <v>62</v>
      </c>
      <c r="B41" s="27"/>
      <c r="C41" s="1" t="s">
        <v>26</v>
      </c>
      <c r="D41" s="1" t="s">
        <v>27</v>
      </c>
      <c r="E41" s="28">
        <v>16.8</v>
      </c>
      <c r="F41" s="1">
        <f>F40*E41</f>
        <v>16.8</v>
      </c>
      <c r="G41" s="9"/>
      <c r="H41" s="9"/>
    </row>
    <row r="42" spans="1:8" ht="25.5">
      <c r="A42" s="33" t="s">
        <v>63</v>
      </c>
      <c r="B42" s="27"/>
      <c r="C42" s="1" t="s">
        <v>64</v>
      </c>
      <c r="D42" s="1" t="s">
        <v>34</v>
      </c>
      <c r="E42" s="28">
        <v>0.05</v>
      </c>
      <c r="F42" s="1">
        <f>F40*E42</f>
        <v>0.05</v>
      </c>
      <c r="G42" s="9"/>
      <c r="H42" s="9"/>
    </row>
    <row r="43" spans="1:8">
      <c r="A43" s="33" t="s">
        <v>65</v>
      </c>
      <c r="B43" s="27"/>
      <c r="C43" s="1" t="s">
        <v>66</v>
      </c>
      <c r="D43" s="1" t="s">
        <v>24</v>
      </c>
      <c r="E43" s="29">
        <v>0.2</v>
      </c>
      <c r="F43" s="1">
        <f>F40*E43</f>
        <v>0.2</v>
      </c>
      <c r="G43" s="9"/>
      <c r="H43" s="9"/>
    </row>
    <row r="44" spans="1:8">
      <c r="A44" s="33" t="s">
        <v>67</v>
      </c>
      <c r="B44" s="27"/>
      <c r="C44" s="1" t="s">
        <v>68</v>
      </c>
      <c r="D44" s="1" t="s">
        <v>49</v>
      </c>
      <c r="E44" s="1">
        <v>1</v>
      </c>
      <c r="F44" s="1">
        <f>F40*E44</f>
        <v>1</v>
      </c>
      <c r="G44" s="9"/>
      <c r="H44" s="9"/>
    </row>
    <row r="45" spans="1:8" ht="38.25">
      <c r="A45" s="33" t="s">
        <v>69</v>
      </c>
      <c r="B45" s="27"/>
      <c r="C45" s="1" t="s">
        <v>37</v>
      </c>
      <c r="D45" s="1" t="s">
        <v>34</v>
      </c>
      <c r="E45" s="1">
        <v>1.07</v>
      </c>
      <c r="F45" s="1">
        <f>F40*E45</f>
        <v>1.07</v>
      </c>
      <c r="G45" s="9"/>
      <c r="H45" s="9"/>
    </row>
    <row r="46" spans="1:8" ht="61.5" customHeight="1">
      <c r="A46" s="1">
        <f>A40+1</f>
        <v>10</v>
      </c>
      <c r="B46" s="35" t="s">
        <v>173</v>
      </c>
      <c r="C46" s="17" t="s">
        <v>174</v>
      </c>
      <c r="D46" s="11" t="s">
        <v>86</v>
      </c>
      <c r="E46" s="11"/>
      <c r="F46" s="38">
        <v>0.191</v>
      </c>
      <c r="G46" s="9"/>
      <c r="H46" s="9"/>
    </row>
    <row r="47" spans="1:8" ht="63.75">
      <c r="A47" s="34" t="s">
        <v>74</v>
      </c>
      <c r="B47" s="35"/>
      <c r="C47" s="11" t="s">
        <v>75</v>
      </c>
      <c r="D47" s="11" t="s">
        <v>27</v>
      </c>
      <c r="E47" s="36">
        <v>32.4</v>
      </c>
      <c r="F47" s="97">
        <f t="shared" ref="F47:F52" ca="1" si="0">გჰგჰჯუჯკილ474586784*E47</f>
        <v>6.19</v>
      </c>
      <c r="G47" s="9"/>
      <c r="H47" s="9"/>
    </row>
    <row r="48" spans="1:8" ht="63.75">
      <c r="A48" s="34" t="s">
        <v>76</v>
      </c>
      <c r="B48" s="39"/>
      <c r="C48" s="11" t="s">
        <v>77</v>
      </c>
      <c r="D48" s="11" t="s">
        <v>78</v>
      </c>
      <c r="E48" s="40">
        <v>10.69</v>
      </c>
      <c r="F48" s="97">
        <f t="shared" ca="1" si="0"/>
        <v>2.04</v>
      </c>
      <c r="G48" s="9"/>
      <c r="H48" s="9"/>
    </row>
    <row r="49" spans="1:8" ht="38.25">
      <c r="A49" s="34" t="s">
        <v>79</v>
      </c>
      <c r="B49" s="35"/>
      <c r="C49" s="11" t="s">
        <v>80</v>
      </c>
      <c r="D49" s="11" t="s">
        <v>81</v>
      </c>
      <c r="E49" s="40">
        <v>2.09</v>
      </c>
      <c r="F49" s="97">
        <f t="shared" ca="1" si="0"/>
        <v>0.4</v>
      </c>
      <c r="G49" s="9"/>
      <c r="H49" s="9"/>
    </row>
    <row r="50" spans="1:8" ht="25.5">
      <c r="A50" s="34"/>
      <c r="B50" s="35"/>
      <c r="C50" s="11" t="s">
        <v>33</v>
      </c>
      <c r="D50" s="11" t="s">
        <v>34</v>
      </c>
      <c r="E50" s="40">
        <v>1.02</v>
      </c>
      <c r="F50" s="97">
        <f t="shared" ca="1" si="0"/>
        <v>0.19</v>
      </c>
      <c r="G50" s="9"/>
      <c r="H50" s="9"/>
    </row>
    <row r="51" spans="1:8" ht="51">
      <c r="A51" s="34" t="s">
        <v>79</v>
      </c>
      <c r="B51" s="35"/>
      <c r="C51" s="11" t="s">
        <v>171</v>
      </c>
      <c r="D51" s="11" t="s">
        <v>81</v>
      </c>
      <c r="E51" s="20">
        <v>66</v>
      </c>
      <c r="F51" s="97">
        <f t="shared" ca="1" si="0"/>
        <v>12.61</v>
      </c>
      <c r="G51" s="9"/>
      <c r="H51" s="9"/>
    </row>
    <row r="52" spans="1:8">
      <c r="A52" s="34" t="s">
        <v>83</v>
      </c>
      <c r="B52" s="35"/>
      <c r="C52" s="11" t="s">
        <v>84</v>
      </c>
      <c r="D52" s="11" t="s">
        <v>81</v>
      </c>
      <c r="E52" s="36">
        <v>15</v>
      </c>
      <c r="F52" s="97">
        <f t="shared" ca="1" si="0"/>
        <v>2.87</v>
      </c>
      <c r="G52" s="9"/>
      <c r="H52" s="9"/>
    </row>
    <row r="53" spans="1:8" ht="61.5" customHeight="1">
      <c r="A53" s="34"/>
      <c r="B53" s="35"/>
      <c r="C53" s="17" t="s">
        <v>70</v>
      </c>
      <c r="D53" s="11"/>
      <c r="E53" s="36"/>
      <c r="F53" s="37"/>
      <c r="G53" s="9"/>
      <c r="H53" s="9"/>
    </row>
    <row r="54" spans="1:8" ht="90" customHeight="1">
      <c r="A54" s="1">
        <f>A46+1</f>
        <v>11</v>
      </c>
      <c r="B54" s="35" t="s">
        <v>71</v>
      </c>
      <c r="C54" s="32" t="s">
        <v>72</v>
      </c>
      <c r="D54" s="11" t="s">
        <v>73</v>
      </c>
      <c r="E54" s="11"/>
      <c r="F54" s="38">
        <v>0.39</v>
      </c>
      <c r="G54" s="9"/>
      <c r="H54" s="9"/>
    </row>
    <row r="55" spans="1:8" ht="63.75">
      <c r="A55" s="34" t="s">
        <v>74</v>
      </c>
      <c r="B55" s="35"/>
      <c r="C55" s="11" t="s">
        <v>75</v>
      </c>
      <c r="D55" s="11" t="s">
        <v>27</v>
      </c>
      <c r="E55" s="36">
        <v>32.1</v>
      </c>
      <c r="F55" s="37">
        <f>F54*E55</f>
        <v>12.519</v>
      </c>
      <c r="G55" s="9"/>
      <c r="H55" s="9"/>
    </row>
    <row r="56" spans="1:8" ht="63.75">
      <c r="A56" s="34" t="s">
        <v>76</v>
      </c>
      <c r="B56" s="39"/>
      <c r="C56" s="11" t="s">
        <v>77</v>
      </c>
      <c r="D56" s="11" t="s">
        <v>78</v>
      </c>
      <c r="E56" s="40">
        <v>1.46</v>
      </c>
      <c r="F56" s="37">
        <f>F54*E56</f>
        <v>0.56940000000000002</v>
      </c>
      <c r="G56" s="9"/>
      <c r="H56" s="9"/>
    </row>
    <row r="57" spans="1:8" ht="38.25">
      <c r="A57" s="34" t="s">
        <v>79</v>
      </c>
      <c r="B57" s="35"/>
      <c r="C57" s="11" t="s">
        <v>80</v>
      </c>
      <c r="D57" s="11" t="s">
        <v>81</v>
      </c>
      <c r="E57" s="40">
        <v>0.55000000000000004</v>
      </c>
      <c r="F57" s="37">
        <f>F54*E57</f>
        <v>0.21450000000000002</v>
      </c>
      <c r="G57" s="9"/>
      <c r="H57" s="9"/>
    </row>
    <row r="58" spans="1:8" ht="51">
      <c r="A58" s="34" t="s">
        <v>79</v>
      </c>
      <c r="B58" s="35"/>
      <c r="C58" s="11" t="s">
        <v>82</v>
      </c>
      <c r="D58" s="11" t="s">
        <v>81</v>
      </c>
      <c r="E58" s="40">
        <f>15*1.26</f>
        <v>18.899999999999999</v>
      </c>
      <c r="F58" s="37">
        <f>F54*E58</f>
        <v>7.3709999999999996</v>
      </c>
      <c r="G58" s="9"/>
      <c r="H58" s="9"/>
    </row>
    <row r="59" spans="1:8">
      <c r="A59" s="34" t="s">
        <v>83</v>
      </c>
      <c r="B59" s="35"/>
      <c r="C59" s="11" t="s">
        <v>84</v>
      </c>
      <c r="D59" s="11" t="s">
        <v>81</v>
      </c>
      <c r="E59" s="36">
        <v>2</v>
      </c>
      <c r="F59" s="37">
        <f>F54*E59</f>
        <v>0.78</v>
      </c>
      <c r="G59" s="9"/>
      <c r="H59" s="9"/>
    </row>
    <row r="60" spans="1:8" ht="68.25" customHeight="1">
      <c r="A60" s="1">
        <f>A46+1</f>
        <v>11</v>
      </c>
      <c r="B60" s="35" t="s">
        <v>85</v>
      </c>
      <c r="C60" s="17" t="s">
        <v>175</v>
      </c>
      <c r="D60" s="11" t="s">
        <v>86</v>
      </c>
      <c r="E60" s="11"/>
      <c r="F60" s="96">
        <v>0.39</v>
      </c>
      <c r="G60" s="9"/>
      <c r="H60" s="9"/>
    </row>
    <row r="61" spans="1:8" ht="44.25" customHeight="1">
      <c r="A61" s="34" t="s">
        <v>74</v>
      </c>
      <c r="B61" s="35"/>
      <c r="C61" s="11" t="s">
        <v>75</v>
      </c>
      <c r="D61" s="11" t="s">
        <v>27</v>
      </c>
      <c r="E61" s="36">
        <v>9.4</v>
      </c>
      <c r="F61" s="37">
        <f>F60*E61</f>
        <v>3.6660000000000004</v>
      </c>
      <c r="G61" s="9"/>
      <c r="H61" s="9"/>
    </row>
    <row r="62" spans="1:8" ht="45" customHeight="1">
      <c r="A62" s="34" t="s">
        <v>76</v>
      </c>
      <c r="B62" s="39"/>
      <c r="C62" s="11" t="s">
        <v>77</v>
      </c>
      <c r="D62" s="11" t="s">
        <v>78</v>
      </c>
      <c r="E62" s="40">
        <v>1</v>
      </c>
      <c r="F62" s="37">
        <f>F60*E62</f>
        <v>0.39</v>
      </c>
      <c r="G62" s="9"/>
      <c r="H62" s="9"/>
    </row>
    <row r="63" spans="1:8" ht="51">
      <c r="A63" s="34" t="s">
        <v>79</v>
      </c>
      <c r="B63" s="35"/>
      <c r="C63" s="11" t="s">
        <v>87</v>
      </c>
      <c r="D63" s="11" t="s">
        <v>81</v>
      </c>
      <c r="E63" s="40">
        <f>9.74+1.21*2</f>
        <v>12.16</v>
      </c>
      <c r="F63" s="37">
        <f>F60*E63</f>
        <v>4.7423999999999999</v>
      </c>
      <c r="G63" s="9"/>
      <c r="H63" s="9"/>
    </row>
    <row r="64" spans="1:8" ht="74.25" customHeight="1">
      <c r="A64" s="1"/>
      <c r="B64" s="1"/>
      <c r="C64" s="17" t="s">
        <v>176</v>
      </c>
      <c r="D64" s="1" t="s">
        <v>34</v>
      </c>
      <c r="E64" s="28"/>
      <c r="F64" s="28"/>
      <c r="G64" s="9"/>
      <c r="H64" s="9"/>
    </row>
    <row r="65" spans="1:10" ht="48.75" customHeight="1">
      <c r="A65" s="1"/>
      <c r="B65" s="1"/>
      <c r="C65" s="17" t="s">
        <v>177</v>
      </c>
      <c r="D65" s="1" t="s">
        <v>34</v>
      </c>
      <c r="E65" s="28"/>
      <c r="F65" s="28"/>
      <c r="G65" s="9"/>
      <c r="H65" s="9"/>
    </row>
    <row r="66" spans="1:10" ht="45" customHeight="1">
      <c r="A66" s="1"/>
      <c r="B66" s="1"/>
      <c r="C66" s="17" t="s">
        <v>178</v>
      </c>
      <c r="D66" s="1" t="s">
        <v>34</v>
      </c>
      <c r="E66" s="28"/>
      <c r="F66" s="28"/>
      <c r="G66" s="9"/>
      <c r="H66" s="9"/>
    </row>
    <row r="67" spans="1:10" ht="41.25" customHeight="1">
      <c r="A67" s="1"/>
      <c r="B67" s="1"/>
      <c r="C67" s="17" t="s">
        <v>179</v>
      </c>
      <c r="D67" s="1" t="s">
        <v>34</v>
      </c>
      <c r="E67" s="28"/>
      <c r="F67" s="28"/>
      <c r="G67" s="9"/>
      <c r="H67" s="9"/>
    </row>
    <row r="68" spans="1:10" ht="69" customHeight="1">
      <c r="A68" s="1"/>
      <c r="B68" s="1"/>
      <c r="C68" s="17" t="s">
        <v>176</v>
      </c>
      <c r="D68" s="1" t="s">
        <v>34</v>
      </c>
      <c r="E68" s="1"/>
      <c r="F68" s="1"/>
      <c r="G68" s="9"/>
      <c r="H68" s="9"/>
    </row>
    <row r="69" spans="1:10" ht="51">
      <c r="A69" s="1"/>
      <c r="B69" s="1"/>
      <c r="C69" s="17" t="s">
        <v>180</v>
      </c>
      <c r="D69" s="98">
        <v>0.1</v>
      </c>
      <c r="E69" s="1"/>
      <c r="F69" s="1"/>
      <c r="G69" s="9"/>
      <c r="H69" s="9"/>
    </row>
    <row r="70" spans="1:10">
      <c r="A70" s="1"/>
      <c r="B70" s="1"/>
      <c r="C70" s="17" t="s">
        <v>88</v>
      </c>
      <c r="D70" s="1" t="s">
        <v>34</v>
      </c>
      <c r="E70" s="1"/>
      <c r="F70" s="1"/>
      <c r="G70" s="9"/>
      <c r="H70" s="9"/>
    </row>
    <row r="71" spans="1:10" ht="51">
      <c r="A71" s="1"/>
      <c r="B71" s="1"/>
      <c r="C71" s="17" t="s">
        <v>181</v>
      </c>
      <c r="D71" s="98">
        <v>0.08</v>
      </c>
      <c r="E71" s="1"/>
      <c r="F71" s="1"/>
      <c r="G71" s="9"/>
      <c r="H71" s="9"/>
    </row>
    <row r="72" spans="1:10">
      <c r="A72" s="1"/>
      <c r="B72" s="1"/>
      <c r="C72" s="17" t="s">
        <v>88</v>
      </c>
      <c r="D72" s="1" t="s">
        <v>34</v>
      </c>
      <c r="E72" s="28"/>
      <c r="F72" s="28"/>
      <c r="G72" s="9"/>
      <c r="H72" s="9"/>
    </row>
    <row r="73" spans="1:10" ht="36" customHeight="1">
      <c r="A73" s="9"/>
      <c r="B73" s="9"/>
      <c r="C73" s="1" t="s">
        <v>182</v>
      </c>
      <c r="D73" s="89">
        <v>0.03</v>
      </c>
      <c r="E73" s="100"/>
      <c r="F73" s="9"/>
      <c r="G73" s="9"/>
      <c r="H73" s="9"/>
    </row>
    <row r="74" spans="1:10">
      <c r="A74" s="9"/>
      <c r="B74" s="9"/>
      <c r="C74" s="17" t="s">
        <v>88</v>
      </c>
      <c r="D74" s="101" t="s">
        <v>34</v>
      </c>
      <c r="E74" s="9"/>
      <c r="F74" s="9"/>
      <c r="G74" s="9"/>
      <c r="H74" s="9"/>
    </row>
    <row r="75" spans="1:10">
      <c r="A75" s="9"/>
      <c r="B75" s="9"/>
      <c r="C75" s="1" t="s">
        <v>90</v>
      </c>
      <c r="D75" s="102">
        <v>0.18</v>
      </c>
      <c r="E75" s="9"/>
      <c r="F75" s="9"/>
      <c r="G75" s="9"/>
      <c r="H75" s="9"/>
    </row>
    <row r="76" spans="1:10">
      <c r="A76" s="9"/>
      <c r="B76" s="9"/>
      <c r="C76" s="1" t="s">
        <v>88</v>
      </c>
      <c r="D76" s="101" t="s">
        <v>34</v>
      </c>
      <c r="E76" s="9"/>
      <c r="F76" s="9"/>
      <c r="G76" s="9"/>
      <c r="H76" s="9"/>
    </row>
    <row r="77" spans="1:10">
      <c r="A77" s="9"/>
      <c r="B77" s="9"/>
      <c r="C77" s="1" t="s">
        <v>183</v>
      </c>
      <c r="D77" s="101" t="s">
        <v>34</v>
      </c>
      <c r="E77" s="9"/>
      <c r="F77" s="9"/>
      <c r="G77" s="9"/>
      <c r="H77" s="9"/>
    </row>
    <row r="80" spans="1:10" ht="94.5" customHeight="1">
      <c r="A80" s="92" t="s">
        <v>159</v>
      </c>
      <c r="B80" s="93"/>
      <c r="C80" s="93"/>
      <c r="D80" s="93"/>
      <c r="E80" s="93"/>
      <c r="F80" s="93"/>
      <c r="G80" s="93"/>
      <c r="H80" s="93"/>
      <c r="I80" s="93"/>
      <c r="J80" s="93"/>
    </row>
  </sheetData>
  <mergeCells count="9">
    <mergeCell ref="A80:J80"/>
    <mergeCell ref="A1:H1"/>
    <mergeCell ref="A2:A3"/>
    <mergeCell ref="B2:B3"/>
    <mergeCell ref="C2:C3"/>
    <mergeCell ref="D2:D3"/>
    <mergeCell ref="E2:F2"/>
    <mergeCell ref="G2:G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წყალარინების ქსელების შეცვლა</vt:lpstr>
      <vt:lpstr>სანიაღვრე საკანალიზაციო სამუშაო</vt:lpstr>
      <vt:lpstr>Лист3</vt:lpstr>
      <vt:lpstr>გჰგჰჯუჯკილ474586784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2016-08-25T12:36:40Z</dcterms:modified>
</cp:coreProperties>
</file>