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ხარჯთაღრიცხვა" sheetId="2" r:id="rId1"/>
    <sheet name="GEGMA GRAFIKI " sheetId="1" r:id="rId2"/>
  </sheets>
  <definedNames>
    <definedName name="_xlnm.Print_Titles" localSheetId="1">'GEGMA GRAFIKI '!$9:$9</definedName>
    <definedName name="_xlnm.Print_Titles" localSheetId="0">ხარჯთაღრიცხვა!$9:$9</definedName>
  </definedNames>
  <calcPr calcId="145621"/>
</workbook>
</file>

<file path=xl/calcChain.xml><?xml version="1.0" encoding="utf-8"?>
<calcChain xmlns="http://schemas.openxmlformats.org/spreadsheetml/2006/main">
  <c r="J31" i="2" l="1"/>
  <c r="H31" i="2"/>
  <c r="K31" i="2" s="1"/>
  <c r="E31" i="2"/>
  <c r="J30" i="2"/>
  <c r="H30" i="2"/>
  <c r="K30" i="2" s="1"/>
  <c r="K29" i="2"/>
  <c r="J29" i="2"/>
  <c r="H29" i="2"/>
  <c r="J28" i="2"/>
  <c r="K28" i="2" s="1"/>
  <c r="H28" i="2"/>
  <c r="J27" i="2"/>
  <c r="H27" i="2"/>
  <c r="K27" i="2" s="1"/>
  <c r="J26" i="2"/>
  <c r="H26" i="2"/>
  <c r="K26" i="2" s="1"/>
  <c r="E26" i="2"/>
  <c r="J25" i="2"/>
  <c r="H25" i="2"/>
  <c r="K25" i="2" s="1"/>
  <c r="K24" i="2"/>
  <c r="J24" i="2"/>
  <c r="H24" i="2"/>
  <c r="J23" i="2"/>
  <c r="K23" i="2" s="1"/>
  <c r="H23" i="2"/>
  <c r="E23" i="2"/>
  <c r="J22" i="2"/>
  <c r="K22" i="2" s="1"/>
  <c r="H22" i="2"/>
  <c r="J21" i="2"/>
  <c r="H21" i="2"/>
  <c r="K21" i="2" s="1"/>
  <c r="J20" i="2"/>
  <c r="H20" i="2"/>
  <c r="K20" i="2" s="1"/>
  <c r="K19" i="2"/>
  <c r="J19" i="2"/>
  <c r="H19" i="2"/>
  <c r="J18" i="2"/>
  <c r="K18" i="2" s="1"/>
  <c r="H18" i="2"/>
  <c r="J17" i="2"/>
  <c r="H17" i="2"/>
  <c r="K17" i="2" s="1"/>
  <c r="E17" i="2"/>
  <c r="J16" i="2"/>
  <c r="H16" i="2"/>
  <c r="K16" i="2" s="1"/>
  <c r="F15" i="2"/>
  <c r="J15" i="2" s="1"/>
  <c r="J14" i="2"/>
  <c r="H14" i="2"/>
  <c r="K14" i="2" s="1"/>
  <c r="K13" i="2"/>
  <c r="J13" i="2"/>
  <c r="H13" i="2"/>
  <c r="E13" i="2"/>
  <c r="K12" i="2"/>
  <c r="J12" i="2"/>
  <c r="H12" i="2"/>
  <c r="J11" i="2"/>
  <c r="J32" i="2" s="1"/>
  <c r="H11" i="2"/>
  <c r="E11" i="2"/>
  <c r="K11" i="2" l="1"/>
  <c r="H15" i="2"/>
  <c r="K15" i="2" s="1"/>
  <c r="H32" i="2" l="1"/>
  <c r="K32" i="2" l="1"/>
  <c r="K33" i="2"/>
  <c r="K34" i="2" l="1"/>
  <c r="K35" i="2" l="1"/>
  <c r="K36" i="2" s="1"/>
  <c r="K37" i="2" l="1"/>
  <c r="K38" i="2" s="1"/>
  <c r="K39" i="2" l="1"/>
  <c r="K40" i="2" s="1"/>
</calcChain>
</file>

<file path=xl/sharedStrings.xml><?xml version="1.0" encoding="utf-8"?>
<sst xmlns="http://schemas.openxmlformats.org/spreadsheetml/2006/main" count="106" uniqueCount="70">
  <si>
    <t>q.borjomSi vaJ-fSavelas q #12</t>
  </si>
  <si>
    <t>მრავალბინიანი orსართულიანი შენობebის სახურავის რეაბილიტაციის სამუშაოები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</si>
  <si>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</si>
  <si>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</si>
  <si>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</si>
  <si>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</si>
  <si>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</si>
  <si>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</si>
  <si>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</si>
  <si>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</si>
  <si>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</si>
  <si>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</si>
  <si>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</si>
  <si>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saxuravis reabilitacia</t>
  </si>
  <si>
    <t>კვმ</t>
  </si>
  <si>
    <t>ახალი გადახურვის მოწყობა</t>
  </si>
  <si>
    <t>5,1,1</t>
  </si>
  <si>
    <t>ხის მასალა</t>
  </si>
  <si>
    <t>კბმ</t>
  </si>
  <si>
    <t>lursmani</t>
  </si>
  <si>
    <t>c</t>
  </si>
  <si>
    <t>liTonis samagri detalebi</t>
  </si>
  <si>
    <t>1,10,2</t>
  </si>
  <si>
    <t>ლურსმანი</t>
  </si>
  <si>
    <t>კგ</t>
  </si>
  <si>
    <t>1,5,32</t>
  </si>
  <si>
    <t>metalokramitis   თუნუქის ფურცლი 0,5მმ (aguris feri, nacrisferi, Jangisferi)</t>
  </si>
  <si>
    <t>1,10,27</t>
  </si>
  <si>
    <t>სპეცლურსმანი</t>
  </si>
  <si>
    <t>ც</t>
  </si>
  <si>
    <t xml:space="preserve">კეხის მოწყობა  </t>
  </si>
  <si>
    <t>გ/მ</t>
  </si>
  <si>
    <t>1,5,34</t>
  </si>
  <si>
    <t>metalokramitis kexi</t>
  </si>
  <si>
    <t xml:space="preserve">wyalmimRebi Raris _ "Jolubis" mowyoba (dakidebuli)   plastmasis  </t>
  </si>
  <si>
    <t>g/m</t>
  </si>
  <si>
    <t>1,5,42</t>
  </si>
  <si>
    <t>wyalmimRebi _ sawvimari Rari plastmasis d-150</t>
  </si>
  <si>
    <t>1,5,39</t>
  </si>
  <si>
    <t>samagrebi pl.d-150</t>
  </si>
  <si>
    <t>1,5,37</t>
  </si>
  <si>
    <t xml:space="preserve">წყალმიმRები ძაბრების მოწყობა </t>
  </si>
  <si>
    <t>2,5,5,89</t>
  </si>
  <si>
    <t xml:space="preserve">წყალსაწრეტი მილი დ–100 პლ. სამაგრებით  </t>
  </si>
  <si>
    <t xml:space="preserve">ენდოვოების მოწყობა  moTuTiebuli თუნუქის ფურცელით 0,5მმ    </t>
  </si>
  <si>
    <t>ს უ ლ     დანახარჯები</t>
  </si>
  <si>
    <t>სულ ხარჯთაღრიცხვით</t>
  </si>
  <si>
    <t>არსებული დაზიანებული სახურავისა და დაზიანებული ხის კონსტრუქციების დაშლა, ჩამოტანა და გატანა ავტოთვითმცლელით 5კმ  (ჰორიზ.ფართი 178,0კვმ)</t>
  </si>
  <si>
    <t>დაზიანებული ხის კონსტრუქციების აღდგენა 178kvm X 30%</t>
  </si>
  <si>
    <t>ხის მოლარტყვის მოწყობა                225კვმ  100%</t>
  </si>
  <si>
    <t xml:space="preserve">სახურავის მოწყობა metalokramitis   თუნუქის ფურცლით 0,5მმ </t>
  </si>
  <si>
    <t>ხ ა რ ჯ თ ა ღ რ ი ც ხ ვ ა</t>
  </si>
  <si>
    <t>ტრანსპორტის ხარჯი               (მასალის ღირებულებიდან)</t>
  </si>
  <si>
    <t xml:space="preserve">zednadebi xarjebi </t>
  </si>
  <si>
    <t xml:space="preserve">გეგმიური დაგროვება  </t>
  </si>
  <si>
    <t xml:space="preserve">gauTvaliswinebeli xarjebi </t>
  </si>
  <si>
    <t>#</t>
  </si>
  <si>
    <t>samuSaoTa dasaxeleba</t>
  </si>
  <si>
    <t>ხანგრძლივობა (დღე)</t>
  </si>
  <si>
    <t xml:space="preserve">Tveebis mixedviT samuSaoTa warmoebis dawyebidan </t>
  </si>
  <si>
    <t>I</t>
  </si>
  <si>
    <t>II</t>
  </si>
  <si>
    <t>1-5</t>
  </si>
  <si>
    <t>6-10</t>
  </si>
  <si>
    <t>11-15</t>
  </si>
  <si>
    <t>16-20</t>
  </si>
  <si>
    <t>21-25</t>
  </si>
  <si>
    <t>26-30</t>
  </si>
  <si>
    <t>kalendaruli gegma grafiki</t>
  </si>
  <si>
    <t>pretendenti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</si>
</sst>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Sylfaen"/>
      <family val="1"/>
      <charset val="204"/>
    </font>
    <font>
      <sz val="12"/>
      <color rgb="FFFF0000"/>
      <name val="AcadNusx"/>
    </font>
    <font>
      <sz val="12"/>
      <name val="AcadNusx"/>
    </font>
    <font>
      <sz val="12"/>
      <color theme="0"/>
      <name val="AcadNusx"/>
    </font>
    <font>
      <b/>
      <sz val="11"/>
      <name val="AcadNusx"/>
    </font>
    <font>
      <b/>
      <sz val="12"/>
      <name val="AcadNusx"/>
    </font>
    <font>
      <sz val="11"/>
      <color indexed="8"/>
      <name val="AcadNusx"/>
    </font>
    <font>
      <sz val="14"/>
      <name val="Geo AcadNusx"/>
    </font>
    <font>
      <sz val="10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2"/>
  <sheetViews>
    <sheetView tabSelected="1" topLeftCell="A31" zoomScaleNormal="100" workbookViewId="0">
      <selection activeCell="C56" sqref="C56"/>
    </sheetView>
  </sheetViews>
  <sheetFormatPr defaultColWidth="8.85546875" defaultRowHeight="16.5" x14ac:dyDescent="0.25"/>
  <cols>
    <col min="1" max="1" width="4.5703125" style="1" customWidth="1"/>
    <col min="2" max="2" width="8.28515625" style="1" customWidth="1"/>
    <col min="3" max="3" width="40.28515625" style="1" customWidth="1"/>
    <col min="4" max="4" width="8" style="1" customWidth="1"/>
    <col min="5" max="5" width="10.7109375" style="1" customWidth="1"/>
    <col min="6" max="6" width="12.28515625" style="1" customWidth="1"/>
    <col min="7" max="8" width="11" style="1" customWidth="1"/>
    <col min="9" max="9" width="10.42578125" style="1" customWidth="1"/>
    <col min="10" max="10" width="13.7109375" style="1" customWidth="1"/>
    <col min="11" max="11" width="16.28515625" style="1" customWidth="1"/>
    <col min="12" max="16384" width="8.85546875" style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 customHeight="1" x14ac:dyDescent="0.25">
      <c r="A5" s="22" t="s">
        <v>51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x14ac:dyDescent="0.25">
      <c r="A7" s="21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19" t="s">
        <v>8</v>
      </c>
      <c r="H7" s="20"/>
      <c r="I7" s="19" t="s">
        <v>9</v>
      </c>
      <c r="J7" s="20"/>
      <c r="K7" s="21" t="s">
        <v>10</v>
      </c>
    </row>
    <row r="8" spans="1:11" ht="39" customHeight="1" x14ac:dyDescent="0.25">
      <c r="A8" s="21"/>
      <c r="B8" s="21"/>
      <c r="C8" s="21"/>
      <c r="D8" s="21"/>
      <c r="E8" s="21"/>
      <c r="F8" s="21"/>
      <c r="G8" s="3" t="s">
        <v>11</v>
      </c>
      <c r="H8" s="3" t="s">
        <v>12</v>
      </c>
      <c r="I8" s="3" t="s">
        <v>11</v>
      </c>
      <c r="J8" s="3" t="s">
        <v>12</v>
      </c>
      <c r="K8" s="21"/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</row>
    <row r="10" spans="1:11" ht="32.25" customHeight="1" x14ac:dyDescent="0.25">
      <c r="A10" s="3"/>
      <c r="B10" s="3"/>
      <c r="C10" s="4" t="s">
        <v>13</v>
      </c>
      <c r="D10" s="3"/>
      <c r="E10" s="3"/>
      <c r="F10" s="5"/>
      <c r="G10" s="3"/>
      <c r="H10" s="3"/>
      <c r="I10" s="3"/>
      <c r="J10" s="3"/>
      <c r="K10" s="3"/>
    </row>
    <row r="11" spans="1:11" ht="90" customHeight="1" x14ac:dyDescent="0.25">
      <c r="A11" s="3">
        <v>1</v>
      </c>
      <c r="B11" s="3"/>
      <c r="C11" s="7" t="s">
        <v>47</v>
      </c>
      <c r="D11" s="3" t="s">
        <v>14</v>
      </c>
      <c r="E11" s="6">
        <f>(19.9-3.2)*10.4-2*(5.3+5)+5.4*4.6</f>
        <v>177.92000000000002</v>
      </c>
      <c r="F11" s="5">
        <v>178</v>
      </c>
      <c r="G11" s="3"/>
      <c r="H11" s="3">
        <f t="shared" ref="H11:H31" si="0">F11*G11</f>
        <v>0</v>
      </c>
      <c r="I11" s="3"/>
      <c r="J11" s="3">
        <f t="shared" ref="J11:J31" si="1">F11*I11</f>
        <v>0</v>
      </c>
      <c r="K11" s="3">
        <f t="shared" ref="K11:K32" si="2">H11+J11</f>
        <v>0</v>
      </c>
    </row>
    <row r="12" spans="1:11" ht="23.25" customHeight="1" x14ac:dyDescent="0.25">
      <c r="A12" s="3"/>
      <c r="B12" s="3"/>
      <c r="C12" s="7" t="s">
        <v>15</v>
      </c>
      <c r="D12" s="3"/>
      <c r="E12" s="3"/>
      <c r="F12" s="5"/>
      <c r="G12" s="3"/>
      <c r="H12" s="3">
        <f t="shared" si="0"/>
        <v>0</v>
      </c>
      <c r="I12" s="3"/>
      <c r="J12" s="3">
        <f t="shared" si="1"/>
        <v>0</v>
      </c>
      <c r="K12" s="3">
        <f t="shared" si="2"/>
        <v>0</v>
      </c>
    </row>
    <row r="13" spans="1:11" ht="40.5" customHeight="1" x14ac:dyDescent="0.25">
      <c r="A13" s="3">
        <v>2</v>
      </c>
      <c r="B13" s="3"/>
      <c r="C13" s="7" t="s">
        <v>48</v>
      </c>
      <c r="D13" s="3" t="s">
        <v>14</v>
      </c>
      <c r="E13" s="6">
        <f>F11*0.3</f>
        <v>53.4</v>
      </c>
      <c r="F13" s="5">
        <v>55</v>
      </c>
      <c r="G13" s="3"/>
      <c r="H13" s="3">
        <f t="shared" si="0"/>
        <v>0</v>
      </c>
      <c r="I13" s="3"/>
      <c r="J13" s="3">
        <f t="shared" si="1"/>
        <v>0</v>
      </c>
      <c r="K13" s="3">
        <f t="shared" si="2"/>
        <v>0</v>
      </c>
    </row>
    <row r="14" spans="1:11" ht="18" x14ac:dyDescent="0.25">
      <c r="A14" s="3"/>
      <c r="B14" s="3" t="s">
        <v>16</v>
      </c>
      <c r="C14" s="7" t="s">
        <v>17</v>
      </c>
      <c r="D14" s="3" t="s">
        <v>18</v>
      </c>
      <c r="E14" s="7">
        <v>0.06</v>
      </c>
      <c r="F14" s="5">
        <v>3.3</v>
      </c>
      <c r="G14" s="3"/>
      <c r="H14" s="3">
        <f t="shared" si="0"/>
        <v>0</v>
      </c>
      <c r="I14" s="3"/>
      <c r="J14" s="3">
        <f t="shared" si="1"/>
        <v>0</v>
      </c>
      <c r="K14" s="3">
        <f t="shared" si="2"/>
        <v>0</v>
      </c>
    </row>
    <row r="15" spans="1:11" ht="18" x14ac:dyDescent="0.25">
      <c r="A15" s="3"/>
      <c r="B15" s="3"/>
      <c r="C15" s="7" t="s">
        <v>19</v>
      </c>
      <c r="D15" s="3" t="s">
        <v>20</v>
      </c>
      <c r="E15" s="7">
        <v>3.98</v>
      </c>
      <c r="F15" s="5">
        <f>F14*E15</f>
        <v>13.133999999999999</v>
      </c>
      <c r="G15" s="3"/>
      <c r="H15" s="3">
        <f t="shared" si="0"/>
        <v>0</v>
      </c>
      <c r="I15" s="3"/>
      <c r="J15" s="3">
        <f t="shared" si="1"/>
        <v>0</v>
      </c>
      <c r="K15" s="3">
        <f t="shared" si="2"/>
        <v>0</v>
      </c>
    </row>
    <row r="16" spans="1:11" ht="24.75" customHeight="1" x14ac:dyDescent="0.25">
      <c r="A16" s="3"/>
      <c r="B16" s="3"/>
      <c r="C16" s="7" t="s">
        <v>21</v>
      </c>
      <c r="D16" s="3" t="s">
        <v>20</v>
      </c>
      <c r="E16" s="7"/>
      <c r="F16" s="18">
        <v>100</v>
      </c>
      <c r="G16" s="3"/>
      <c r="H16" s="3">
        <f t="shared" si="0"/>
        <v>0</v>
      </c>
      <c r="I16" s="3"/>
      <c r="J16" s="3">
        <f t="shared" si="1"/>
        <v>0</v>
      </c>
      <c r="K16" s="3">
        <f t="shared" si="2"/>
        <v>0</v>
      </c>
    </row>
    <row r="17" spans="1:11" ht="33" x14ac:dyDescent="0.25">
      <c r="A17" s="3">
        <v>3</v>
      </c>
      <c r="B17" s="3"/>
      <c r="C17" s="7" t="s">
        <v>49</v>
      </c>
      <c r="D17" s="3" t="s">
        <v>14</v>
      </c>
      <c r="E17" s="6">
        <f>3*(10.4+0.6*2-2)*2+(13.5-3.2-5+0.6)*(10.4+0.6*2-2)+(10.4+0.6*2)*(2.1+4.3+0.6*2)+(2.6+0.6)*(5.4+0.6*2)</f>
        <v>223.51999999999998</v>
      </c>
      <c r="F17" s="5">
        <v>225</v>
      </c>
      <c r="G17" s="3"/>
      <c r="H17" s="3">
        <f t="shared" si="0"/>
        <v>0</v>
      </c>
      <c r="I17" s="3"/>
      <c r="J17" s="3">
        <f t="shared" si="1"/>
        <v>0</v>
      </c>
      <c r="K17" s="3">
        <f t="shared" si="2"/>
        <v>0</v>
      </c>
    </row>
    <row r="18" spans="1:11" ht="21" customHeight="1" x14ac:dyDescent="0.25">
      <c r="A18" s="3"/>
      <c r="B18" s="3" t="s">
        <v>16</v>
      </c>
      <c r="C18" s="7" t="s">
        <v>17</v>
      </c>
      <c r="D18" s="3" t="s">
        <v>18</v>
      </c>
      <c r="E18" s="3">
        <v>1.4999999999999999E-2</v>
      </c>
      <c r="F18" s="5">
        <v>3.375</v>
      </c>
      <c r="G18" s="3"/>
      <c r="H18" s="3">
        <f t="shared" si="0"/>
        <v>0</v>
      </c>
      <c r="I18" s="3"/>
      <c r="J18" s="3">
        <f t="shared" si="1"/>
        <v>0</v>
      </c>
      <c r="K18" s="3">
        <f t="shared" si="2"/>
        <v>0</v>
      </c>
    </row>
    <row r="19" spans="1:11" ht="21" customHeight="1" x14ac:dyDescent="0.25">
      <c r="A19" s="3"/>
      <c r="B19" s="3" t="s">
        <v>22</v>
      </c>
      <c r="C19" s="7" t="s">
        <v>23</v>
      </c>
      <c r="D19" s="3" t="s">
        <v>24</v>
      </c>
      <c r="E19" s="3">
        <v>7.1999999999999995E-2</v>
      </c>
      <c r="F19" s="8">
        <v>16.2</v>
      </c>
      <c r="G19" s="3"/>
      <c r="H19" s="3">
        <f t="shared" si="0"/>
        <v>0</v>
      </c>
      <c r="I19" s="3"/>
      <c r="J19" s="3">
        <f t="shared" si="1"/>
        <v>0</v>
      </c>
      <c r="K19" s="3">
        <f t="shared" si="2"/>
        <v>0</v>
      </c>
    </row>
    <row r="20" spans="1:11" ht="49.5" x14ac:dyDescent="0.25">
      <c r="A20" s="3">
        <v>4</v>
      </c>
      <c r="B20" s="3"/>
      <c r="C20" s="7" t="s">
        <v>50</v>
      </c>
      <c r="D20" s="3" t="s">
        <v>14</v>
      </c>
      <c r="E20" s="9"/>
      <c r="F20" s="8">
        <v>225</v>
      </c>
      <c r="G20" s="3"/>
      <c r="H20" s="3">
        <f t="shared" si="0"/>
        <v>0</v>
      </c>
      <c r="I20" s="3"/>
      <c r="J20" s="3">
        <f t="shared" si="1"/>
        <v>0</v>
      </c>
      <c r="K20" s="3">
        <f t="shared" si="2"/>
        <v>0</v>
      </c>
    </row>
    <row r="21" spans="1:11" ht="49.5" x14ac:dyDescent="0.25">
      <c r="A21" s="3"/>
      <c r="B21" s="3" t="s">
        <v>25</v>
      </c>
      <c r="C21" s="7" t="s">
        <v>26</v>
      </c>
      <c r="D21" s="3" t="s">
        <v>14</v>
      </c>
      <c r="E21" s="3">
        <v>1.25</v>
      </c>
      <c r="F21" s="8">
        <v>281.25</v>
      </c>
      <c r="G21" s="3"/>
      <c r="H21" s="3">
        <f t="shared" si="0"/>
        <v>0</v>
      </c>
      <c r="I21" s="3"/>
      <c r="J21" s="3">
        <f t="shared" si="1"/>
        <v>0</v>
      </c>
      <c r="K21" s="3">
        <f t="shared" si="2"/>
        <v>0</v>
      </c>
    </row>
    <row r="22" spans="1:11" ht="23.25" customHeight="1" x14ac:dyDescent="0.25">
      <c r="A22" s="3"/>
      <c r="B22" s="3" t="s">
        <v>27</v>
      </c>
      <c r="C22" s="7" t="s">
        <v>28</v>
      </c>
      <c r="D22" s="3" t="s">
        <v>29</v>
      </c>
      <c r="E22" s="3">
        <v>6</v>
      </c>
      <c r="F22" s="8">
        <v>1350</v>
      </c>
      <c r="G22" s="3"/>
      <c r="H22" s="3">
        <f t="shared" si="0"/>
        <v>0</v>
      </c>
      <c r="I22" s="3"/>
      <c r="J22" s="3">
        <f t="shared" si="1"/>
        <v>0</v>
      </c>
      <c r="K22" s="3">
        <f t="shared" si="2"/>
        <v>0</v>
      </c>
    </row>
    <row r="23" spans="1:11" ht="23.25" customHeight="1" x14ac:dyDescent="0.25">
      <c r="A23" s="3">
        <v>5</v>
      </c>
      <c r="B23" s="3"/>
      <c r="C23" s="7" t="s">
        <v>30</v>
      </c>
      <c r="D23" s="3" t="s">
        <v>31</v>
      </c>
      <c r="E23" s="6">
        <f>10.4+0.6*2-2</f>
        <v>9.6</v>
      </c>
      <c r="F23" s="8">
        <v>10</v>
      </c>
      <c r="G23" s="3"/>
      <c r="H23" s="3">
        <f t="shared" si="0"/>
        <v>0</v>
      </c>
      <c r="I23" s="3"/>
      <c r="J23" s="3">
        <f t="shared" si="1"/>
        <v>0</v>
      </c>
      <c r="K23" s="3">
        <f t="shared" si="2"/>
        <v>0</v>
      </c>
    </row>
    <row r="24" spans="1:11" ht="23.25" customHeight="1" x14ac:dyDescent="0.25">
      <c r="A24" s="3"/>
      <c r="B24" s="3" t="s">
        <v>32</v>
      </c>
      <c r="C24" s="7" t="s">
        <v>33</v>
      </c>
      <c r="D24" s="3" t="s">
        <v>14</v>
      </c>
      <c r="E24" s="3">
        <v>1.1000000000000001</v>
      </c>
      <c r="F24" s="8">
        <v>11</v>
      </c>
      <c r="G24" s="3"/>
      <c r="H24" s="3">
        <f t="shared" si="0"/>
        <v>0</v>
      </c>
      <c r="I24" s="3"/>
      <c r="J24" s="3">
        <f t="shared" si="1"/>
        <v>0</v>
      </c>
      <c r="K24" s="3">
        <f t="shared" si="2"/>
        <v>0</v>
      </c>
    </row>
    <row r="25" spans="1:11" ht="24" customHeight="1" x14ac:dyDescent="0.25">
      <c r="A25" s="3"/>
      <c r="B25" s="3" t="s">
        <v>27</v>
      </c>
      <c r="C25" s="7" t="s">
        <v>28</v>
      </c>
      <c r="D25" s="3" t="s">
        <v>29</v>
      </c>
      <c r="E25" s="3">
        <v>3</v>
      </c>
      <c r="F25" s="8">
        <v>30</v>
      </c>
      <c r="G25" s="3"/>
      <c r="H25" s="3">
        <f t="shared" si="0"/>
        <v>0</v>
      </c>
      <c r="I25" s="3"/>
      <c r="J25" s="3">
        <f t="shared" si="1"/>
        <v>0</v>
      </c>
      <c r="K25" s="3">
        <f t="shared" si="2"/>
        <v>0</v>
      </c>
    </row>
    <row r="26" spans="1:11" ht="60" customHeight="1" x14ac:dyDescent="0.25">
      <c r="A26" s="3">
        <v>6</v>
      </c>
      <c r="B26" s="3"/>
      <c r="C26" s="7" t="s">
        <v>34</v>
      </c>
      <c r="D26" s="3" t="s">
        <v>35</v>
      </c>
      <c r="E26" s="6">
        <f>2*(19.9+0.6*2)-5+(10.4+0.6*2)*2</f>
        <v>60.399999999999991</v>
      </c>
      <c r="F26" s="8">
        <v>61</v>
      </c>
      <c r="G26" s="10"/>
      <c r="H26" s="3">
        <f t="shared" si="0"/>
        <v>0</v>
      </c>
      <c r="I26" s="3"/>
      <c r="J26" s="3">
        <f t="shared" si="1"/>
        <v>0</v>
      </c>
      <c r="K26" s="3">
        <f t="shared" si="2"/>
        <v>0</v>
      </c>
    </row>
    <row r="27" spans="1:11" ht="45.75" customHeight="1" x14ac:dyDescent="0.25">
      <c r="A27" s="3"/>
      <c r="B27" s="3" t="s">
        <v>36</v>
      </c>
      <c r="C27" s="7" t="s">
        <v>37</v>
      </c>
      <c r="D27" s="3" t="s">
        <v>35</v>
      </c>
      <c r="E27" s="3">
        <v>1.05</v>
      </c>
      <c r="F27" s="8">
        <v>64.05</v>
      </c>
      <c r="G27" s="10"/>
      <c r="H27" s="3">
        <f t="shared" si="0"/>
        <v>0</v>
      </c>
      <c r="I27" s="3"/>
      <c r="J27" s="3">
        <f t="shared" si="1"/>
        <v>0</v>
      </c>
      <c r="K27" s="3">
        <f t="shared" si="2"/>
        <v>0</v>
      </c>
    </row>
    <row r="28" spans="1:11" ht="23.25" customHeight="1" x14ac:dyDescent="0.25">
      <c r="A28" s="3"/>
      <c r="B28" s="3" t="s">
        <v>38</v>
      </c>
      <c r="C28" s="7" t="s">
        <v>39</v>
      </c>
      <c r="D28" s="3" t="s">
        <v>20</v>
      </c>
      <c r="E28" s="3">
        <v>3</v>
      </c>
      <c r="F28" s="8">
        <v>183</v>
      </c>
      <c r="G28" s="10"/>
      <c r="H28" s="3">
        <f t="shared" si="0"/>
        <v>0</v>
      </c>
      <c r="I28" s="3"/>
      <c r="J28" s="3">
        <f t="shared" si="1"/>
        <v>0</v>
      </c>
      <c r="K28" s="3">
        <f t="shared" si="2"/>
        <v>0</v>
      </c>
    </row>
    <row r="29" spans="1:11" ht="24.75" customHeight="1" x14ac:dyDescent="0.25">
      <c r="A29" s="3"/>
      <c r="B29" s="3" t="s">
        <v>40</v>
      </c>
      <c r="C29" s="7" t="s">
        <v>41</v>
      </c>
      <c r="D29" s="3" t="s">
        <v>20</v>
      </c>
      <c r="E29" s="9"/>
      <c r="F29" s="8">
        <v>8</v>
      </c>
      <c r="G29" s="10"/>
      <c r="H29" s="3">
        <f t="shared" si="0"/>
        <v>0</v>
      </c>
      <c r="I29" s="3"/>
      <c r="J29" s="3">
        <f t="shared" si="1"/>
        <v>0</v>
      </c>
      <c r="K29" s="3">
        <f t="shared" si="2"/>
        <v>0</v>
      </c>
    </row>
    <row r="30" spans="1:11" ht="40.5" customHeight="1" x14ac:dyDescent="0.25">
      <c r="A30" s="3"/>
      <c r="B30" s="3" t="s">
        <v>42</v>
      </c>
      <c r="C30" s="7" t="s">
        <v>43</v>
      </c>
      <c r="D30" s="3" t="s">
        <v>31</v>
      </c>
      <c r="E30" s="7">
        <v>1.1000000000000001</v>
      </c>
      <c r="F30" s="8">
        <v>52.800000000000004</v>
      </c>
      <c r="G30" s="10"/>
      <c r="H30" s="3">
        <f t="shared" si="0"/>
        <v>0</v>
      </c>
      <c r="I30" s="3"/>
      <c r="J30" s="3">
        <f t="shared" si="1"/>
        <v>0</v>
      </c>
      <c r="K30" s="3">
        <f t="shared" si="2"/>
        <v>0</v>
      </c>
    </row>
    <row r="31" spans="1:11" ht="49.5" x14ac:dyDescent="0.25">
      <c r="A31" s="3">
        <v>7</v>
      </c>
      <c r="B31" s="3"/>
      <c r="C31" s="7" t="s">
        <v>44</v>
      </c>
      <c r="D31" s="3" t="s">
        <v>31</v>
      </c>
      <c r="E31" s="6">
        <f>(10.4-2+0.6*2)*4</f>
        <v>38.4</v>
      </c>
      <c r="F31" s="8">
        <v>39</v>
      </c>
      <c r="G31" s="3"/>
      <c r="H31" s="3">
        <f t="shared" si="0"/>
        <v>0</v>
      </c>
      <c r="I31" s="3"/>
      <c r="J31" s="3">
        <f t="shared" si="1"/>
        <v>0</v>
      </c>
      <c r="K31" s="3">
        <f t="shared" si="2"/>
        <v>0</v>
      </c>
    </row>
    <row r="32" spans="1:11" ht="23.25" customHeight="1" x14ac:dyDescent="0.25">
      <c r="A32" s="4"/>
      <c r="B32" s="4"/>
      <c r="C32" s="4" t="s">
        <v>45</v>
      </c>
      <c r="D32" s="4"/>
      <c r="E32" s="4"/>
      <c r="F32" s="4"/>
      <c r="G32" s="4"/>
      <c r="H32" s="11">
        <f>SUM(H11:H31)</f>
        <v>0</v>
      </c>
      <c r="I32" s="11"/>
      <c r="J32" s="11">
        <f>SUM(J11:J31)</f>
        <v>0</v>
      </c>
      <c r="K32" s="11">
        <f t="shared" si="2"/>
        <v>0</v>
      </c>
    </row>
    <row r="33" spans="1:11" ht="33" x14ac:dyDescent="0.25">
      <c r="A33" s="3"/>
      <c r="B33" s="3"/>
      <c r="C33" s="3" t="s">
        <v>52</v>
      </c>
      <c r="D33" s="3"/>
      <c r="E33" s="3"/>
      <c r="F33" s="12"/>
      <c r="G33" s="3"/>
      <c r="H33" s="13"/>
      <c r="I33" s="13"/>
      <c r="J33" s="13"/>
      <c r="K33" s="13">
        <f>H32*F33</f>
        <v>0</v>
      </c>
    </row>
    <row r="34" spans="1:11" ht="23.25" customHeight="1" x14ac:dyDescent="0.25">
      <c r="A34" s="3"/>
      <c r="B34" s="3"/>
      <c r="C34" s="3"/>
      <c r="D34" s="3"/>
      <c r="E34" s="3"/>
      <c r="F34" s="3"/>
      <c r="G34" s="3"/>
      <c r="H34" s="13"/>
      <c r="I34" s="13"/>
      <c r="J34" s="13" t="s">
        <v>12</v>
      </c>
      <c r="K34" s="13">
        <f>K32+K33</f>
        <v>0</v>
      </c>
    </row>
    <row r="35" spans="1:11" ht="23.25" customHeight="1" x14ac:dyDescent="0.25">
      <c r="A35" s="3"/>
      <c r="B35" s="3"/>
      <c r="C35" s="3" t="s">
        <v>53</v>
      </c>
      <c r="D35" s="3"/>
      <c r="E35" s="3"/>
      <c r="F35" s="12"/>
      <c r="G35" s="3"/>
      <c r="H35" s="13"/>
      <c r="I35" s="13"/>
      <c r="J35" s="13"/>
      <c r="K35" s="13">
        <f>K34*F35</f>
        <v>0</v>
      </c>
    </row>
    <row r="36" spans="1:11" ht="23.25" customHeight="1" x14ac:dyDescent="0.25">
      <c r="A36" s="3"/>
      <c r="B36" s="3"/>
      <c r="C36" s="3"/>
      <c r="D36" s="3"/>
      <c r="E36" s="3"/>
      <c r="F36" s="3"/>
      <c r="G36" s="3"/>
      <c r="H36" s="13"/>
      <c r="I36" s="13"/>
      <c r="J36" s="13"/>
      <c r="K36" s="13">
        <f>K34+K35</f>
        <v>0</v>
      </c>
    </row>
    <row r="37" spans="1:11" ht="23.25" customHeight="1" x14ac:dyDescent="0.25">
      <c r="A37" s="3"/>
      <c r="B37" s="3"/>
      <c r="C37" s="3" t="s">
        <v>54</v>
      </c>
      <c r="D37" s="3"/>
      <c r="E37" s="3"/>
      <c r="F37" s="12"/>
      <c r="G37" s="3"/>
      <c r="H37" s="13"/>
      <c r="I37" s="13"/>
      <c r="J37" s="13"/>
      <c r="K37" s="13">
        <f>K36*F37</f>
        <v>0</v>
      </c>
    </row>
    <row r="38" spans="1:11" ht="23.25" customHeight="1" x14ac:dyDescent="0.25">
      <c r="A38" s="3"/>
      <c r="B38" s="3"/>
      <c r="C38" s="3"/>
      <c r="D38" s="3"/>
      <c r="F38" s="3"/>
      <c r="G38" s="3"/>
      <c r="H38" s="13"/>
      <c r="I38" s="13"/>
      <c r="J38" s="13" t="s">
        <v>12</v>
      </c>
      <c r="K38" s="13">
        <f>K36+K37</f>
        <v>0</v>
      </c>
    </row>
    <row r="39" spans="1:11" ht="23.25" customHeight="1" x14ac:dyDescent="0.25">
      <c r="A39" s="3"/>
      <c r="B39" s="3"/>
      <c r="C39" s="3" t="s">
        <v>55</v>
      </c>
      <c r="D39" s="3"/>
      <c r="E39" s="3"/>
      <c r="F39" s="14">
        <v>0.03</v>
      </c>
      <c r="G39" s="3"/>
      <c r="H39" s="13"/>
      <c r="I39" s="13"/>
      <c r="J39" s="13"/>
      <c r="K39" s="13">
        <f>K38*F39</f>
        <v>0</v>
      </c>
    </row>
    <row r="40" spans="1:11" ht="23.25" customHeight="1" x14ac:dyDescent="0.25">
      <c r="A40" s="15"/>
      <c r="B40" s="15"/>
      <c r="C40" s="4" t="s">
        <v>46</v>
      </c>
      <c r="D40" s="15"/>
      <c r="E40" s="15"/>
      <c r="F40" s="15"/>
      <c r="G40" s="15"/>
      <c r="H40" s="16"/>
      <c r="I40" s="16"/>
      <c r="J40" s="16" t="s">
        <v>12</v>
      </c>
      <c r="K40" s="17">
        <f>K38+K39</f>
        <v>0</v>
      </c>
    </row>
    <row r="41" spans="1:11" ht="25.5" customHeight="1" x14ac:dyDescent="0.25"/>
    <row r="42" spans="1:11" ht="23.25" customHeight="1" x14ac:dyDescent="0.25">
      <c r="B42" s="38" t="s">
        <v>69</v>
      </c>
      <c r="C42" s="38"/>
      <c r="E42" s="37"/>
      <c r="F42" s="37"/>
      <c r="G42" s="37"/>
      <c r="H42" s="37"/>
    </row>
  </sheetData>
  <mergeCells count="13">
    <mergeCell ref="I7:J7"/>
    <mergeCell ref="K7:K8"/>
    <mergeCell ref="B42:C42"/>
    <mergeCell ref="A1:K1"/>
    <mergeCell ref="A3:K3"/>
    <mergeCell ref="A5:K5"/>
    <mergeCell ref="A7:A8"/>
    <mergeCell ref="B7:B8"/>
    <mergeCell ref="C7:C8"/>
    <mergeCell ref="D7:D8"/>
    <mergeCell ref="E7:E8"/>
    <mergeCell ref="F7:F8"/>
    <mergeCell ref="G7:H7"/>
  </mergeCells>
  <pageMargins left="0.62992125984251968" right="0.19685039370078741" top="0.75" bottom="0.69" header="0.31496062992125984" footer="0.19685039370078741"/>
  <pageSetup paperSize="9" orientation="landscape" horizontalDpi="180" verticalDpi="180" r:id="rId1"/>
  <headerFooter>
    <oddHeader>&amp;R&amp;P</oddHeader>
    <oddFooter>&amp;RD.R.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opLeftCell="A13" zoomScaleNormal="100" workbookViewId="0">
      <selection activeCell="E32" sqref="E32"/>
    </sheetView>
  </sheetViews>
  <sheetFormatPr defaultColWidth="8.85546875" defaultRowHeight="16.5" x14ac:dyDescent="0.25"/>
  <cols>
    <col min="1" max="1" width="4.5703125" style="1" customWidth="1"/>
    <col min="2" max="2" width="40.28515625" style="1" customWidth="1"/>
    <col min="3" max="3" width="10.28515625" style="1" customWidth="1"/>
    <col min="4" max="16384" width="8.85546875" style="1"/>
  </cols>
  <sheetData>
    <row r="1" spans="1:14" ht="20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8.25" customHeight="1" x14ac:dyDescent="0.25">
      <c r="A2" s="2"/>
      <c r="B2" s="2"/>
    </row>
    <row r="3" spans="1:14" ht="18.7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ht="9" customHeight="1" x14ac:dyDescent="0.25">
      <c r="A4" s="2"/>
      <c r="B4" s="2"/>
    </row>
    <row r="5" spans="1:14" ht="19.5" customHeight="1" x14ac:dyDescent="0.25">
      <c r="A5" s="22" t="s">
        <v>68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7" spans="1:14" s="27" customFormat="1" ht="24.75" customHeight="1" x14ac:dyDescent="0.3">
      <c r="A7" s="23" t="s">
        <v>56</v>
      </c>
      <c r="B7" s="24" t="s">
        <v>57</v>
      </c>
      <c r="C7" s="23" t="s">
        <v>58</v>
      </c>
      <c r="D7" s="25" t="s">
        <v>59</v>
      </c>
      <c r="E7" s="25"/>
      <c r="F7" s="25"/>
      <c r="G7" s="25"/>
      <c r="H7" s="25"/>
      <c r="I7" s="25"/>
      <c r="J7" s="25"/>
      <c r="K7" s="25"/>
      <c r="L7" s="25"/>
      <c r="M7" s="26"/>
      <c r="N7" s="26"/>
    </row>
    <row r="8" spans="1:14" s="33" customFormat="1" ht="28.15" customHeight="1" x14ac:dyDescent="0.25">
      <c r="A8" s="28"/>
      <c r="B8" s="29"/>
      <c r="C8" s="28"/>
      <c r="D8" s="30" t="s">
        <v>60</v>
      </c>
      <c r="E8" s="31"/>
      <c r="F8" s="31"/>
      <c r="G8" s="31"/>
      <c r="H8" s="31"/>
      <c r="I8" s="31"/>
      <c r="J8" s="32" t="s">
        <v>61</v>
      </c>
      <c r="K8" s="32"/>
      <c r="L8" s="32"/>
    </row>
    <row r="9" spans="1:14" s="27" customFormat="1" ht="25.5" customHeight="1" x14ac:dyDescent="0.3">
      <c r="A9" s="34"/>
      <c r="B9" s="35"/>
      <c r="C9" s="28"/>
      <c r="D9" s="36" t="s">
        <v>62</v>
      </c>
      <c r="E9" s="36" t="s">
        <v>63</v>
      </c>
      <c r="F9" s="36" t="s">
        <v>64</v>
      </c>
      <c r="G9" s="36" t="s">
        <v>65</v>
      </c>
      <c r="H9" s="36" t="s">
        <v>66</v>
      </c>
      <c r="I9" s="36" t="s">
        <v>67</v>
      </c>
      <c r="J9" s="36" t="s">
        <v>62</v>
      </c>
      <c r="K9" s="36" t="s">
        <v>63</v>
      </c>
      <c r="L9" s="36" t="s">
        <v>64</v>
      </c>
    </row>
    <row r="10" spans="1:14" ht="27.75" customHeight="1" x14ac:dyDescent="0.25">
      <c r="A10" s="3"/>
      <c r="B10" s="4" t="s">
        <v>13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ht="90" customHeight="1" x14ac:dyDescent="0.25">
      <c r="A11" s="3">
        <v>1</v>
      </c>
      <c r="B11" s="7" t="s">
        <v>47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ht="40.5" customHeight="1" x14ac:dyDescent="0.25">
      <c r="A12" s="3">
        <v>2</v>
      </c>
      <c r="B12" s="7" t="s">
        <v>48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ht="33" x14ac:dyDescent="0.25">
      <c r="A13" s="3">
        <v>3</v>
      </c>
      <c r="B13" s="7" t="s">
        <v>49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ht="49.5" x14ac:dyDescent="0.25">
      <c r="A14" s="3">
        <v>4</v>
      </c>
      <c r="B14" s="7" t="s">
        <v>50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 ht="27.75" customHeight="1" x14ac:dyDescent="0.25">
      <c r="A15" s="3">
        <v>5</v>
      </c>
      <c r="B15" s="7" t="s">
        <v>30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ht="60" customHeight="1" x14ac:dyDescent="0.25">
      <c r="A16" s="3">
        <v>6</v>
      </c>
      <c r="B16" s="7" t="s">
        <v>34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49.5" x14ac:dyDescent="0.25">
      <c r="A17" s="3">
        <v>7</v>
      </c>
      <c r="B17" s="7" t="s">
        <v>44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20" spans="1:12" ht="23.25" customHeight="1" x14ac:dyDescent="0.25">
      <c r="B20" s="38" t="s">
        <v>69</v>
      </c>
      <c r="C20" s="38"/>
      <c r="E20" s="37"/>
      <c r="F20" s="37"/>
      <c r="G20" s="37"/>
      <c r="H20" s="37"/>
    </row>
  </sheetData>
  <mergeCells count="10">
    <mergeCell ref="A1:L1"/>
    <mergeCell ref="B20:C20"/>
    <mergeCell ref="D8:I8"/>
    <mergeCell ref="J8:L8"/>
    <mergeCell ref="A5:L5"/>
    <mergeCell ref="A3:L3"/>
    <mergeCell ref="A7:A9"/>
    <mergeCell ref="B7:B9"/>
    <mergeCell ref="C7:C9"/>
    <mergeCell ref="D7:L7"/>
  </mergeCells>
  <pageMargins left="0.62992125984251968" right="0.19685039370078741" top="0.75" bottom="0.69" header="0.31496062992125984" footer="0.19685039370078741"/>
  <pageSetup paperSize="9" orientation="landscape" horizontalDpi="180" verticalDpi="180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ხარჯთაღრიცხვა</vt:lpstr>
      <vt:lpstr>GEGMA GRAFIKI </vt:lpstr>
      <vt:lpstr>'GEGMA GRAFIKI '!Print_Titles</vt:lpstr>
      <vt:lpstr>ხარჯთაღრიცხვა!Print_Titles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dcterms:created xsi:type="dcterms:W3CDTF">2016-08-22T12:03:16Z</dcterms:created>
  <dcterms:modified xsi:type="dcterms:W3CDTF">2016-08-22T12:13:52Z</dcterms:modified>
</cp:coreProperties>
</file>