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ანა ჩქარეული\ტენდერები\2016 წლის ტენდერები\სოფ.სიონის, ფანშეტისა და სნოს საკანალიზაციო სისტემა\ფანშეტის საკანალიზაციო სისტემის მოწყობის სამუშაოები\პროექტი\"/>
    </mc:Choice>
  </mc:AlternateContent>
  <bookViews>
    <workbookView xWindow="120" yWindow="135" windowWidth="9495" windowHeight="5895"/>
  </bookViews>
  <sheets>
    <sheet name="ნაკრები" sheetId="4" r:id="rId1"/>
    <sheet name="Sheet1" sheetId="1" r:id="rId2"/>
    <sheet name="Sheet2" sheetId="2" r:id="rId3"/>
    <sheet name="moc.uwyisi" sheetId="3" r:id="rId4"/>
    <sheet name="კალენდარი" sheetId="5" r:id="rId5"/>
  </sheets>
  <calcPr calcId="152511"/>
</workbook>
</file>

<file path=xl/calcChain.xml><?xml version="1.0" encoding="utf-8"?>
<calcChain xmlns="http://schemas.openxmlformats.org/spreadsheetml/2006/main">
  <c r="F51" i="3" l="1"/>
  <c r="F50" i="3"/>
  <c r="F49" i="3"/>
  <c r="F48" i="3"/>
  <c r="F55" i="1"/>
  <c r="F54" i="1"/>
  <c r="F53" i="1"/>
  <c r="F52" i="1"/>
  <c r="F50" i="1"/>
  <c r="F49" i="1"/>
  <c r="F48" i="1"/>
  <c r="F47" i="1"/>
  <c r="F208" i="3" l="1"/>
  <c r="F207" i="3"/>
  <c r="F205" i="3"/>
  <c r="F204" i="3"/>
  <c r="F203" i="3"/>
  <c r="F202" i="3"/>
  <c r="F201" i="3"/>
  <c r="F200" i="3"/>
  <c r="F199" i="3"/>
  <c r="F198" i="3"/>
  <c r="F196" i="3"/>
  <c r="F194" i="3"/>
  <c r="F193" i="3"/>
  <c r="F192" i="3"/>
  <c r="F191" i="3"/>
  <c r="F189" i="3"/>
  <c r="F187" i="3"/>
  <c r="F186" i="3"/>
  <c r="F185" i="3"/>
  <c r="F184" i="3"/>
  <c r="F180" i="3"/>
  <c r="F179" i="3"/>
  <c r="F178" i="3"/>
  <c r="F177" i="3"/>
  <c r="F174" i="3"/>
  <c r="F172" i="3"/>
  <c r="F171" i="3"/>
  <c r="F170" i="3"/>
  <c r="F166" i="3"/>
  <c r="F165" i="3"/>
  <c r="F164" i="3"/>
  <c r="F163" i="3"/>
  <c r="F162" i="3"/>
  <c r="F159" i="3"/>
  <c r="F157" i="3"/>
  <c r="F156" i="3"/>
  <c r="F155" i="3"/>
  <c r="F151" i="3"/>
  <c r="F148" i="3"/>
  <c r="F147" i="3"/>
  <c r="F146" i="3"/>
  <c r="F145" i="3"/>
  <c r="F143" i="3"/>
  <c r="F142" i="3"/>
  <c r="F141" i="3"/>
  <c r="F140" i="3"/>
  <c r="F138" i="3"/>
  <c r="F135" i="3"/>
  <c r="F134" i="3"/>
  <c r="F133" i="3"/>
  <c r="F130" i="3"/>
  <c r="F129" i="3"/>
  <c r="F128" i="3"/>
  <c r="F127" i="3"/>
  <c r="F126" i="3"/>
  <c r="F125" i="3"/>
  <c r="F124" i="3"/>
  <c r="F123" i="3"/>
  <c r="F122" i="3"/>
  <c r="F120" i="3"/>
  <c r="F119" i="3"/>
  <c r="F117" i="3"/>
  <c r="F116" i="3"/>
  <c r="F115" i="3"/>
  <c r="F113" i="3"/>
  <c r="F112" i="3"/>
  <c r="F111" i="3"/>
  <c r="F109" i="3"/>
  <c r="F108" i="3"/>
  <c r="F106" i="3"/>
  <c r="F105" i="3"/>
  <c r="F104" i="3"/>
  <c r="F101" i="3"/>
  <c r="F100" i="3"/>
  <c r="F99" i="3"/>
  <c r="F96" i="3"/>
  <c r="F93" i="3"/>
  <c r="F92" i="3"/>
  <c r="F91" i="3"/>
  <c r="F89" i="3"/>
  <c r="F88" i="3"/>
  <c r="F87" i="3"/>
  <c r="F86" i="3"/>
  <c r="F83" i="3"/>
  <c r="F81" i="3"/>
  <c r="F80" i="3"/>
  <c r="F79" i="3"/>
  <c r="F78" i="3"/>
  <c r="F76" i="3"/>
  <c r="F75" i="3"/>
  <c r="F74" i="3"/>
  <c r="F73" i="3"/>
  <c r="F71" i="3"/>
  <c r="F70" i="3"/>
  <c r="F68" i="3"/>
  <c r="F67" i="3"/>
  <c r="F66" i="3"/>
  <c r="F64" i="3"/>
  <c r="F62" i="3"/>
  <c r="F61" i="3"/>
  <c r="F56" i="3"/>
  <c r="F55" i="3"/>
  <c r="F54" i="3"/>
  <c r="F53" i="3"/>
  <c r="F46" i="3"/>
  <c r="F44" i="3"/>
  <c r="F43" i="3"/>
  <c r="F42" i="3"/>
  <c r="F40" i="3"/>
  <c r="F39" i="3"/>
  <c r="F37" i="3"/>
  <c r="F36" i="3"/>
  <c r="F35" i="3"/>
  <c r="F33" i="3"/>
  <c r="F32" i="3"/>
  <c r="F31" i="3"/>
  <c r="F30" i="3"/>
  <c r="F28" i="3"/>
  <c r="F27" i="3"/>
  <c r="F26" i="3"/>
  <c r="F24" i="3"/>
  <c r="F23" i="3"/>
  <c r="F20" i="3"/>
  <c r="F19" i="3"/>
  <c r="F18" i="3"/>
  <c r="F16" i="3"/>
  <c r="F15" i="3"/>
  <c r="F14" i="3"/>
  <c r="F12" i="3"/>
  <c r="F11" i="3"/>
  <c r="F10" i="3"/>
  <c r="F9" i="3"/>
  <c r="F8" i="3"/>
  <c r="F7" i="3"/>
  <c r="F119" i="1"/>
  <c r="F118" i="1"/>
  <c r="F116" i="1"/>
  <c r="F115" i="1"/>
  <c r="F114" i="1"/>
  <c r="F112" i="1"/>
  <c r="F111" i="1"/>
  <c r="F110" i="1"/>
  <c r="F88" i="1"/>
  <c r="F20" i="2" l="1"/>
  <c r="F26" i="2"/>
  <c r="F23" i="2"/>
  <c r="F22" i="2"/>
  <c r="F21" i="2"/>
  <c r="F9" i="1" l="1"/>
  <c r="F11" i="1"/>
  <c r="F10" i="1"/>
  <c r="F8" i="1"/>
  <c r="F7" i="1"/>
  <c r="F6" i="1"/>
  <c r="F39" i="1"/>
  <c r="F38" i="1"/>
  <c r="F36" i="1"/>
  <c r="F35" i="1"/>
  <c r="F34" i="1"/>
  <c r="F83" i="2" l="1"/>
  <c r="F82" i="2"/>
  <c r="F80" i="2"/>
  <c r="F79" i="2"/>
  <c r="F78" i="2"/>
  <c r="F77" i="2"/>
  <c r="F76" i="2"/>
  <c r="F75" i="2"/>
  <c r="F74" i="2"/>
  <c r="F73" i="2"/>
  <c r="F71" i="2"/>
  <c r="F69" i="2"/>
  <c r="F68" i="2"/>
  <c r="F67" i="2"/>
  <c r="F66" i="2"/>
  <c r="F64" i="2"/>
  <c r="F62" i="2"/>
  <c r="F61" i="2"/>
  <c r="F60" i="2"/>
  <c r="F59" i="2"/>
  <c r="F55" i="2"/>
  <c r="F54" i="2"/>
  <c r="F53" i="2"/>
  <c r="F52" i="2"/>
  <c r="F49" i="2"/>
  <c r="F47" i="2"/>
  <c r="F46" i="2"/>
  <c r="F45" i="2"/>
  <c r="F41" i="2"/>
  <c r="F40" i="2"/>
  <c r="F39" i="2"/>
  <c r="F38" i="2"/>
  <c r="F37" i="2"/>
  <c r="F34" i="2"/>
  <c r="F32" i="2"/>
  <c r="F31" i="2"/>
  <c r="F30" i="2"/>
  <c r="F18" i="2"/>
  <c r="F17" i="2"/>
  <c r="F16" i="2"/>
  <c r="F15" i="2"/>
  <c r="F13" i="2"/>
  <c r="F10" i="2"/>
  <c r="F9" i="2"/>
  <c r="F8" i="2"/>
  <c r="F121" i="1"/>
  <c r="F91" i="1"/>
  <c r="F104" i="1"/>
  <c r="F65" i="1"/>
  <c r="F61" i="1"/>
  <c r="F43" i="1"/>
  <c r="F45" i="1"/>
  <c r="F15" i="1"/>
  <c r="F129" i="1"/>
  <c r="F128" i="1"/>
  <c r="F127" i="1"/>
  <c r="F126" i="1"/>
  <c r="F125" i="1"/>
  <c r="F124" i="1"/>
  <c r="F123" i="1"/>
  <c r="F122" i="1"/>
  <c r="F108" i="1"/>
  <c r="F107" i="1"/>
  <c r="F105" i="1"/>
  <c r="F103" i="1"/>
  <c r="F100" i="1"/>
  <c r="F99" i="1"/>
  <c r="F98" i="1"/>
  <c r="F95" i="1"/>
  <c r="F92" i="1"/>
  <c r="F90" i="1"/>
  <c r="F87" i="1"/>
  <c r="F86" i="1"/>
  <c r="F85" i="1"/>
  <c r="F82" i="1"/>
  <c r="F80" i="1"/>
  <c r="F79" i="1"/>
  <c r="F78" i="1"/>
  <c r="F77" i="1"/>
  <c r="F75" i="1"/>
  <c r="F74" i="1"/>
  <c r="F73" i="1"/>
  <c r="F72" i="1"/>
  <c r="F70" i="1"/>
  <c r="F69" i="1"/>
  <c r="F67" i="1"/>
  <c r="F66" i="1"/>
  <c r="F63" i="1"/>
  <c r="F60" i="1"/>
  <c r="F42" i="1"/>
  <c r="F41" i="1"/>
  <c r="F32" i="1"/>
  <c r="F31" i="1"/>
  <c r="F30" i="1"/>
  <c r="F29" i="1"/>
  <c r="F27" i="1"/>
  <c r="F26" i="1"/>
  <c r="F25" i="1"/>
  <c r="F23" i="1"/>
  <c r="F22" i="1"/>
  <c r="F19" i="1"/>
  <c r="F18" i="1"/>
  <c r="F17" i="1"/>
  <c r="F14" i="1"/>
  <c r="F13" i="1"/>
  <c r="C6" i="4" l="1"/>
  <c r="C7" i="4"/>
  <c r="C8" i="4" l="1"/>
  <c r="C9" i="4"/>
  <c r="C10" i="4" s="1"/>
  <c r="C11" i="4" s="1"/>
  <c r="C12" i="4" s="1"/>
</calcChain>
</file>

<file path=xl/sharedStrings.xml><?xml version="1.0" encoding="utf-8"?>
<sst xmlns="http://schemas.openxmlformats.org/spreadsheetml/2006/main" count="1074" uniqueCount="195">
  <si>
    <t>№</t>
  </si>
  <si>
    <t>საფუძველი</t>
  </si>
  <si>
    <t>სამუშაოს დასახელება</t>
  </si>
  <si>
    <t>გნაზ. ერთ</t>
  </si>
  <si>
    <t>ნორმატიული რესურსი</t>
  </si>
  <si>
    <t>ხელფასი</t>
  </si>
  <si>
    <t>მასალა</t>
  </si>
  <si>
    <t>სამშენებლო მექანიზმები</t>
  </si>
  <si>
    <t>ჯამი</t>
  </si>
  <si>
    <t>ერთ</t>
  </si>
  <si>
    <t>სულ</t>
  </si>
  <si>
    <t>შრომის დანახარჯები</t>
  </si>
  <si>
    <t>კაც/სთ</t>
  </si>
  <si>
    <t>მემანქანის შრომის დანახარჯი</t>
  </si>
  <si>
    <t>ლარი</t>
  </si>
  <si>
    <t>საბაზრო</t>
  </si>
  <si>
    <t>შრომის დანახარჯი</t>
  </si>
  <si>
    <t>1-12-6.</t>
  </si>
  <si>
    <t xml:space="preserve">III-კატ. გრუნტის დამუშავება ექსკავატორით ჩამჩის ტევადობით 0,25მ3 თხრილის გვერდზე დაყრით კანალიზაციის მილის მოსაწყობათ </t>
  </si>
  <si>
    <t>მუშა მშენებელის შრომის დანახარჯი</t>
  </si>
  <si>
    <t>ექსკავატორი ჩამჩის ტევადობით 0,25მ3</t>
  </si>
  <si>
    <t>მ/სთ</t>
  </si>
  <si>
    <t>1-23-6</t>
  </si>
  <si>
    <t>III კატ გრუნტის დამუშავება ექსკავატორით ჩამჩის მოცულობით 0.25 მ3  ავტოთვითმცლელზე დატვირთვით</t>
  </si>
  <si>
    <t>გამ. ხელფასი</t>
  </si>
  <si>
    <r>
      <t>მ</t>
    </r>
    <r>
      <rPr>
        <vertAlign val="superscript"/>
        <sz val="9"/>
        <rFont val="Sylfaen"/>
        <family val="1"/>
        <charset val="204"/>
      </rPr>
      <t>3</t>
    </r>
  </si>
  <si>
    <t>გრუნტის ტრანსპორტირება 8კმ</t>
  </si>
  <si>
    <t>ტნ</t>
  </si>
  <si>
    <t>1-80-3</t>
  </si>
  <si>
    <t>III-კატ. გრუნტის დამუშავება ხელით ტრანშეაში სიღრმით 2მ-დე</t>
  </si>
  <si>
    <r>
      <t>მ</t>
    </r>
    <r>
      <rPr>
        <vertAlign val="superscript"/>
        <sz val="9"/>
        <color theme="1"/>
        <rFont val="Sylfaen"/>
        <family val="1"/>
        <charset val="204"/>
      </rPr>
      <t>3</t>
    </r>
  </si>
  <si>
    <t>1-84-3</t>
  </si>
  <si>
    <t>VI-კატ . გრუნტის დამუშავება პნევმატური ჩაქუჩით</t>
  </si>
  <si>
    <r>
      <t>100მ</t>
    </r>
    <r>
      <rPr>
        <vertAlign val="superscript"/>
        <sz val="9"/>
        <color theme="1"/>
        <rFont val="Sylfaen"/>
        <family val="1"/>
        <charset val="204"/>
      </rPr>
      <t>3</t>
    </r>
  </si>
  <si>
    <t>პნევმატური ჩაქუჩი</t>
  </si>
  <si>
    <t>23-1-1</t>
  </si>
  <si>
    <t>ქვიშის ბალიშის მოწყობა</t>
  </si>
  <si>
    <r>
      <t>მ</t>
    </r>
    <r>
      <rPr>
        <vertAlign val="superscript"/>
        <sz val="9"/>
        <color rgb="FF000000"/>
        <rFont val="Sylfaen"/>
        <family val="1"/>
        <charset val="204"/>
      </rPr>
      <t>3</t>
    </r>
  </si>
  <si>
    <t>შრომითი დანახარჯები</t>
  </si>
  <si>
    <t>ქვიშა შავი 0,5სმ</t>
  </si>
  <si>
    <t>ქვიშის ტრანსპორტირება 10 კმ-ზე</t>
  </si>
  <si>
    <t>მ</t>
  </si>
  <si>
    <t>1000მ</t>
  </si>
  <si>
    <t>სხვა მასალები</t>
  </si>
  <si>
    <t>23-3-1</t>
  </si>
  <si>
    <t xml:space="preserve">გოფრირებული კანალიზაციის მილის მოწყობა </t>
  </si>
  <si>
    <t xml:space="preserve">შრომის დანახარჯი </t>
  </si>
  <si>
    <t>ცალი</t>
  </si>
  <si>
    <t>23-3-2</t>
  </si>
  <si>
    <t>მილის ტრანსპორტირება 170კმ</t>
  </si>
  <si>
    <t>ჰიდრო საიზოლაციო ლენტის მოწყობა</t>
  </si>
  <si>
    <t>კგ</t>
  </si>
  <si>
    <t>1-81-3</t>
  </si>
  <si>
    <t>გრუნტის უკუმიყრა ხელით</t>
  </si>
  <si>
    <t>გამომ. ხელფასი</t>
  </si>
  <si>
    <t>1-31-3</t>
  </si>
  <si>
    <t>III-კატ  გრუნტის დამუშავება და უკუმიყრა ბულდოზერით. ბულდოზერის სიმძლავრე 80ცხ/ძ</t>
  </si>
  <si>
    <r>
      <t>1000მ</t>
    </r>
    <r>
      <rPr>
        <vertAlign val="superscript"/>
        <sz val="9"/>
        <color theme="1"/>
        <rFont val="Sylfaen"/>
        <family val="1"/>
        <charset val="204"/>
      </rPr>
      <t>3</t>
    </r>
  </si>
  <si>
    <t>ბულდოზერი 80ცხ/ძ</t>
  </si>
  <si>
    <t>მან/სთ</t>
  </si>
  <si>
    <t>1-12-6</t>
  </si>
  <si>
    <t xml:space="preserve">III-კატ. გრუნტის დამუშავება ექსკავატორით ჩამჩის ტევადობით 0,25მ3 თხრილის გვერდზე დაყრით კანალიზაციის ჭის მოსაწყობათ </t>
  </si>
  <si>
    <t>23-1-2</t>
  </si>
  <si>
    <t>ქვიშა-ხრეშოვანი მასის ბალიშის მოწყობა ფუნდამენტის ქვეშ</t>
  </si>
  <si>
    <r>
      <t>10მ</t>
    </r>
    <r>
      <rPr>
        <vertAlign val="superscript"/>
        <sz val="9"/>
        <color rgb="FF000000"/>
        <rFont val="Sylfaen"/>
        <family val="1"/>
        <charset val="204"/>
      </rPr>
      <t>3</t>
    </r>
  </si>
  <si>
    <t>ქვიშა-ხრეშოვანი მასალა</t>
  </si>
  <si>
    <t>ქვიშა-ხრეშოვანი მასალის  ტრანსპორტირება 10 კმ-ზე</t>
  </si>
  <si>
    <t>23-1-5</t>
  </si>
  <si>
    <t>სხვა მანქანები</t>
  </si>
  <si>
    <t>ბეტონი მ 300</t>
  </si>
  <si>
    <t>ბეტონის  ტრანსპორტირება 10 კმ-ზე</t>
  </si>
  <si>
    <t>23-12-1</t>
  </si>
  <si>
    <t>მაქანები</t>
  </si>
  <si>
    <t>არმატურა  A-I  D-14</t>
  </si>
  <si>
    <t>ბეტონი მარკით 200</t>
  </si>
  <si>
    <t>თუჯის ლუქი</t>
  </si>
  <si>
    <t xml:space="preserve">  ჭის ბეტონის რგოლის ტრანსპორტირება 170 კმ-ზე</t>
  </si>
  <si>
    <t xml:space="preserve"> </t>
  </si>
  <si>
    <t>მანქ/სთ</t>
  </si>
  <si>
    <t>27-8-2</t>
  </si>
  <si>
    <r>
      <t>მ</t>
    </r>
    <r>
      <rPr>
        <vertAlign val="superscript"/>
        <sz val="9"/>
        <color rgb="FF000000"/>
        <rFont val="Sylfaen"/>
        <family val="1"/>
        <charset val="204"/>
      </rPr>
      <t>2</t>
    </r>
  </si>
  <si>
    <t xml:space="preserve">ავტოგრეიდერი საშუალო ტიპის 79 კვტ. (108 ცხ.ძ)
</t>
  </si>
  <si>
    <t>თვითმავალი სატკეპნი 5ტ-მდე</t>
  </si>
  <si>
    <t>თვითმავალი სატკეპნი 10ტ-მდე</t>
  </si>
  <si>
    <t xml:space="preserve">მოსარწყავ-მოსარეცხი მანქანა 6000 ლ. </t>
  </si>
  <si>
    <t xml:space="preserve">წყალი </t>
  </si>
  <si>
    <t>გზის დაზიანებული საფარის მოწყობა ქვიშა ხრეშოვანი  მასალით  10 სმ-ის სისქით</t>
  </si>
  <si>
    <t>ქვიშა-ხრეშის  ტრანსპორტირება 10 კმ-ზე</t>
  </si>
  <si>
    <t>დღგ 18%</t>
  </si>
  <si>
    <t>შეასრულა:</t>
  </si>
  <si>
    <t>ბ. ვარდიძე</t>
  </si>
  <si>
    <t xml:space="preserve">ყაზბეგის მუნიციპალიტეტის სოფელ ფანშეტის საკანალიზაციო ქსელის ხარჯთაღრიცხვა </t>
  </si>
  <si>
    <t>არსებული გოფრირებული მილი D-150 მმ  (SN-4)</t>
  </si>
  <si>
    <t>მილის გადასამბელი (არსებული)</t>
  </si>
  <si>
    <t>არსებული რგოლი</t>
  </si>
  <si>
    <t>არსებული თუჯის ლუქი</t>
  </si>
  <si>
    <t>1-11-15</t>
  </si>
  <si>
    <t>III კატ. გრუნტის დამუშავება ექსკავატორით ჩამჩის მოცულობით  0.5მ3 თხრილის გვერდზე დაყრით</t>
  </si>
  <si>
    <t>მუშა-მშენებლის შრომის დანახარჯი</t>
  </si>
  <si>
    <t>ექსკავატორი ჩამჩის ტევადობით 0,5მ3</t>
  </si>
  <si>
    <t>ქვიშა</t>
  </si>
  <si>
    <t>6-17-2</t>
  </si>
  <si>
    <t>მატერიალური რესურსები</t>
  </si>
  <si>
    <t>ბეტონი მ300</t>
  </si>
  <si>
    <t>არმატურა დ10 Aა-III</t>
  </si>
  <si>
    <t>დ6 ა-I</t>
  </si>
  <si>
    <t>ელექტროდი</t>
  </si>
  <si>
    <t>ჭანჭიკი-ქანჩით</t>
  </si>
  <si>
    <t>ბეტონის ტრანსპორტირება 10კმ</t>
  </si>
  <si>
    <t>სამშენებლო მასალის ტრანსპორტირება 170კმ</t>
  </si>
  <si>
    <t>6-14-4</t>
  </si>
  <si>
    <t>ფიცარი ჩამოგანული</t>
  </si>
  <si>
    <t>დახერხილი ფიცარი სისქით 40მმ და მეტი</t>
  </si>
  <si>
    <t>ყალიბის შიტი</t>
  </si>
  <si>
    <t>23-23</t>
  </si>
  <si>
    <t xml:space="preserve"> სახურავის ოთხკუთხა (90*90*სმ) თუჯის ლუქის მოწყობა </t>
  </si>
  <si>
    <t>პროექით</t>
  </si>
  <si>
    <t>ჭის ბეტონის სახურავის ტრანსპორტირება 170 კმ-ზე</t>
  </si>
  <si>
    <t>15-52-1</t>
  </si>
  <si>
    <t>კედლების შელესვა ქვიშა-ცემენტის ხსნარით</t>
  </si>
  <si>
    <t>ხსნარის ტუმბო</t>
  </si>
  <si>
    <t>41-2-7</t>
  </si>
  <si>
    <t>სეპტიკის ავზის  კედლებზე იზოლაციის მოწყობა (გარედან)</t>
  </si>
  <si>
    <r>
      <t>100მ</t>
    </r>
    <r>
      <rPr>
        <vertAlign val="superscript"/>
        <sz val="9"/>
        <rFont val="Sylfaen"/>
        <family val="1"/>
        <charset val="204"/>
      </rPr>
      <t>2</t>
    </r>
  </si>
  <si>
    <t>მუშა მშენებლის შრომის დანახარჯი</t>
  </si>
  <si>
    <t>მანქანები</t>
  </si>
  <si>
    <r>
      <t>მ</t>
    </r>
    <r>
      <rPr>
        <vertAlign val="superscript"/>
        <sz val="9"/>
        <rFont val="Sylfaen"/>
        <family val="1"/>
        <charset val="204"/>
      </rPr>
      <t>2</t>
    </r>
  </si>
  <si>
    <t>ბიტუმი</t>
  </si>
  <si>
    <t>ასფალტის მასტიკა</t>
  </si>
  <si>
    <t>1-24-3</t>
  </si>
  <si>
    <t>III-კატ  გრუნტის დამუშავება და უკუმიყრა  ბულდოზერით. ბულდოზერის სიმძლავრე   80ცხ/ძ</t>
  </si>
  <si>
    <t xml:space="preserve">შეასრულა: </t>
  </si>
  <si>
    <t>სოფ. ფანშეტის საკანალიზაციო ქსელის სეპტიკური ჭის ზომით 3*6,5მ მოწყობის ხარჯთაღრიცხვა</t>
  </si>
  <si>
    <t>23-6-5</t>
  </si>
  <si>
    <t>ცემენტი მ400</t>
  </si>
  <si>
    <t>რკ/ბეტონის მილები დ=600მმ h=2,11მ</t>
  </si>
  <si>
    <t>ლითონის მილის მოწყობა</t>
  </si>
  <si>
    <t xml:space="preserve">არმატურა  A-III  D-10 </t>
  </si>
  <si>
    <t xml:space="preserve">არმატურა  A-I  D-6 </t>
  </si>
  <si>
    <t xml:space="preserve">მ300 მარკის მონოლითური რკ/ბეტონის ფილის  მოწყობა სიმაღლით 3მ-მდე და  სისქით 25სმ    </t>
  </si>
  <si>
    <t xml:space="preserve">მ300 მარკის მონოლითური რკ/ბეტონის  კედლების და  ტიხრებისა  მოწყობა სიმაღლით 3მ-მდე და სისქით 25სმ  </t>
  </si>
  <si>
    <t>სეპტიკური ჭის საფუძველის მოწყობა სისქით 25სმ</t>
  </si>
  <si>
    <r>
      <t>100მ</t>
    </r>
    <r>
      <rPr>
        <vertAlign val="superscript"/>
        <sz val="9"/>
        <rFont val="Sylfaen"/>
        <family val="1"/>
        <charset val="204"/>
      </rPr>
      <t>3</t>
    </r>
  </si>
  <si>
    <r>
      <t>1000მ</t>
    </r>
    <r>
      <rPr>
        <vertAlign val="superscript"/>
        <sz val="9"/>
        <rFont val="Sylfaen"/>
        <family val="1"/>
        <charset val="204"/>
      </rPr>
      <t>3</t>
    </r>
  </si>
  <si>
    <r>
      <t>1000 მ</t>
    </r>
    <r>
      <rPr>
        <vertAlign val="superscript"/>
        <sz val="9"/>
        <rFont val="Sylfaen"/>
        <family val="1"/>
        <charset val="204"/>
      </rPr>
      <t>3</t>
    </r>
  </si>
  <si>
    <t>გერმეტიკი კაუჩუკის ფუძეზე</t>
  </si>
  <si>
    <t>რკ/ბეტონის ანაკრები რგოლების მოწყობა არხში   წყლის გასატარებლად D-700 მმ           H-2,11 მ</t>
  </si>
  <si>
    <t>ბეტონი მ200მარკის</t>
  </si>
  <si>
    <t>23-6-4</t>
  </si>
  <si>
    <t>ფიცარი სისქით 25-32მმ III-ხარისხის</t>
  </si>
  <si>
    <t>ფარები ხის ფიცრისაგან სისქით 0,4მმ III-ხარისხის</t>
  </si>
  <si>
    <t>დახერხილი ფიცარი სისქით 40-60მმ III-ხარისხის</t>
  </si>
  <si>
    <t>ქვიშა-ცემენტის ხსნარი მ100</t>
  </si>
  <si>
    <t>ცემენტის ხსნარი მ100</t>
  </si>
  <si>
    <t>არმატურა  A-III  D-10</t>
  </si>
  <si>
    <t>ქვიშის ბალიშის მოწყობა 15სმ სისქის</t>
  </si>
  <si>
    <t>ლინოკრომის ორი ფენა</t>
  </si>
  <si>
    <t>რკ/ბეტონის ანაკრები ჭის მონტაჟი  ჭის სიღრმე 1მ</t>
  </si>
  <si>
    <t>ჭის რგოლი D-1000მმ       H-1000მმ</t>
  </si>
  <si>
    <t>ჭის რგოლი D-1000მმ       H-500მმ</t>
  </si>
  <si>
    <t>რკ/ბეტონის ანაკრები ჭის მონტაჟი  ჭის სიღრმე 1,5 მ</t>
  </si>
  <si>
    <t>რკ/ბეტონის ანაკრები ჭის მონტაჟი  ჭის სიღრმე 2 მ</t>
  </si>
  <si>
    <t>კანალიზაციის ჭის საფუძველის მოწყობა 10სმ სისქის</t>
  </si>
  <si>
    <t>არსებული ლითონის მილი დ700მმ</t>
  </si>
  <si>
    <t>გოფრირებული მილის D-200 მმ ( SN-4) მოწყობა ყველა ფასონური ნაწილების გამოყენებით</t>
  </si>
  <si>
    <t>ყაზბეგის მუნიციპალიტეტის სოფელ ფანშეტის საკანალიზაციო ქსელისა და სეპტიკური ჭის სამუშაოების მოცულობათა უწყისი</t>
  </si>
  <si>
    <t>ნაკრები  ხარჯთაღრიცხვა</t>
  </si>
  <si>
    <t>#</t>
  </si>
  <si>
    <t>ლოკალური ხარჯთაღრიცხვის ნომერი</t>
  </si>
  <si>
    <t>სამუშაოს ღირებულება  ლარში</t>
  </si>
  <si>
    <t>შენიშვნა</t>
  </si>
  <si>
    <t>საკანალიზაციო ქსელის ხარჯთაღრიცხვა</t>
  </si>
  <si>
    <t>სეპტიკური ჭის ხარჯთაღრიცხვა</t>
  </si>
  <si>
    <t>მთლიანი ჯამი</t>
  </si>
  <si>
    <t>ყაზბეგის მუნიციპალიტეტის სოფელ ფანშეტის საკანალიზაციო ქსელის მოწყობის სამნუშაოების</t>
  </si>
  <si>
    <t>ყაზბეგის მუნიციპალიტეტის სოფელ ფანშეტის საკანალიზაციო ქსელისა და სეპტიკური ჭის სამუშაოების კალენდარული გრაფიკი</t>
  </si>
  <si>
    <t>რაოდ.</t>
  </si>
  <si>
    <t>თვე - I</t>
  </si>
  <si>
    <t>თვე - II</t>
  </si>
  <si>
    <t>კვ-I</t>
  </si>
  <si>
    <t>კვ-II</t>
  </si>
  <si>
    <t>კვ-III</t>
  </si>
  <si>
    <t>კვ-IV</t>
  </si>
  <si>
    <t>სეპტიკური ჭის მოწყობა</t>
  </si>
  <si>
    <t xml:space="preserve">გოფრირებული კანალიზაციის მილის მოწყობა d200 </t>
  </si>
  <si>
    <t xml:space="preserve"> გოფრირებული მილი D-150 მმ  (SN-4) ყველა ფასონური ნაწილების გამოყენებით</t>
  </si>
  <si>
    <t>გოფრირებული კანალიზაციის ქსელის მოწყობა არსებული მილით</t>
  </si>
  <si>
    <t xml:space="preserve">გოფრირებული კანალიზაციის მილის მოწყობა (არსებული) </t>
  </si>
  <si>
    <t>გოფრირებული კანალიზაციის მილის მოწყობა d150 (არსებული)</t>
  </si>
  <si>
    <t xml:space="preserve">გოფრირებული კანალიზაციის მილის მოწყობა d150 </t>
  </si>
  <si>
    <t>გადახურვის ფილა 22 სმ სისქის</t>
  </si>
  <si>
    <t xml:space="preserve">კანალიზაციის ჭის საფუძველის მოწყობა </t>
  </si>
  <si>
    <t>ზედნადები ხარჯები %</t>
  </si>
  <si>
    <t>გეგმიური მოგება %</t>
  </si>
  <si>
    <t>გაუთვალისწინებელი სამუშაოები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</si>
</sst>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&quot;Lari&quot;_-;\-* #,##0.00\ &quot;Lari&quot;_-;_-* &quot;-&quot;??\ &quot;Lari&quot;_-;_-@_-"/>
    <numFmt numFmtId="165" formatCode="_-* #,##0.00\ _L_a_r_i_-;\-* #,##0.00\ _L_a_r_i_-;_-* &quot;-&quot;??\ _L_a_r_i_-;_-@_-"/>
    <numFmt numFmtId="166" formatCode="_(* #,##0.00000_);_(* \(#,##0.00000\);_(* &quot;-&quot;??_);_(@_)"/>
    <numFmt numFmtId="167" formatCode="_(* #,##0.0000_);_(* \(#,##0.0000\);_(* &quot;-&quot;??_);_(@_)"/>
    <numFmt numFmtId="168" formatCode="_(* #,##0.0_);_(* \(#,##0.0\);_(* &quot;-&quot;??_);_(@_)"/>
    <numFmt numFmtId="169" formatCode="_(* #,##0.000_);_(* \(#,##0.000\);_(* &quot;-&quot;??_);_(@_)"/>
    <numFmt numFmtId="170" formatCode="0.000"/>
    <numFmt numFmtId="171" formatCode="0.0000"/>
  </numFmts>
  <fonts count="33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Sylfae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vertAlign val="superscript"/>
      <sz val="9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sz val="12"/>
      <name val="AcadNusx"/>
    </font>
    <font>
      <sz val="9"/>
      <color rgb="FF000000"/>
      <name val="Sylfaen"/>
      <family val="1"/>
      <charset val="204"/>
    </font>
    <font>
      <b/>
      <sz val="9"/>
      <color rgb="FF000000"/>
      <name val="Sylfaen"/>
      <family val="1"/>
      <charset val="204"/>
    </font>
    <font>
      <vertAlign val="superscript"/>
      <sz val="9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sz val="9"/>
      <color theme="1"/>
      <name val="Calibri"/>
      <family val="2"/>
      <charset val="1"/>
      <scheme val="minor"/>
    </font>
    <font>
      <sz val="11"/>
      <color rgb="FF000000"/>
      <name val="Calibri"/>
      <family val="2"/>
      <charset val="204"/>
    </font>
    <font>
      <sz val="9"/>
      <color theme="1"/>
      <name val="AcadNusx"/>
    </font>
    <font>
      <b/>
      <sz val="11"/>
      <color theme="1"/>
      <name val="Sylfaen"/>
      <family val="1"/>
      <charset val="204"/>
    </font>
    <font>
      <sz val="7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1"/>
      <charset val="204"/>
      <scheme val="minor"/>
    </font>
    <font>
      <sz val="11"/>
      <color theme="1"/>
      <name val="Calibri"/>
      <family val="1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1"/>
      <charset val="204"/>
      <scheme val="minor"/>
    </font>
    <font>
      <b/>
      <sz val="9"/>
      <color rgb="FF000000"/>
      <name val="Calibri"/>
      <family val="1"/>
      <charset val="204"/>
      <scheme val="minor"/>
    </font>
    <font>
      <sz val="9"/>
      <color rgb="FF000000"/>
      <name val="AcadNusx"/>
    </font>
    <font>
      <sz val="9"/>
      <color rgb="FF000000"/>
      <name val="Calibri"/>
      <family val="1"/>
      <charset val="204"/>
      <scheme val="minor"/>
    </font>
    <font>
      <sz val="9"/>
      <name val="Calibri"/>
      <family val="1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" fillId="0" borderId="0" applyFont="0" applyFill="0" applyBorder="0" applyAlignment="0" applyProtection="0"/>
    <xf numFmtId="0" fontId="24" fillId="0" borderId="0"/>
  </cellStyleXfs>
  <cellXfs count="252">
    <xf numFmtId="0" fontId="0" fillId="0" borderId="0" xfId="0"/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>
      <alignment vertical="center"/>
    </xf>
    <xf numFmtId="43" fontId="5" fillId="0" borderId="2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43" fontId="5" fillId="0" borderId="2" xfId="1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center" vertical="center"/>
    </xf>
    <xf numFmtId="166" fontId="12" fillId="0" borderId="2" xfId="1" applyNumberFormat="1" applyFont="1" applyFill="1" applyBorder="1" applyAlignment="1">
      <alignment horizontal="center" vertical="center"/>
    </xf>
    <xf numFmtId="43" fontId="12" fillId="0" borderId="2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168" fontId="12" fillId="0" borderId="2" xfId="1" applyNumberFormat="1" applyFont="1" applyFill="1" applyBorder="1" applyAlignment="1">
      <alignment horizontal="center" vertical="center"/>
    </xf>
    <xf numFmtId="169" fontId="12" fillId="0" borderId="2" xfId="1" applyNumberFormat="1" applyFont="1" applyFill="1" applyBorder="1" applyAlignment="1">
      <alignment horizontal="center" vertical="center"/>
    </xf>
    <xf numFmtId="169" fontId="12" fillId="0" borderId="2" xfId="1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 wrapText="1"/>
    </xf>
    <xf numFmtId="167" fontId="12" fillId="0" borderId="2" xfId="1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170" fontId="12" fillId="0" borderId="2" xfId="1" applyNumberFormat="1" applyFont="1" applyFill="1" applyBorder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43" fontId="12" fillId="0" borderId="2" xfId="1" applyNumberFormat="1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49" fontId="12" fillId="0" borderId="2" xfId="2" applyNumberFormat="1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left" vertical="center" wrapText="1"/>
    </xf>
    <xf numFmtId="0" fontId="12" fillId="0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left" vertical="center"/>
    </xf>
    <xf numFmtId="0" fontId="18" fillId="0" borderId="0" xfId="0" applyFont="1" applyFill="1" applyAlignment="1">
      <alignment vertical="center" wrapText="1"/>
    </xf>
    <xf numFmtId="43" fontId="12" fillId="0" borderId="2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170" fontId="8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169" fontId="12" fillId="0" borderId="2" xfId="1" applyNumberFormat="1" applyFont="1" applyFill="1" applyBorder="1" applyAlignment="1">
      <alignment vertical="center"/>
    </xf>
    <xf numFmtId="43" fontId="0" fillId="0" borderId="2" xfId="1" applyNumberFormat="1" applyFont="1" applyFill="1" applyBorder="1" applyAlignment="1">
      <alignment horizontal="right" vertical="center"/>
    </xf>
    <xf numFmtId="0" fontId="12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top"/>
    </xf>
    <xf numFmtId="2" fontId="8" fillId="0" borderId="2" xfId="0" applyNumberFormat="1" applyFont="1" applyFill="1" applyBorder="1" applyAlignment="1" applyProtection="1">
      <alignment horizontal="center" vertical="center"/>
    </xf>
    <xf numFmtId="171" fontId="8" fillId="0" borderId="2" xfId="0" applyNumberFormat="1" applyFont="1" applyFill="1" applyBorder="1" applyAlignment="1" applyProtection="1">
      <alignment horizontal="center" vertical="center"/>
    </xf>
    <xf numFmtId="170" fontId="8" fillId="0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left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/>
    </xf>
    <xf numFmtId="170" fontId="8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/>
    </xf>
    <xf numFmtId="2" fontId="9" fillId="0" borderId="2" xfId="0" applyNumberFormat="1" applyFont="1" applyFill="1" applyBorder="1" applyAlignment="1">
      <alignment horizontal="left" vertical="center" wrapText="1"/>
    </xf>
    <xf numFmtId="2" fontId="8" fillId="0" borderId="2" xfId="1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left" vertical="center"/>
    </xf>
    <xf numFmtId="171" fontId="8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/>
    <xf numFmtId="2" fontId="5" fillId="0" borderId="2" xfId="0" applyNumberFormat="1" applyFont="1" applyFill="1" applyBorder="1" applyAlignment="1">
      <alignment horizontal="righ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8" fillId="0" borderId="2" xfId="7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12" fillId="0" borderId="2" xfId="1" applyNumberFormat="1" applyFont="1" applyFill="1" applyBorder="1" applyAlignment="1"/>
    <xf numFmtId="0" fontId="22" fillId="0" borderId="0" xfId="0" applyFont="1"/>
    <xf numFmtId="0" fontId="7" fillId="0" borderId="0" xfId="0" applyFont="1"/>
    <xf numFmtId="0" fontId="26" fillId="0" borderId="0" xfId="8" applyFont="1" applyBorder="1" applyAlignment="1">
      <alignment horizontal="center" vertical="center" wrapText="1"/>
    </xf>
    <xf numFmtId="0" fontId="27" fillId="0" borderId="2" xfId="8" applyFont="1" applyBorder="1" applyAlignment="1">
      <alignment horizontal="center" vertical="center" wrapText="1"/>
    </xf>
    <xf numFmtId="0" fontId="28" fillId="0" borderId="2" xfId="8" applyFont="1" applyBorder="1" applyAlignment="1">
      <alignment horizontal="center" vertical="center" wrapText="1"/>
    </xf>
    <xf numFmtId="0" fontId="29" fillId="2" borderId="2" xfId="8" applyFont="1" applyFill="1" applyBorder="1" applyAlignment="1">
      <alignment horizontal="center" vertical="center" wrapText="1"/>
    </xf>
    <xf numFmtId="0" fontId="29" fillId="2" borderId="2" xfId="8" applyFont="1" applyFill="1" applyBorder="1" applyAlignment="1">
      <alignment horizontal="left" vertical="center" wrapText="1"/>
    </xf>
    <xf numFmtId="165" fontId="29" fillId="2" borderId="2" xfId="1" applyNumberFormat="1" applyFont="1" applyFill="1" applyBorder="1" applyAlignment="1">
      <alignment horizontal="center" vertical="center" wrapText="1"/>
    </xf>
    <xf numFmtId="0" fontId="28" fillId="2" borderId="2" xfId="8" applyFont="1" applyFill="1" applyBorder="1" applyAlignment="1">
      <alignment horizontal="center" vertical="center" wrapText="1"/>
    </xf>
    <xf numFmtId="165" fontId="28" fillId="2" borderId="2" xfId="1" applyNumberFormat="1" applyFont="1" applyFill="1" applyBorder="1" applyAlignment="1">
      <alignment horizontal="center" vertical="center" wrapText="1"/>
    </xf>
    <xf numFmtId="0" fontId="28" fillId="3" borderId="6" xfId="8" applyFont="1" applyFill="1" applyBorder="1" applyAlignment="1">
      <alignment vertical="center" wrapText="1"/>
    </xf>
    <xf numFmtId="0" fontId="28" fillId="3" borderId="6" xfId="8" applyFont="1" applyFill="1" applyBorder="1" applyAlignment="1">
      <alignment horizontal="center" vertical="center" wrapText="1"/>
    </xf>
    <xf numFmtId="165" fontId="29" fillId="3" borderId="2" xfId="1" applyNumberFormat="1" applyFont="1" applyFill="1" applyBorder="1" applyAlignment="1">
      <alignment horizontal="center" vertical="center" wrapText="1"/>
    </xf>
    <xf numFmtId="0" fontId="30" fillId="0" borderId="2" xfId="8" applyFont="1" applyBorder="1" applyAlignment="1">
      <alignment horizontal="center" vertical="center" wrapText="1"/>
    </xf>
    <xf numFmtId="0" fontId="28" fillId="0" borderId="0" xfId="8" applyFont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12" fillId="0" borderId="2" xfId="2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top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2" borderId="2" xfId="0" applyNumberFormat="1" applyFont="1" applyFill="1" applyBorder="1" applyAlignment="1" applyProtection="1">
      <alignment vertical="center" wrapText="1"/>
    </xf>
    <xf numFmtId="0" fontId="8" fillId="0" borderId="2" xfId="0" applyFont="1" applyFill="1" applyBorder="1" applyAlignment="1">
      <alignment wrapText="1"/>
    </xf>
    <xf numFmtId="2" fontId="8" fillId="0" borderId="2" xfId="0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wrapText="1"/>
    </xf>
    <xf numFmtId="0" fontId="31" fillId="0" borderId="2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3" fillId="0" borderId="2" xfId="1" applyNumberFormat="1" applyFont="1" applyFill="1" applyBorder="1" applyAlignment="1">
      <alignment horizontal="right" vertic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12" fillId="0" borderId="2" xfId="1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8" applyFont="1" applyBorder="1" applyAlignment="1">
      <alignment horizontal="center" vertical="center" wrapText="1"/>
    </xf>
    <xf numFmtId="0" fontId="28" fillId="0" borderId="0" xfId="8" applyFont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43" fontId="3" fillId="0" borderId="2" xfId="1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49" fontId="12" fillId="2" borderId="5" xfId="0" applyNumberFormat="1" applyFont="1" applyFill="1" applyBorder="1" applyAlignment="1">
      <alignment horizontal="center" vertical="center"/>
    </xf>
    <xf numFmtId="49" fontId="12" fillId="0" borderId="3" xfId="2" applyNumberFormat="1" applyFont="1" applyFill="1" applyBorder="1" applyAlignment="1">
      <alignment horizontal="center" vertical="center"/>
    </xf>
    <xf numFmtId="49" fontId="12" fillId="0" borderId="4" xfId="2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2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5" fillId="0" borderId="2" xfId="0" applyFont="1" applyFill="1" applyBorder="1" applyAlignment="1">
      <alignment horizontal="center"/>
    </xf>
    <xf numFmtId="0" fontId="8" fillId="0" borderId="2" xfId="0" applyNumberFormat="1" applyFont="1" applyFill="1" applyBorder="1" applyAlignment="1" applyProtection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7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/>
    <xf numFmtId="49" fontId="12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3" fillId="0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3" fillId="0" borderId="6" xfId="2" applyNumberFormat="1" applyFont="1" applyFill="1" applyBorder="1" applyAlignment="1">
      <alignment horizontal="center" vertical="center"/>
    </xf>
    <xf numFmtId="0" fontId="13" fillId="0" borderId="7" xfId="2" applyNumberFormat="1" applyFont="1" applyFill="1" applyBorder="1" applyAlignment="1">
      <alignment horizontal="center" vertical="center"/>
    </xf>
    <xf numFmtId="0" fontId="13" fillId="0" borderId="8" xfId="2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6" xfId="2" applyFont="1" applyFill="1" applyBorder="1" applyAlignment="1">
      <alignment horizontal="center" vertical="center" wrapText="1"/>
    </xf>
    <xf numFmtId="0" fontId="13" fillId="0" borderId="7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</cellXfs>
  <cellStyles count="9">
    <cellStyle name="Comma" xfId="1" builtinId="3"/>
    <cellStyle name="Currency" xfId="7" builtinId="4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Обычн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>
      <selection activeCell="E16" sqref="E16"/>
    </sheetView>
  </sheetViews>
  <sheetFormatPr defaultRowHeight="12" x14ac:dyDescent="0.2"/>
  <cols>
    <col min="1" max="1" width="9" style="132" customWidth="1"/>
    <col min="2" max="2" width="63.140625" style="132" customWidth="1"/>
    <col min="3" max="3" width="25.42578125" style="132" customWidth="1"/>
    <col min="4" max="4" width="28.85546875" style="132" customWidth="1"/>
    <col min="5" max="16384" width="9.140625" style="132"/>
  </cols>
  <sheetData>
    <row r="1" spans="1:4" x14ac:dyDescent="0.2">
      <c r="A1" s="131"/>
      <c r="B1" s="131"/>
      <c r="C1" s="131"/>
      <c r="D1" s="131"/>
    </row>
    <row r="2" spans="1:4" ht="15" x14ac:dyDescent="0.25">
      <c r="A2" s="180" t="s">
        <v>174</v>
      </c>
      <c r="B2" s="180"/>
      <c r="C2" s="180"/>
      <c r="D2" s="180"/>
    </row>
    <row r="3" spans="1:4" ht="15" x14ac:dyDescent="0.2">
      <c r="A3" s="181" t="s">
        <v>166</v>
      </c>
      <c r="B3" s="181"/>
      <c r="C3" s="181"/>
      <c r="D3" s="181"/>
    </row>
    <row r="4" spans="1:4" x14ac:dyDescent="0.2">
      <c r="A4" s="133"/>
      <c r="B4" s="133"/>
      <c r="C4" s="133"/>
      <c r="D4" s="133"/>
    </row>
    <row r="5" spans="1:4" ht="24" x14ac:dyDescent="0.2">
      <c r="A5" s="134" t="s">
        <v>167</v>
      </c>
      <c r="B5" s="135" t="s">
        <v>168</v>
      </c>
      <c r="C5" s="135" t="s">
        <v>169</v>
      </c>
      <c r="D5" s="135" t="s">
        <v>170</v>
      </c>
    </row>
    <row r="6" spans="1:4" x14ac:dyDescent="0.2">
      <c r="A6" s="136">
        <v>1</v>
      </c>
      <c r="B6" s="137" t="s">
        <v>171</v>
      </c>
      <c r="C6" s="138">
        <f>Sheet1!M134</f>
        <v>0</v>
      </c>
      <c r="D6" s="139"/>
    </row>
    <row r="7" spans="1:4" x14ac:dyDescent="0.2">
      <c r="A7" s="136">
        <v>2</v>
      </c>
      <c r="B7" s="137" t="s">
        <v>172</v>
      </c>
      <c r="C7" s="138">
        <f>Sheet2!M88</f>
        <v>0</v>
      </c>
      <c r="D7" s="135"/>
    </row>
    <row r="8" spans="1:4" x14ac:dyDescent="0.2">
      <c r="A8" s="139"/>
      <c r="B8" s="139" t="s">
        <v>8</v>
      </c>
      <c r="C8" s="140">
        <f>SUM(C6:C7)</f>
        <v>0</v>
      </c>
      <c r="D8" s="135"/>
    </row>
    <row r="9" spans="1:4" x14ac:dyDescent="0.2">
      <c r="A9" s="139"/>
      <c r="B9" s="139" t="s">
        <v>194</v>
      </c>
      <c r="C9" s="140">
        <f>C8*0.03</f>
        <v>0</v>
      </c>
      <c r="D9" s="135"/>
    </row>
    <row r="10" spans="1:4" x14ac:dyDescent="0.2">
      <c r="A10" s="139"/>
      <c r="B10" s="139" t="s">
        <v>8</v>
      </c>
      <c r="C10" s="140">
        <f>SUM(C8:C9)</f>
        <v>0</v>
      </c>
      <c r="D10" s="135"/>
    </row>
    <row r="11" spans="1:4" x14ac:dyDescent="0.2">
      <c r="A11" s="139"/>
      <c r="B11" s="139" t="s">
        <v>88</v>
      </c>
      <c r="C11" s="140">
        <f>C10*0.18</f>
        <v>0</v>
      </c>
      <c r="D11" s="135"/>
    </row>
    <row r="12" spans="1:4" ht="16.5" customHeight="1" x14ac:dyDescent="0.2">
      <c r="A12" s="141"/>
      <c r="B12" s="142" t="s">
        <v>173</v>
      </c>
      <c r="C12" s="143">
        <f>C11+C10</f>
        <v>0</v>
      </c>
      <c r="D12" s="144"/>
    </row>
    <row r="13" spans="1:4" x14ac:dyDescent="0.2">
      <c r="A13" s="182"/>
      <c r="B13" s="182"/>
      <c r="C13" s="182"/>
      <c r="D13" s="182"/>
    </row>
    <row r="14" spans="1:4" x14ac:dyDescent="0.2">
      <c r="A14" s="131"/>
      <c r="B14" s="131"/>
      <c r="C14" s="131"/>
      <c r="D14" s="131"/>
    </row>
    <row r="15" spans="1:4" x14ac:dyDescent="0.2">
      <c r="A15" s="131"/>
      <c r="B15" s="131"/>
      <c r="C15" s="131"/>
      <c r="D15" s="131"/>
    </row>
    <row r="16" spans="1:4" ht="15" customHeight="1" x14ac:dyDescent="0.2">
      <c r="A16" s="145"/>
      <c r="B16" s="145"/>
      <c r="C16" s="145"/>
      <c r="D16" s="145"/>
    </row>
    <row r="17" spans="1:4" x14ac:dyDescent="0.2">
      <c r="A17" s="131"/>
      <c r="B17" s="131" t="s">
        <v>89</v>
      </c>
      <c r="C17" s="131"/>
      <c r="D17" s="131" t="s">
        <v>90</v>
      </c>
    </row>
    <row r="18" spans="1:4" x14ac:dyDescent="0.2">
      <c r="A18" s="131"/>
      <c r="B18" s="131"/>
      <c r="C18" s="131"/>
      <c r="D18" s="131"/>
    </row>
    <row r="19" spans="1:4" x14ac:dyDescent="0.2">
      <c r="A19" s="131"/>
      <c r="B19" s="131"/>
      <c r="C19" s="131"/>
      <c r="D19" s="131"/>
    </row>
    <row r="20" spans="1:4" x14ac:dyDescent="0.2">
      <c r="A20" s="131"/>
      <c r="B20" s="131"/>
      <c r="C20" s="131"/>
      <c r="D20" s="131"/>
    </row>
  </sheetData>
  <mergeCells count="3">
    <mergeCell ref="A2:D2"/>
    <mergeCell ref="A3:D3"/>
    <mergeCell ref="A13:D13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topLeftCell="A118" workbookViewId="0">
      <selection activeCell="K123" sqref="K123"/>
    </sheetView>
  </sheetViews>
  <sheetFormatPr defaultRowHeight="15" x14ac:dyDescent="0.25"/>
  <cols>
    <col min="1" max="1" width="2.7109375" bestFit="1" customWidth="1"/>
    <col min="3" max="3" width="39.85546875" customWidth="1"/>
    <col min="4" max="4" width="7" bestFit="1" customWidth="1"/>
    <col min="5" max="5" width="7.7109375" bestFit="1" customWidth="1"/>
    <col min="6" max="6" width="8.140625" bestFit="1" customWidth="1"/>
    <col min="7" max="7" width="5.5703125" bestFit="1" customWidth="1"/>
    <col min="8" max="8" width="8.140625" bestFit="1" customWidth="1"/>
    <col min="9" max="9" width="6.85546875" bestFit="1" customWidth="1"/>
    <col min="10" max="10" width="9" bestFit="1" customWidth="1"/>
    <col min="11" max="11" width="6" bestFit="1" customWidth="1"/>
    <col min="12" max="12" width="8.140625" bestFit="1" customWidth="1"/>
    <col min="13" max="13" width="11.5703125" bestFit="1" customWidth="1"/>
  </cols>
  <sheetData>
    <row r="1" spans="1:13" s="1" customFormat="1" x14ac:dyDescent="0.25">
      <c r="A1" s="186" t="s">
        <v>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</row>
    <row r="2" spans="1:13" s="1" customFormat="1" x14ac:dyDescent="0.25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s="2" customFormat="1" ht="27" customHeight="1" x14ac:dyDescent="0.25">
      <c r="A3" s="188" t="s">
        <v>0</v>
      </c>
      <c r="B3" s="189" t="s">
        <v>1</v>
      </c>
      <c r="C3" s="188" t="s">
        <v>2</v>
      </c>
      <c r="D3" s="188" t="s">
        <v>3</v>
      </c>
      <c r="E3" s="188" t="s">
        <v>4</v>
      </c>
      <c r="F3" s="188"/>
      <c r="G3" s="188" t="s">
        <v>5</v>
      </c>
      <c r="H3" s="188"/>
      <c r="I3" s="188" t="s">
        <v>6</v>
      </c>
      <c r="J3" s="188"/>
      <c r="K3" s="188" t="s">
        <v>7</v>
      </c>
      <c r="L3" s="188"/>
      <c r="M3" s="190" t="s">
        <v>8</v>
      </c>
    </row>
    <row r="4" spans="1:13" s="5" customFormat="1" ht="23.25" customHeight="1" x14ac:dyDescent="0.25">
      <c r="A4" s="188"/>
      <c r="B4" s="189"/>
      <c r="C4" s="188"/>
      <c r="D4" s="188"/>
      <c r="E4" s="3" t="s">
        <v>9</v>
      </c>
      <c r="F4" s="4" t="s">
        <v>10</v>
      </c>
      <c r="G4" s="4" t="s">
        <v>9</v>
      </c>
      <c r="H4" s="4" t="s">
        <v>10</v>
      </c>
      <c r="I4" s="4" t="s">
        <v>9</v>
      </c>
      <c r="J4" s="4" t="s">
        <v>10</v>
      </c>
      <c r="K4" s="4" t="s">
        <v>9</v>
      </c>
      <c r="L4" s="4" t="s">
        <v>10</v>
      </c>
      <c r="M4" s="190"/>
    </row>
    <row r="5" spans="1:13" s="1" customFormat="1" x14ac:dyDescent="0.25">
      <c r="A5" s="191">
        <v>1</v>
      </c>
      <c r="B5" s="194" t="s">
        <v>133</v>
      </c>
      <c r="C5" s="46" t="s">
        <v>136</v>
      </c>
      <c r="D5" s="69" t="s">
        <v>41</v>
      </c>
      <c r="E5" s="26"/>
      <c r="F5" s="26">
        <v>6</v>
      </c>
      <c r="G5" s="26"/>
      <c r="H5" s="9"/>
      <c r="I5" s="26"/>
      <c r="J5" s="9"/>
      <c r="K5" s="26"/>
      <c r="L5" s="9"/>
      <c r="M5" s="10"/>
    </row>
    <row r="6" spans="1:13" s="11" customFormat="1" ht="12.75" customHeight="1" x14ac:dyDescent="0.25">
      <c r="A6" s="192"/>
      <c r="B6" s="195"/>
      <c r="C6" s="33" t="s">
        <v>16</v>
      </c>
      <c r="D6" s="69" t="s">
        <v>12</v>
      </c>
      <c r="E6" s="26">
        <v>1.32</v>
      </c>
      <c r="F6" s="26">
        <f>E6*F5</f>
        <v>7.92</v>
      </c>
      <c r="G6" s="26"/>
      <c r="H6" s="9"/>
      <c r="I6" s="26"/>
      <c r="J6" s="9"/>
      <c r="K6" s="26"/>
      <c r="L6" s="9"/>
      <c r="M6" s="10"/>
    </row>
    <row r="7" spans="1:13" s="11" customFormat="1" ht="12.75" x14ac:dyDescent="0.25">
      <c r="A7" s="192"/>
      <c r="B7" s="195"/>
      <c r="C7" s="33" t="s">
        <v>13</v>
      </c>
      <c r="D7" s="69" t="s">
        <v>14</v>
      </c>
      <c r="E7" s="26">
        <v>0.81899999999999995</v>
      </c>
      <c r="F7" s="26">
        <f>E7*F5</f>
        <v>4.9139999999999997</v>
      </c>
      <c r="G7" s="26"/>
      <c r="H7" s="9"/>
      <c r="I7" s="26"/>
      <c r="J7" s="9"/>
      <c r="K7" s="26"/>
      <c r="L7" s="9"/>
      <c r="M7" s="10"/>
    </row>
    <row r="8" spans="1:13" s="11" customFormat="1" ht="12.75" x14ac:dyDescent="0.25">
      <c r="A8" s="192"/>
      <c r="B8" s="195"/>
      <c r="C8" s="33" t="s">
        <v>125</v>
      </c>
      <c r="D8" s="69" t="s">
        <v>14</v>
      </c>
      <c r="E8" s="26">
        <v>0.70199999999999996</v>
      </c>
      <c r="F8" s="26">
        <f>E8*F5</f>
        <v>4.2119999999999997</v>
      </c>
      <c r="G8" s="26"/>
      <c r="H8" s="9"/>
      <c r="I8" s="26"/>
      <c r="J8" s="9"/>
      <c r="K8" s="26"/>
      <c r="L8" s="9"/>
      <c r="M8" s="10"/>
    </row>
    <row r="9" spans="1:13" s="1" customFormat="1" ht="15" customHeight="1" x14ac:dyDescent="0.25">
      <c r="A9" s="192"/>
      <c r="B9" s="195"/>
      <c r="C9" s="33" t="s">
        <v>163</v>
      </c>
      <c r="D9" s="69" t="s">
        <v>47</v>
      </c>
      <c r="E9" s="26">
        <v>1</v>
      </c>
      <c r="F9" s="26">
        <f>E9*F5</f>
        <v>6</v>
      </c>
      <c r="G9" s="26"/>
      <c r="H9" s="9"/>
      <c r="I9" s="26"/>
      <c r="J9" s="9"/>
      <c r="K9" s="26"/>
      <c r="L9" s="9"/>
      <c r="M9" s="10"/>
    </row>
    <row r="10" spans="1:13" s="1" customFormat="1" ht="13.5" customHeight="1" x14ac:dyDescent="0.25">
      <c r="A10" s="192"/>
      <c r="B10" s="195"/>
      <c r="C10" s="32" t="s">
        <v>134</v>
      </c>
      <c r="D10" s="69" t="s">
        <v>51</v>
      </c>
      <c r="E10" s="26">
        <v>0.52</v>
      </c>
      <c r="F10" s="26">
        <f>E10*F5</f>
        <v>3.12</v>
      </c>
      <c r="G10" s="26"/>
      <c r="H10" s="9"/>
      <c r="I10" s="29"/>
      <c r="J10" s="9"/>
      <c r="K10" s="26"/>
      <c r="L10" s="9"/>
      <c r="M10" s="10"/>
    </row>
    <row r="11" spans="1:13" s="11" customFormat="1" ht="14.25" customHeight="1" x14ac:dyDescent="0.25">
      <c r="A11" s="193"/>
      <c r="B11" s="196"/>
      <c r="C11" s="33" t="s">
        <v>43</v>
      </c>
      <c r="D11" s="69" t="s">
        <v>14</v>
      </c>
      <c r="E11" s="26">
        <v>0.10100000000000001</v>
      </c>
      <c r="F11" s="26">
        <f>E11*F5</f>
        <v>0.60600000000000009</v>
      </c>
      <c r="G11" s="26"/>
      <c r="H11" s="9"/>
      <c r="I11" s="26"/>
      <c r="J11" s="9"/>
      <c r="K11" s="26"/>
      <c r="L11" s="9"/>
      <c r="M11" s="10"/>
    </row>
    <row r="12" spans="1:13" s="11" customFormat="1" ht="51" x14ac:dyDescent="0.25">
      <c r="A12" s="183">
        <v>2</v>
      </c>
      <c r="B12" s="203" t="s">
        <v>17</v>
      </c>
      <c r="C12" s="7" t="s">
        <v>18</v>
      </c>
      <c r="D12" s="103" t="s">
        <v>57</v>
      </c>
      <c r="E12" s="14"/>
      <c r="F12" s="14">
        <v>0.90700000000000003</v>
      </c>
      <c r="G12" s="14"/>
      <c r="H12" s="9"/>
      <c r="I12" s="14"/>
      <c r="J12" s="9"/>
      <c r="K12" s="14"/>
      <c r="L12" s="9"/>
      <c r="M12" s="10"/>
    </row>
    <row r="13" spans="1:13" s="1" customFormat="1" x14ac:dyDescent="0.25">
      <c r="A13" s="183"/>
      <c r="B13" s="203"/>
      <c r="C13" s="12" t="s">
        <v>19</v>
      </c>
      <c r="D13" s="8" t="s">
        <v>12</v>
      </c>
      <c r="E13" s="14">
        <v>15.4</v>
      </c>
      <c r="F13" s="14">
        <f>F12*E13</f>
        <v>13.9678</v>
      </c>
      <c r="G13" s="14"/>
      <c r="H13" s="9"/>
      <c r="I13" s="14"/>
      <c r="J13" s="9"/>
      <c r="K13" s="14"/>
      <c r="L13" s="9"/>
      <c r="M13" s="10"/>
    </row>
    <row r="14" spans="1:13" s="1" customFormat="1" ht="13.5" customHeight="1" x14ac:dyDescent="0.25">
      <c r="A14" s="183"/>
      <c r="B14" s="203"/>
      <c r="C14" s="12" t="s">
        <v>13</v>
      </c>
      <c r="D14" s="8" t="s">
        <v>12</v>
      </c>
      <c r="E14" s="14">
        <v>7.58</v>
      </c>
      <c r="F14" s="14">
        <f>F12*E14</f>
        <v>6.8750600000000004</v>
      </c>
      <c r="G14" s="14"/>
      <c r="H14" s="9"/>
      <c r="I14" s="14"/>
      <c r="J14" s="9"/>
      <c r="K14" s="14"/>
      <c r="L14" s="9"/>
      <c r="M14" s="10"/>
    </row>
    <row r="15" spans="1:13" s="1" customFormat="1" x14ac:dyDescent="0.25">
      <c r="A15" s="183"/>
      <c r="B15" s="8" t="s">
        <v>15</v>
      </c>
      <c r="C15" s="12" t="s">
        <v>20</v>
      </c>
      <c r="D15" s="8" t="s">
        <v>21</v>
      </c>
      <c r="E15" s="14">
        <v>72.599999999999994</v>
      </c>
      <c r="F15" s="14">
        <f>E15*F12</f>
        <v>65.848199999999991</v>
      </c>
      <c r="G15" s="14"/>
      <c r="H15" s="9"/>
      <c r="I15" s="14"/>
      <c r="J15" s="9"/>
      <c r="K15" s="15"/>
      <c r="L15" s="9"/>
      <c r="M15" s="10"/>
    </row>
    <row r="16" spans="1:13" s="1" customFormat="1" ht="38.25" x14ac:dyDescent="0.25">
      <c r="A16" s="198">
        <v>3</v>
      </c>
      <c r="B16" s="200" t="s">
        <v>22</v>
      </c>
      <c r="C16" s="16" t="s">
        <v>23</v>
      </c>
      <c r="D16" s="104" t="s">
        <v>144</v>
      </c>
      <c r="E16" s="17"/>
      <c r="F16" s="65">
        <v>0.32700000000000001</v>
      </c>
      <c r="G16" s="17"/>
      <c r="H16" s="9"/>
      <c r="I16" s="17"/>
      <c r="J16" s="9"/>
      <c r="K16" s="17"/>
      <c r="L16" s="9"/>
      <c r="M16" s="10"/>
    </row>
    <row r="17" spans="1:13" s="21" customFormat="1" ht="17.25" customHeight="1" x14ac:dyDescent="0.25">
      <c r="A17" s="199"/>
      <c r="B17" s="201"/>
      <c r="C17" s="19" t="s">
        <v>19</v>
      </c>
      <c r="D17" s="17" t="s">
        <v>12</v>
      </c>
      <c r="E17" s="18">
        <v>34</v>
      </c>
      <c r="F17" s="18">
        <f>F16*E17</f>
        <v>11.118</v>
      </c>
      <c r="G17" s="17"/>
      <c r="H17" s="9"/>
      <c r="I17" s="17"/>
      <c r="J17" s="9"/>
      <c r="K17" s="17"/>
      <c r="L17" s="9"/>
      <c r="M17" s="10"/>
    </row>
    <row r="18" spans="1:13" s="21" customFormat="1" ht="16.5" x14ac:dyDescent="0.25">
      <c r="A18" s="199"/>
      <c r="B18" s="201"/>
      <c r="C18" s="19" t="s">
        <v>24</v>
      </c>
      <c r="D18" s="17" t="s">
        <v>14</v>
      </c>
      <c r="E18" s="18">
        <v>16.8</v>
      </c>
      <c r="F18" s="18">
        <f>F16*E18</f>
        <v>5.4936000000000007</v>
      </c>
      <c r="G18" s="17"/>
      <c r="H18" s="9"/>
      <c r="I18" s="17"/>
      <c r="J18" s="9"/>
      <c r="K18" s="17"/>
      <c r="L18" s="9"/>
      <c r="M18" s="10"/>
    </row>
    <row r="19" spans="1:13" s="21" customFormat="1" ht="16.5" x14ac:dyDescent="0.25">
      <c r="A19" s="199"/>
      <c r="B19" s="202"/>
      <c r="C19" s="19" t="s">
        <v>20</v>
      </c>
      <c r="D19" s="17" t="s">
        <v>25</v>
      </c>
      <c r="E19" s="18">
        <v>80.3</v>
      </c>
      <c r="F19" s="18">
        <f>F16*E19</f>
        <v>26.258099999999999</v>
      </c>
      <c r="G19" s="17"/>
      <c r="H19" s="9"/>
      <c r="I19" s="17"/>
      <c r="J19" s="9"/>
      <c r="K19" s="20"/>
      <c r="L19" s="9"/>
      <c r="M19" s="10"/>
    </row>
    <row r="20" spans="1:13" s="21" customFormat="1" ht="16.5" x14ac:dyDescent="0.25">
      <c r="A20" s="17">
        <v>4</v>
      </c>
      <c r="B20" s="22" t="s">
        <v>15</v>
      </c>
      <c r="C20" s="19" t="s">
        <v>26</v>
      </c>
      <c r="D20" s="17" t="s">
        <v>27</v>
      </c>
      <c r="E20" s="18">
        <v>457.8</v>
      </c>
      <c r="F20" s="18">
        <v>457.8</v>
      </c>
      <c r="G20" s="17"/>
      <c r="H20" s="9"/>
      <c r="I20" s="17"/>
      <c r="J20" s="9"/>
      <c r="K20" s="20"/>
      <c r="L20" s="9"/>
      <c r="M20" s="10"/>
    </row>
    <row r="21" spans="1:13" s="21" customFormat="1" ht="25.5" x14ac:dyDescent="0.25">
      <c r="A21" s="184">
        <v>5</v>
      </c>
      <c r="B21" s="184" t="s">
        <v>28</v>
      </c>
      <c r="C21" s="7" t="s">
        <v>29</v>
      </c>
      <c r="D21" s="8" t="s">
        <v>30</v>
      </c>
      <c r="E21" s="14"/>
      <c r="F21" s="8">
        <v>120</v>
      </c>
      <c r="G21" s="8"/>
      <c r="H21" s="9"/>
      <c r="I21" s="14"/>
      <c r="J21" s="9"/>
      <c r="K21" s="14"/>
      <c r="L21" s="9"/>
      <c r="M21" s="10"/>
    </row>
    <row r="22" spans="1:13" s="21" customFormat="1" ht="17.25" customHeight="1" x14ac:dyDescent="0.25">
      <c r="A22" s="185"/>
      <c r="B22" s="185"/>
      <c r="C22" s="12" t="s">
        <v>16</v>
      </c>
      <c r="D22" s="8" t="s">
        <v>12</v>
      </c>
      <c r="E22" s="8">
        <v>2.06</v>
      </c>
      <c r="F22" s="8">
        <f>F21*E22</f>
        <v>247.20000000000002</v>
      </c>
      <c r="G22" s="8"/>
      <c r="H22" s="9"/>
      <c r="I22" s="14"/>
      <c r="J22" s="9"/>
      <c r="K22" s="14"/>
      <c r="L22" s="9"/>
      <c r="M22" s="10"/>
    </row>
    <row r="23" spans="1:13" s="21" customFormat="1" ht="16.5" x14ac:dyDescent="0.25">
      <c r="A23" s="197"/>
      <c r="B23" s="197"/>
      <c r="C23" s="12" t="s">
        <v>24</v>
      </c>
      <c r="D23" s="8" t="s">
        <v>14</v>
      </c>
      <c r="E23" s="8">
        <v>1.1000000000000001</v>
      </c>
      <c r="F23" s="8">
        <f>E23*F21</f>
        <v>132</v>
      </c>
      <c r="G23" s="8"/>
      <c r="H23" s="9"/>
      <c r="I23" s="14"/>
      <c r="J23" s="9"/>
      <c r="K23" s="14"/>
      <c r="L23" s="9"/>
      <c r="M23" s="10"/>
    </row>
    <row r="24" spans="1:13" s="21" customFormat="1" ht="25.5" x14ac:dyDescent="0.25">
      <c r="A24" s="183">
        <v>6</v>
      </c>
      <c r="B24" s="184" t="s">
        <v>31</v>
      </c>
      <c r="C24" s="7" t="s">
        <v>32</v>
      </c>
      <c r="D24" s="8" t="s">
        <v>33</v>
      </c>
      <c r="E24" s="8"/>
      <c r="F24" s="8">
        <v>0.80200000000000005</v>
      </c>
      <c r="G24" s="8"/>
      <c r="H24" s="9"/>
      <c r="I24" s="14"/>
      <c r="J24" s="9"/>
      <c r="K24" s="14"/>
      <c r="L24" s="9"/>
      <c r="M24" s="10"/>
    </row>
    <row r="25" spans="1:13" s="21" customFormat="1" ht="16.5" customHeight="1" x14ac:dyDescent="0.25">
      <c r="A25" s="183"/>
      <c r="B25" s="185"/>
      <c r="C25" s="12" t="s">
        <v>16</v>
      </c>
      <c r="D25" s="8" t="s">
        <v>12</v>
      </c>
      <c r="E25" s="8">
        <v>706</v>
      </c>
      <c r="F25" s="8">
        <f>E25*F24</f>
        <v>566.21199999999999</v>
      </c>
      <c r="G25" s="8"/>
      <c r="H25" s="9"/>
      <c r="I25" s="14"/>
      <c r="J25" s="9"/>
      <c r="K25" s="14"/>
      <c r="L25" s="9"/>
      <c r="M25" s="10"/>
    </row>
    <row r="26" spans="1:13" s="21" customFormat="1" ht="16.5" x14ac:dyDescent="0.25">
      <c r="A26" s="183"/>
      <c r="B26" s="185"/>
      <c r="C26" s="12" t="s">
        <v>24</v>
      </c>
      <c r="D26" s="8" t="s">
        <v>14</v>
      </c>
      <c r="E26" s="8">
        <v>395</v>
      </c>
      <c r="F26" s="8">
        <f>E26*F24</f>
        <v>316.79000000000002</v>
      </c>
      <c r="G26" s="8"/>
      <c r="H26" s="9"/>
      <c r="I26" s="14"/>
      <c r="J26" s="9"/>
      <c r="K26" s="14"/>
      <c r="L26" s="9"/>
      <c r="M26" s="10"/>
    </row>
    <row r="27" spans="1:13" s="21" customFormat="1" ht="16.5" x14ac:dyDescent="0.25">
      <c r="A27" s="183"/>
      <c r="B27" s="14" t="s">
        <v>15</v>
      </c>
      <c r="C27" s="12" t="s">
        <v>34</v>
      </c>
      <c r="D27" s="8" t="s">
        <v>21</v>
      </c>
      <c r="E27" s="8">
        <v>520</v>
      </c>
      <c r="F27" s="15">
        <f>F24*E27</f>
        <v>417.04</v>
      </c>
      <c r="G27" s="8"/>
      <c r="H27" s="9"/>
      <c r="I27" s="14"/>
      <c r="J27" s="9"/>
      <c r="K27" s="14"/>
      <c r="L27" s="9"/>
      <c r="M27" s="10"/>
    </row>
    <row r="28" spans="1:13" s="21" customFormat="1" ht="16.5" x14ac:dyDescent="0.25">
      <c r="A28" s="204">
        <v>7</v>
      </c>
      <c r="B28" s="194" t="s">
        <v>35</v>
      </c>
      <c r="C28" s="23" t="s">
        <v>36</v>
      </c>
      <c r="D28" s="24" t="s">
        <v>37</v>
      </c>
      <c r="E28" s="25"/>
      <c r="F28" s="26">
        <v>327.14</v>
      </c>
      <c r="G28" s="26"/>
      <c r="H28" s="9"/>
      <c r="I28" s="26"/>
      <c r="J28" s="9"/>
      <c r="K28" s="26"/>
      <c r="L28" s="9"/>
      <c r="M28" s="10"/>
    </row>
    <row r="29" spans="1:13" s="21" customFormat="1" ht="16.5" x14ac:dyDescent="0.25">
      <c r="A29" s="204"/>
      <c r="B29" s="195"/>
      <c r="C29" s="27" t="s">
        <v>38</v>
      </c>
      <c r="D29" s="24" t="s">
        <v>12</v>
      </c>
      <c r="E29" s="28">
        <v>1.8</v>
      </c>
      <c r="F29" s="26">
        <f>F28*E29</f>
        <v>588.85199999999998</v>
      </c>
      <c r="G29" s="26"/>
      <c r="H29" s="9"/>
      <c r="I29" s="26"/>
      <c r="J29" s="9"/>
      <c r="K29" s="26"/>
      <c r="L29" s="9"/>
      <c r="M29" s="10"/>
    </row>
    <row r="30" spans="1:13" s="21" customFormat="1" ht="16.5" x14ac:dyDescent="0.25">
      <c r="A30" s="204"/>
      <c r="B30" s="195"/>
      <c r="C30" s="27" t="s">
        <v>5</v>
      </c>
      <c r="D30" s="24" t="s">
        <v>14</v>
      </c>
      <c r="E30" s="29">
        <v>0.89200000000000002</v>
      </c>
      <c r="F30" s="26">
        <f>E30*F28</f>
        <v>291.80887999999999</v>
      </c>
      <c r="G30" s="26"/>
      <c r="H30" s="9"/>
      <c r="I30" s="26"/>
      <c r="J30" s="9"/>
      <c r="K30" s="26"/>
      <c r="L30" s="9"/>
      <c r="M30" s="10"/>
    </row>
    <row r="31" spans="1:13" s="21" customFormat="1" ht="16.5" x14ac:dyDescent="0.25">
      <c r="A31" s="204"/>
      <c r="B31" s="195"/>
      <c r="C31" s="27" t="s">
        <v>39</v>
      </c>
      <c r="D31" s="24" t="s">
        <v>37</v>
      </c>
      <c r="E31" s="30">
        <v>1.1000000000000001</v>
      </c>
      <c r="F31" s="26">
        <f>E31*F28</f>
        <v>359.85400000000004</v>
      </c>
      <c r="G31" s="26"/>
      <c r="H31" s="9"/>
      <c r="I31" s="26"/>
      <c r="J31" s="9"/>
      <c r="K31" s="26"/>
      <c r="L31" s="9"/>
      <c r="M31" s="10"/>
    </row>
    <row r="32" spans="1:13" s="21" customFormat="1" ht="16.5" x14ac:dyDescent="0.25">
      <c r="A32" s="204"/>
      <c r="B32" s="105" t="s">
        <v>15</v>
      </c>
      <c r="C32" s="27" t="s">
        <v>40</v>
      </c>
      <c r="D32" s="24" t="s">
        <v>27</v>
      </c>
      <c r="E32" s="26">
        <v>1.86</v>
      </c>
      <c r="F32" s="26">
        <f>E32*F28</f>
        <v>608.48040000000003</v>
      </c>
      <c r="G32" s="26"/>
      <c r="H32" s="9"/>
      <c r="I32" s="26"/>
      <c r="J32" s="9"/>
      <c r="K32" s="26"/>
      <c r="L32" s="9"/>
      <c r="M32" s="10"/>
    </row>
    <row r="33" spans="1:13" s="21" customFormat="1" ht="38.25" x14ac:dyDescent="0.25">
      <c r="A33" s="191">
        <v>8</v>
      </c>
      <c r="B33" s="194" t="s">
        <v>148</v>
      </c>
      <c r="C33" s="46" t="s">
        <v>146</v>
      </c>
      <c r="D33" s="69" t="s">
        <v>41</v>
      </c>
      <c r="E33" s="26"/>
      <c r="F33" s="26">
        <v>6.33</v>
      </c>
      <c r="G33" s="26"/>
      <c r="H33" s="9"/>
      <c r="I33" s="26"/>
      <c r="J33" s="9"/>
      <c r="K33" s="26"/>
      <c r="L33" s="9"/>
      <c r="M33" s="10"/>
    </row>
    <row r="34" spans="1:13" s="21" customFormat="1" ht="16.5" x14ac:dyDescent="0.25">
      <c r="A34" s="192"/>
      <c r="B34" s="195"/>
      <c r="C34" s="33" t="s">
        <v>16</v>
      </c>
      <c r="D34" s="69" t="s">
        <v>12</v>
      </c>
      <c r="E34" s="26">
        <v>2.52</v>
      </c>
      <c r="F34" s="26">
        <f>E34*F33</f>
        <v>15.951600000000001</v>
      </c>
      <c r="G34" s="26"/>
      <c r="H34" s="9"/>
      <c r="I34" s="26"/>
      <c r="J34" s="9"/>
      <c r="K34" s="26"/>
      <c r="L34" s="9"/>
      <c r="M34" s="10"/>
    </row>
    <row r="35" spans="1:13" s="21" customFormat="1" ht="15" customHeight="1" x14ac:dyDescent="0.25">
      <c r="A35" s="192"/>
      <c r="B35" s="195"/>
      <c r="C35" s="33" t="s">
        <v>13</v>
      </c>
      <c r="D35" s="69" t="s">
        <v>14</v>
      </c>
      <c r="E35" s="26">
        <v>1.5</v>
      </c>
      <c r="F35" s="26">
        <f>E35*F33</f>
        <v>9.495000000000001</v>
      </c>
      <c r="G35" s="26"/>
      <c r="H35" s="9"/>
      <c r="I35" s="26"/>
      <c r="J35" s="9"/>
      <c r="K35" s="26"/>
      <c r="L35" s="9"/>
      <c r="M35" s="10"/>
    </row>
    <row r="36" spans="1:13" s="21" customFormat="1" ht="16.5" x14ac:dyDescent="0.25">
      <c r="A36" s="192"/>
      <c r="B36" s="195"/>
      <c r="C36" s="33" t="s">
        <v>125</v>
      </c>
      <c r="D36" s="69" t="s">
        <v>14</v>
      </c>
      <c r="E36" s="26">
        <v>1.04</v>
      </c>
      <c r="F36" s="26">
        <f>E36*F33</f>
        <v>6.5832000000000006</v>
      </c>
      <c r="G36" s="26"/>
      <c r="H36" s="9"/>
      <c r="I36" s="26"/>
      <c r="J36" s="9"/>
      <c r="K36" s="26"/>
      <c r="L36" s="9"/>
      <c r="M36" s="10"/>
    </row>
    <row r="37" spans="1:13" s="21" customFormat="1" ht="16.5" x14ac:dyDescent="0.25">
      <c r="A37" s="192"/>
      <c r="B37" s="195"/>
      <c r="C37" s="33" t="s">
        <v>135</v>
      </c>
      <c r="D37" s="69" t="s">
        <v>47</v>
      </c>
      <c r="E37" s="26">
        <v>3</v>
      </c>
      <c r="F37" s="26">
        <v>3</v>
      </c>
      <c r="G37" s="26"/>
      <c r="H37" s="9"/>
      <c r="I37" s="26"/>
      <c r="J37" s="9"/>
      <c r="K37" s="26"/>
      <c r="L37" s="9"/>
      <c r="M37" s="10"/>
    </row>
    <row r="38" spans="1:13" s="21" customFormat="1" ht="16.5" x14ac:dyDescent="0.25">
      <c r="A38" s="192"/>
      <c r="B38" s="195"/>
      <c r="C38" s="33" t="s">
        <v>147</v>
      </c>
      <c r="D38" s="108" t="s">
        <v>37</v>
      </c>
      <c r="E38" s="26">
        <v>1.2E-2</v>
      </c>
      <c r="F38" s="26">
        <f>E38*F33</f>
        <v>7.596E-2</v>
      </c>
      <c r="G38" s="26"/>
      <c r="H38" s="9"/>
      <c r="I38" s="26"/>
      <c r="J38" s="9"/>
      <c r="K38" s="26"/>
      <c r="L38" s="9"/>
      <c r="M38" s="10"/>
    </row>
    <row r="39" spans="1:13" s="21" customFormat="1" ht="16.5" x14ac:dyDescent="0.25">
      <c r="A39" s="193"/>
      <c r="B39" s="196"/>
      <c r="C39" s="33" t="s">
        <v>43</v>
      </c>
      <c r="D39" s="69" t="s">
        <v>14</v>
      </c>
      <c r="E39" s="26">
        <v>6.6000000000000003E-2</v>
      </c>
      <c r="F39" s="26">
        <f>E39*F33</f>
        <v>0.41778000000000004</v>
      </c>
      <c r="G39" s="26"/>
      <c r="H39" s="9"/>
      <c r="I39" s="26"/>
      <c r="J39" s="9"/>
      <c r="K39" s="26"/>
      <c r="L39" s="9"/>
      <c r="M39" s="10"/>
    </row>
    <row r="40" spans="1:13" s="21" customFormat="1" ht="25.5" x14ac:dyDescent="0.25">
      <c r="A40" s="191">
        <v>9</v>
      </c>
      <c r="B40" s="194" t="s">
        <v>44</v>
      </c>
      <c r="C40" s="31" t="s">
        <v>186</v>
      </c>
      <c r="D40" s="24" t="s">
        <v>42</v>
      </c>
      <c r="E40" s="25"/>
      <c r="F40" s="29">
        <v>0.192</v>
      </c>
      <c r="G40" s="26"/>
      <c r="H40" s="9"/>
      <c r="I40" s="26"/>
      <c r="J40" s="9"/>
      <c r="K40" s="26"/>
      <c r="L40" s="9"/>
      <c r="M40" s="10"/>
    </row>
    <row r="41" spans="1:13" s="21" customFormat="1" ht="16.5" x14ac:dyDescent="0.25">
      <c r="A41" s="192"/>
      <c r="B41" s="195"/>
      <c r="C41" s="27" t="s">
        <v>46</v>
      </c>
      <c r="D41" s="24" t="s">
        <v>12</v>
      </c>
      <c r="E41" s="26">
        <v>803</v>
      </c>
      <c r="F41" s="26">
        <f>E41*F40</f>
        <v>154.17600000000002</v>
      </c>
      <c r="G41" s="26"/>
      <c r="H41" s="9"/>
      <c r="I41" s="26"/>
      <c r="J41" s="9"/>
      <c r="K41" s="26"/>
      <c r="L41" s="9"/>
      <c r="M41" s="10"/>
    </row>
    <row r="42" spans="1:13" s="21" customFormat="1" ht="16.5" x14ac:dyDescent="0.25">
      <c r="A42" s="192"/>
      <c r="B42" s="195"/>
      <c r="C42" s="27" t="s">
        <v>13</v>
      </c>
      <c r="D42" s="24" t="s">
        <v>14</v>
      </c>
      <c r="E42" s="26">
        <v>464</v>
      </c>
      <c r="F42" s="26">
        <f>E42*F40</f>
        <v>89.088000000000008</v>
      </c>
      <c r="G42" s="26"/>
      <c r="H42" s="9"/>
      <c r="I42" s="26"/>
      <c r="J42" s="9"/>
      <c r="K42" s="26"/>
      <c r="L42" s="9"/>
      <c r="M42" s="10"/>
    </row>
    <row r="43" spans="1:13" s="21" customFormat="1" ht="14.25" customHeight="1" x14ac:dyDescent="0.25">
      <c r="A43" s="192"/>
      <c r="B43" s="195"/>
      <c r="C43" s="66" t="s">
        <v>92</v>
      </c>
      <c r="D43" s="24" t="s">
        <v>41</v>
      </c>
      <c r="E43" s="26">
        <v>995</v>
      </c>
      <c r="F43" s="26">
        <f>E43*F40</f>
        <v>191.04</v>
      </c>
      <c r="G43" s="26"/>
      <c r="H43" s="9"/>
      <c r="I43" s="26"/>
      <c r="J43" s="9"/>
      <c r="K43" s="26"/>
      <c r="L43" s="9"/>
      <c r="M43" s="10"/>
    </row>
    <row r="44" spans="1:13" s="21" customFormat="1" ht="15.75" customHeight="1" x14ac:dyDescent="0.25">
      <c r="A44" s="192"/>
      <c r="B44" s="195"/>
      <c r="C44" s="27" t="s">
        <v>93</v>
      </c>
      <c r="D44" s="24" t="s">
        <v>47</v>
      </c>
      <c r="E44" s="26" t="s">
        <v>77</v>
      </c>
      <c r="F44" s="26">
        <v>27</v>
      </c>
      <c r="G44" s="26"/>
      <c r="H44" s="9"/>
      <c r="I44" s="26"/>
      <c r="J44" s="9"/>
      <c r="K44" s="26"/>
      <c r="L44" s="9"/>
      <c r="M44" s="10"/>
    </row>
    <row r="45" spans="1:13" s="21" customFormat="1" ht="16.5" x14ac:dyDescent="0.25">
      <c r="A45" s="193"/>
      <c r="B45" s="196"/>
      <c r="C45" s="27" t="s">
        <v>43</v>
      </c>
      <c r="D45" s="24" t="s">
        <v>14</v>
      </c>
      <c r="E45" s="26">
        <v>18.5</v>
      </c>
      <c r="F45" s="26">
        <f>E45*F40</f>
        <v>3.552</v>
      </c>
      <c r="G45" s="26"/>
      <c r="H45" s="9"/>
      <c r="I45" s="26"/>
      <c r="J45" s="9"/>
      <c r="K45" s="26"/>
      <c r="L45" s="9"/>
      <c r="M45" s="10"/>
    </row>
    <row r="46" spans="1:13" s="21" customFormat="1" ht="25.5" x14ac:dyDescent="0.25">
      <c r="A46" s="191">
        <v>10</v>
      </c>
      <c r="B46" s="194" t="s">
        <v>44</v>
      </c>
      <c r="C46" s="31" t="s">
        <v>45</v>
      </c>
      <c r="D46" s="169" t="s">
        <v>42</v>
      </c>
      <c r="E46" s="25"/>
      <c r="F46" s="29">
        <v>0.503</v>
      </c>
      <c r="G46" s="26"/>
      <c r="H46" s="9"/>
      <c r="I46" s="26"/>
      <c r="J46" s="9"/>
      <c r="K46" s="26"/>
      <c r="L46" s="9"/>
      <c r="M46" s="10"/>
    </row>
    <row r="47" spans="1:13" s="21" customFormat="1" ht="16.5" x14ac:dyDescent="0.25">
      <c r="A47" s="192"/>
      <c r="B47" s="195"/>
      <c r="C47" s="27" t="s">
        <v>46</v>
      </c>
      <c r="D47" s="169" t="s">
        <v>12</v>
      </c>
      <c r="E47" s="26">
        <v>803</v>
      </c>
      <c r="F47" s="26">
        <f>E47*F46</f>
        <v>403.90899999999999</v>
      </c>
      <c r="G47" s="26"/>
      <c r="H47" s="9"/>
      <c r="I47" s="26"/>
      <c r="J47" s="9"/>
      <c r="K47" s="26"/>
      <c r="L47" s="9"/>
      <c r="M47" s="10"/>
    </row>
    <row r="48" spans="1:13" s="21" customFormat="1" ht="16.5" x14ac:dyDescent="0.25">
      <c r="A48" s="192"/>
      <c r="B48" s="195"/>
      <c r="C48" s="27" t="s">
        <v>13</v>
      </c>
      <c r="D48" s="169" t="s">
        <v>14</v>
      </c>
      <c r="E48" s="26">
        <v>464</v>
      </c>
      <c r="F48" s="26">
        <f>E48*F46</f>
        <v>233.392</v>
      </c>
      <c r="G48" s="26"/>
      <c r="H48" s="9"/>
      <c r="I48" s="26"/>
      <c r="J48" s="9"/>
      <c r="K48" s="26"/>
      <c r="L48" s="9"/>
      <c r="M48" s="10"/>
    </row>
    <row r="49" spans="1:13" s="21" customFormat="1" ht="25.5" x14ac:dyDescent="0.25">
      <c r="A49" s="192"/>
      <c r="B49" s="195"/>
      <c r="C49" s="66" t="s">
        <v>185</v>
      </c>
      <c r="D49" s="169" t="s">
        <v>41</v>
      </c>
      <c r="E49" s="26">
        <v>995</v>
      </c>
      <c r="F49" s="26">
        <f>E49*F46</f>
        <v>500.48500000000001</v>
      </c>
      <c r="G49" s="26"/>
      <c r="H49" s="9"/>
      <c r="I49" s="26"/>
      <c r="J49" s="9"/>
      <c r="K49" s="26"/>
      <c r="L49" s="9"/>
      <c r="M49" s="10"/>
    </row>
    <row r="50" spans="1:13" s="21" customFormat="1" ht="19.5" customHeight="1" x14ac:dyDescent="0.25">
      <c r="A50" s="193"/>
      <c r="B50" s="196"/>
      <c r="C50" s="66" t="s">
        <v>43</v>
      </c>
      <c r="D50" s="169" t="s">
        <v>14</v>
      </c>
      <c r="E50" s="26">
        <v>18.5</v>
      </c>
      <c r="F50" s="26">
        <f>E50*F46</f>
        <v>9.3055000000000003</v>
      </c>
      <c r="G50" s="26"/>
      <c r="H50" s="9"/>
      <c r="I50" s="26"/>
      <c r="J50" s="9"/>
      <c r="K50" s="26"/>
      <c r="L50" s="9"/>
      <c r="M50" s="10"/>
    </row>
    <row r="51" spans="1:13" s="21" customFormat="1" ht="29.25" customHeight="1" x14ac:dyDescent="0.25">
      <c r="A51" s="191">
        <v>11</v>
      </c>
      <c r="B51" s="194" t="s">
        <v>48</v>
      </c>
      <c r="C51" s="31" t="s">
        <v>45</v>
      </c>
      <c r="D51" s="171" t="s">
        <v>42</v>
      </c>
      <c r="E51" s="25"/>
      <c r="F51" s="29">
        <v>1.25</v>
      </c>
      <c r="G51" s="26"/>
      <c r="H51" s="9"/>
      <c r="I51" s="26"/>
      <c r="J51" s="9"/>
      <c r="K51" s="26"/>
      <c r="L51" s="9"/>
      <c r="M51" s="10"/>
    </row>
    <row r="52" spans="1:13" s="21" customFormat="1" ht="19.5" customHeight="1" x14ac:dyDescent="0.25">
      <c r="A52" s="192"/>
      <c r="B52" s="195"/>
      <c r="C52" s="27" t="s">
        <v>46</v>
      </c>
      <c r="D52" s="171" t="s">
        <v>12</v>
      </c>
      <c r="E52" s="26">
        <v>855</v>
      </c>
      <c r="F52" s="26">
        <f>E52*F51</f>
        <v>1068.75</v>
      </c>
      <c r="G52" s="26"/>
      <c r="H52" s="9"/>
      <c r="I52" s="26"/>
      <c r="J52" s="9"/>
      <c r="K52" s="26"/>
      <c r="L52" s="9"/>
      <c r="M52" s="10"/>
    </row>
    <row r="53" spans="1:13" s="21" customFormat="1" ht="19.5" customHeight="1" x14ac:dyDescent="0.25">
      <c r="A53" s="192"/>
      <c r="B53" s="195"/>
      <c r="C53" s="27" t="s">
        <v>13</v>
      </c>
      <c r="D53" s="171" t="s">
        <v>14</v>
      </c>
      <c r="E53" s="26">
        <v>493</v>
      </c>
      <c r="F53" s="26">
        <f>E53*F51</f>
        <v>616.25</v>
      </c>
      <c r="G53" s="26"/>
      <c r="H53" s="9"/>
      <c r="I53" s="26"/>
      <c r="J53" s="9"/>
      <c r="K53" s="26"/>
      <c r="L53" s="9"/>
      <c r="M53" s="10"/>
    </row>
    <row r="54" spans="1:13" s="21" customFormat="1" ht="27.75" customHeight="1" x14ac:dyDescent="0.25">
      <c r="A54" s="192"/>
      <c r="B54" s="195"/>
      <c r="C54" s="66" t="s">
        <v>164</v>
      </c>
      <c r="D54" s="171" t="s">
        <v>41</v>
      </c>
      <c r="E54" s="26">
        <v>995</v>
      </c>
      <c r="F54" s="26">
        <f>E54*F51</f>
        <v>1243.75</v>
      </c>
      <c r="G54" s="26"/>
      <c r="H54" s="9"/>
      <c r="I54" s="26"/>
      <c r="J54" s="9"/>
      <c r="K54" s="26"/>
      <c r="L54" s="9"/>
      <c r="M54" s="10"/>
    </row>
    <row r="55" spans="1:13" s="21" customFormat="1" ht="19.5" customHeight="1" x14ac:dyDescent="0.25">
      <c r="A55" s="193"/>
      <c r="B55" s="196"/>
      <c r="C55" s="27" t="s">
        <v>43</v>
      </c>
      <c r="D55" s="171" t="s">
        <v>14</v>
      </c>
      <c r="E55" s="26">
        <v>27.8</v>
      </c>
      <c r="F55" s="26">
        <f>E55*F51</f>
        <v>34.75</v>
      </c>
      <c r="G55" s="26"/>
      <c r="H55" s="9"/>
      <c r="I55" s="26"/>
      <c r="J55" s="9"/>
      <c r="K55" s="26"/>
      <c r="L55" s="9"/>
      <c r="M55" s="10"/>
    </row>
    <row r="56" spans="1:13" s="21" customFormat="1" ht="16.5" x14ac:dyDescent="0.25">
      <c r="A56" s="35">
        <v>12</v>
      </c>
      <c r="B56" s="36" t="s">
        <v>15</v>
      </c>
      <c r="C56" s="23" t="s">
        <v>49</v>
      </c>
      <c r="D56" s="24" t="s">
        <v>27</v>
      </c>
      <c r="E56" s="26">
        <v>3.5</v>
      </c>
      <c r="F56" s="26">
        <v>3.5</v>
      </c>
      <c r="G56" s="26"/>
      <c r="H56" s="9"/>
      <c r="I56" s="26"/>
      <c r="J56" s="9"/>
      <c r="K56" s="26"/>
      <c r="L56" s="9"/>
      <c r="M56" s="102"/>
    </row>
    <row r="57" spans="1:13" s="21" customFormat="1" ht="16.5" x14ac:dyDescent="0.25">
      <c r="A57" s="35">
        <v>13</v>
      </c>
      <c r="B57" s="37" t="s">
        <v>15</v>
      </c>
      <c r="C57" s="41" t="s">
        <v>50</v>
      </c>
      <c r="D57" s="38" t="s">
        <v>41</v>
      </c>
      <c r="E57" s="39">
        <v>0.628</v>
      </c>
      <c r="F57" s="40">
        <v>76.3</v>
      </c>
      <c r="G57" s="40"/>
      <c r="H57" s="40"/>
      <c r="I57" s="40"/>
      <c r="J57" s="40"/>
      <c r="K57" s="40"/>
      <c r="L57" s="40"/>
      <c r="M57" s="40"/>
    </row>
    <row r="58" spans="1:13" s="21" customFormat="1" ht="21.75" customHeight="1" x14ac:dyDescent="0.25">
      <c r="A58" s="113">
        <v>14</v>
      </c>
      <c r="B58" s="114" t="s">
        <v>15</v>
      </c>
      <c r="C58" s="41" t="s">
        <v>145</v>
      </c>
      <c r="D58" s="38" t="s">
        <v>51</v>
      </c>
      <c r="E58" s="39">
        <v>1.2</v>
      </c>
      <c r="F58" s="40">
        <v>1.2</v>
      </c>
      <c r="G58" s="40"/>
      <c r="H58" s="40"/>
      <c r="I58" s="40"/>
      <c r="J58" s="40"/>
      <c r="K58" s="40"/>
      <c r="L58" s="40"/>
      <c r="M58" s="40"/>
    </row>
    <row r="59" spans="1:13" s="21" customFormat="1" ht="16.5" x14ac:dyDescent="0.25">
      <c r="A59" s="184">
        <v>15</v>
      </c>
      <c r="B59" s="184" t="s">
        <v>52</v>
      </c>
      <c r="C59" s="42" t="s">
        <v>53</v>
      </c>
      <c r="D59" s="8" t="s">
        <v>30</v>
      </c>
      <c r="E59" s="14"/>
      <c r="F59" s="8">
        <v>170</v>
      </c>
      <c r="G59" s="14"/>
      <c r="H59" s="9"/>
      <c r="I59" s="14"/>
      <c r="J59" s="9"/>
      <c r="K59" s="14"/>
      <c r="L59" s="9"/>
      <c r="M59" s="10"/>
    </row>
    <row r="60" spans="1:13" s="21" customFormat="1" ht="16.5" x14ac:dyDescent="0.25">
      <c r="A60" s="185"/>
      <c r="B60" s="185"/>
      <c r="C60" s="12" t="s">
        <v>16</v>
      </c>
      <c r="D60" s="8" t="s">
        <v>12</v>
      </c>
      <c r="E60" s="14">
        <v>1.21</v>
      </c>
      <c r="F60" s="8">
        <f>E60*F59</f>
        <v>205.7</v>
      </c>
      <c r="G60" s="109"/>
      <c r="H60" s="9"/>
      <c r="I60" s="14"/>
      <c r="J60" s="9"/>
      <c r="K60" s="14"/>
      <c r="L60" s="9"/>
      <c r="M60" s="10"/>
    </row>
    <row r="61" spans="1:13" s="21" customFormat="1" ht="19.5" customHeight="1" x14ac:dyDescent="0.25">
      <c r="A61" s="197"/>
      <c r="B61" s="197"/>
      <c r="C61" s="12" t="s">
        <v>54</v>
      </c>
      <c r="D61" s="8" t="s">
        <v>14</v>
      </c>
      <c r="E61" s="14">
        <v>0.56200000000000006</v>
      </c>
      <c r="F61" s="8">
        <f>E61*F59</f>
        <v>95.54</v>
      </c>
      <c r="G61" s="109"/>
      <c r="H61" s="9"/>
      <c r="I61" s="14"/>
      <c r="J61" s="9"/>
      <c r="K61" s="14"/>
      <c r="L61" s="9"/>
      <c r="M61" s="10"/>
    </row>
    <row r="62" spans="1:13" s="21" customFormat="1" ht="38.25" x14ac:dyDescent="0.25">
      <c r="A62" s="183">
        <v>16</v>
      </c>
      <c r="B62" s="8" t="s">
        <v>55</v>
      </c>
      <c r="C62" s="43" t="s">
        <v>56</v>
      </c>
      <c r="D62" s="8" t="s">
        <v>57</v>
      </c>
      <c r="E62" s="14"/>
      <c r="F62" s="8">
        <v>0.90200000000000002</v>
      </c>
      <c r="G62" s="14"/>
      <c r="H62" s="9"/>
      <c r="I62" s="14"/>
      <c r="J62" s="9"/>
      <c r="K62" s="14"/>
      <c r="L62" s="9"/>
      <c r="M62" s="10"/>
    </row>
    <row r="63" spans="1:13" s="21" customFormat="1" ht="16.5" x14ac:dyDescent="0.25">
      <c r="A63" s="183"/>
      <c r="B63" s="8" t="s">
        <v>15</v>
      </c>
      <c r="C63" s="12" t="s">
        <v>58</v>
      </c>
      <c r="D63" s="8" t="s">
        <v>59</v>
      </c>
      <c r="E63" s="14">
        <v>9.2100000000000009</v>
      </c>
      <c r="F63" s="14">
        <f>E63*F62</f>
        <v>8.3074200000000005</v>
      </c>
      <c r="G63" s="14"/>
      <c r="H63" s="9"/>
      <c r="I63" s="14"/>
      <c r="J63" s="9"/>
      <c r="K63" s="14"/>
      <c r="L63" s="9"/>
      <c r="M63" s="10"/>
    </row>
    <row r="64" spans="1:13" s="21" customFormat="1" ht="51" x14ac:dyDescent="0.25">
      <c r="A64" s="183">
        <v>17</v>
      </c>
      <c r="B64" s="208" t="s">
        <v>60</v>
      </c>
      <c r="C64" s="7" t="s">
        <v>61</v>
      </c>
      <c r="D64" s="8" t="s">
        <v>57</v>
      </c>
      <c r="E64" s="14"/>
      <c r="F64" s="8">
        <v>5.8000000000000003E-2</v>
      </c>
      <c r="G64" s="14"/>
      <c r="H64" s="9"/>
      <c r="I64" s="14"/>
      <c r="J64" s="9"/>
      <c r="K64" s="14"/>
      <c r="L64" s="9"/>
      <c r="M64" s="10"/>
    </row>
    <row r="65" spans="1:13" s="21" customFormat="1" ht="16.5" x14ac:dyDescent="0.25">
      <c r="A65" s="183"/>
      <c r="B65" s="208"/>
      <c r="C65" s="12" t="s">
        <v>19</v>
      </c>
      <c r="D65" s="8" t="s">
        <v>12</v>
      </c>
      <c r="E65" s="14">
        <v>15.4</v>
      </c>
      <c r="F65" s="8">
        <f>F64*E65</f>
        <v>0.8932000000000001</v>
      </c>
      <c r="G65" s="8"/>
      <c r="H65" s="13"/>
      <c r="I65" s="8"/>
      <c r="J65" s="13"/>
      <c r="K65" s="8"/>
      <c r="L65" s="13"/>
      <c r="M65" s="13"/>
    </row>
    <row r="66" spans="1:13" s="21" customFormat="1" ht="16.5" x14ac:dyDescent="0.25">
      <c r="A66" s="183"/>
      <c r="B66" s="208"/>
      <c r="C66" s="12" t="s">
        <v>13</v>
      </c>
      <c r="D66" s="8" t="s">
        <v>12</v>
      </c>
      <c r="E66" s="14">
        <v>7.58</v>
      </c>
      <c r="F66" s="8">
        <f>F64*E66</f>
        <v>0.43964000000000003</v>
      </c>
      <c r="G66" s="8"/>
      <c r="H66" s="13"/>
      <c r="I66" s="8"/>
      <c r="J66" s="13"/>
      <c r="K66" s="8"/>
      <c r="L66" s="13"/>
      <c r="M66" s="13"/>
    </row>
    <row r="67" spans="1:13" s="1" customFormat="1" x14ac:dyDescent="0.25">
      <c r="A67" s="183"/>
      <c r="B67" s="8" t="s">
        <v>15</v>
      </c>
      <c r="C67" s="45" t="s">
        <v>20</v>
      </c>
      <c r="D67" s="8" t="s">
        <v>21</v>
      </c>
      <c r="E67" s="14">
        <v>72.599999999999994</v>
      </c>
      <c r="F67" s="8">
        <f>F64*E67</f>
        <v>4.2107999999999999</v>
      </c>
      <c r="G67" s="8"/>
      <c r="H67" s="13"/>
      <c r="I67" s="8"/>
      <c r="J67" s="13"/>
      <c r="K67" s="8"/>
      <c r="L67" s="13"/>
      <c r="M67" s="13"/>
    </row>
    <row r="68" spans="1:13" s="1" customFormat="1" ht="25.5" x14ac:dyDescent="0.25">
      <c r="A68" s="184">
        <v>18</v>
      </c>
      <c r="B68" s="184" t="s">
        <v>28</v>
      </c>
      <c r="C68" s="7" t="s">
        <v>29</v>
      </c>
      <c r="D68" s="8" t="s">
        <v>30</v>
      </c>
      <c r="E68" s="14"/>
      <c r="F68" s="8">
        <v>14</v>
      </c>
      <c r="G68" s="8"/>
      <c r="H68" s="13"/>
      <c r="I68" s="8"/>
      <c r="J68" s="13"/>
      <c r="K68" s="8"/>
      <c r="L68" s="13"/>
      <c r="M68" s="13"/>
    </row>
    <row r="69" spans="1:13" s="1" customFormat="1" x14ac:dyDescent="0.25">
      <c r="A69" s="185"/>
      <c r="B69" s="185"/>
      <c r="C69" s="12" t="s">
        <v>16</v>
      </c>
      <c r="D69" s="8" t="s">
        <v>12</v>
      </c>
      <c r="E69" s="8">
        <v>2.06</v>
      </c>
      <c r="F69" s="8">
        <f>F68*E69</f>
        <v>28.84</v>
      </c>
      <c r="G69" s="8"/>
      <c r="H69" s="9"/>
      <c r="I69" s="14"/>
      <c r="J69" s="9"/>
      <c r="K69" s="14"/>
      <c r="L69" s="9"/>
      <c r="M69" s="10"/>
    </row>
    <row r="70" spans="1:13" s="1" customFormat="1" x14ac:dyDescent="0.25">
      <c r="A70" s="197"/>
      <c r="B70" s="197"/>
      <c r="C70" s="12" t="s">
        <v>5</v>
      </c>
      <c r="D70" s="8" t="s">
        <v>14</v>
      </c>
      <c r="E70" s="8">
        <v>1.1000000000000001</v>
      </c>
      <c r="F70" s="8">
        <f>E70*F68</f>
        <v>15.400000000000002</v>
      </c>
      <c r="G70" s="8"/>
      <c r="H70" s="9"/>
      <c r="I70" s="14"/>
      <c r="J70" s="9"/>
      <c r="K70" s="14"/>
      <c r="L70" s="9"/>
      <c r="M70" s="10"/>
    </row>
    <row r="71" spans="1:13" s="1" customFormat="1" ht="25.5" x14ac:dyDescent="0.25">
      <c r="A71" s="204">
        <v>19</v>
      </c>
      <c r="B71" s="209" t="s">
        <v>62</v>
      </c>
      <c r="C71" s="46" t="s">
        <v>63</v>
      </c>
      <c r="D71" s="24" t="s">
        <v>64</v>
      </c>
      <c r="E71" s="25"/>
      <c r="F71" s="47">
        <v>7.9</v>
      </c>
      <c r="G71" s="26"/>
      <c r="H71" s="9"/>
      <c r="I71" s="26"/>
      <c r="J71" s="9"/>
      <c r="K71" s="26"/>
      <c r="L71" s="9"/>
      <c r="M71" s="10"/>
    </row>
    <row r="72" spans="1:13" s="1" customFormat="1" x14ac:dyDescent="0.25">
      <c r="A72" s="183"/>
      <c r="B72" s="209"/>
      <c r="C72" s="32" t="s">
        <v>11</v>
      </c>
      <c r="D72" s="24" t="s">
        <v>12</v>
      </c>
      <c r="E72" s="26">
        <v>17.8</v>
      </c>
      <c r="F72" s="26">
        <f>E72*F71</f>
        <v>140.62</v>
      </c>
      <c r="G72" s="26"/>
      <c r="H72" s="9"/>
      <c r="I72" s="26"/>
      <c r="J72" s="9"/>
      <c r="K72" s="26"/>
      <c r="L72" s="9"/>
      <c r="M72" s="10"/>
    </row>
    <row r="73" spans="1:13" s="1" customFormat="1" x14ac:dyDescent="0.25">
      <c r="A73" s="183"/>
      <c r="B73" s="209"/>
      <c r="C73" s="32" t="s">
        <v>13</v>
      </c>
      <c r="D73" s="24" t="s">
        <v>14</v>
      </c>
      <c r="E73" s="29">
        <v>8.85</v>
      </c>
      <c r="F73" s="26">
        <f>E73*F71</f>
        <v>69.915000000000006</v>
      </c>
      <c r="G73" s="26"/>
      <c r="H73" s="9"/>
      <c r="I73" s="26"/>
      <c r="J73" s="9"/>
      <c r="K73" s="26"/>
      <c r="L73" s="9"/>
      <c r="M73" s="10"/>
    </row>
    <row r="74" spans="1:13" s="1" customFormat="1" x14ac:dyDescent="0.25">
      <c r="A74" s="183"/>
      <c r="B74" s="48" t="s">
        <v>15</v>
      </c>
      <c r="C74" s="32" t="s">
        <v>65</v>
      </c>
      <c r="D74" s="24" t="s">
        <v>37</v>
      </c>
      <c r="E74" s="26">
        <v>11</v>
      </c>
      <c r="F74" s="26">
        <f>E74*F71</f>
        <v>86.9</v>
      </c>
      <c r="G74" s="26"/>
      <c r="H74" s="9"/>
      <c r="I74" s="26"/>
      <c r="J74" s="9"/>
      <c r="K74" s="26"/>
      <c r="L74" s="9"/>
      <c r="M74" s="10"/>
    </row>
    <row r="75" spans="1:13" s="1" customFormat="1" x14ac:dyDescent="0.25">
      <c r="A75" s="183"/>
      <c r="B75" s="48" t="s">
        <v>15</v>
      </c>
      <c r="C75" s="32" t="s">
        <v>66</v>
      </c>
      <c r="D75" s="24" t="s">
        <v>27</v>
      </c>
      <c r="E75" s="26">
        <v>1.5</v>
      </c>
      <c r="F75" s="26">
        <f>E75*F71</f>
        <v>11.850000000000001</v>
      </c>
      <c r="G75" s="26"/>
      <c r="H75" s="9"/>
      <c r="I75" s="26"/>
      <c r="J75" s="9"/>
      <c r="K75" s="26"/>
      <c r="L75" s="9"/>
      <c r="M75" s="10"/>
    </row>
    <row r="76" spans="1:13" s="1" customFormat="1" ht="15.75" customHeight="1" x14ac:dyDescent="0.25">
      <c r="A76" s="204">
        <v>20</v>
      </c>
      <c r="B76" s="194" t="s">
        <v>67</v>
      </c>
      <c r="C76" s="31" t="s">
        <v>162</v>
      </c>
      <c r="D76" s="24" t="s">
        <v>64</v>
      </c>
      <c r="E76" s="25"/>
      <c r="F76" s="29">
        <v>0.95399999999999996</v>
      </c>
      <c r="G76" s="26"/>
      <c r="H76" s="9"/>
      <c r="I76" s="26"/>
      <c r="J76" s="9"/>
      <c r="K76" s="26"/>
      <c r="L76" s="9"/>
      <c r="M76" s="10"/>
    </row>
    <row r="77" spans="1:13" s="1" customFormat="1" x14ac:dyDescent="0.25">
      <c r="A77" s="204"/>
      <c r="B77" s="195"/>
      <c r="C77" s="27" t="s">
        <v>38</v>
      </c>
      <c r="D77" s="24" t="s">
        <v>12</v>
      </c>
      <c r="E77" s="26">
        <v>20.8</v>
      </c>
      <c r="F77" s="26">
        <f>E77*F76</f>
        <v>19.8432</v>
      </c>
      <c r="G77" s="26"/>
      <c r="H77" s="9"/>
      <c r="I77" s="26"/>
      <c r="J77" s="9"/>
      <c r="K77" s="26"/>
      <c r="L77" s="9"/>
      <c r="M77" s="10"/>
    </row>
    <row r="78" spans="1:13" s="1" customFormat="1" x14ac:dyDescent="0.25">
      <c r="A78" s="204"/>
      <c r="B78" s="195"/>
      <c r="C78" s="27" t="s">
        <v>13</v>
      </c>
      <c r="D78" s="24" t="s">
        <v>14</v>
      </c>
      <c r="E78" s="26">
        <v>10.9</v>
      </c>
      <c r="F78" s="26">
        <f>E78*F76</f>
        <v>10.3986</v>
      </c>
      <c r="G78" s="26"/>
      <c r="H78" s="9"/>
      <c r="I78" s="26"/>
      <c r="J78" s="9"/>
      <c r="K78" s="26"/>
      <c r="L78" s="9"/>
      <c r="M78" s="10"/>
    </row>
    <row r="79" spans="1:13" s="1" customFormat="1" x14ac:dyDescent="0.25">
      <c r="A79" s="204"/>
      <c r="B79" s="195"/>
      <c r="C79" s="27" t="s">
        <v>68</v>
      </c>
      <c r="D79" s="24" t="s">
        <v>14</v>
      </c>
      <c r="E79" s="26">
        <v>12.2</v>
      </c>
      <c r="F79" s="26">
        <f>E79*F76</f>
        <v>11.638799999999998</v>
      </c>
      <c r="G79" s="26"/>
      <c r="H79" s="9"/>
      <c r="I79" s="26"/>
      <c r="J79" s="9"/>
      <c r="K79" s="26"/>
      <c r="L79" s="9"/>
      <c r="M79" s="10"/>
    </row>
    <row r="80" spans="1:13" s="1" customFormat="1" x14ac:dyDescent="0.25">
      <c r="A80" s="204"/>
      <c r="B80" s="195"/>
      <c r="C80" s="27" t="s">
        <v>69</v>
      </c>
      <c r="D80" s="24" t="s">
        <v>37</v>
      </c>
      <c r="E80" s="29">
        <v>10.15</v>
      </c>
      <c r="F80" s="26">
        <f>E80*F76</f>
        <v>9.6830999999999996</v>
      </c>
      <c r="G80" s="26"/>
      <c r="H80" s="9"/>
      <c r="I80" s="26"/>
      <c r="J80" s="9"/>
      <c r="K80" s="26"/>
      <c r="L80" s="9"/>
      <c r="M80" s="10"/>
    </row>
    <row r="81" spans="1:13" s="1" customFormat="1" x14ac:dyDescent="0.25">
      <c r="A81" s="204"/>
      <c r="B81" s="195"/>
      <c r="C81" s="27" t="s">
        <v>154</v>
      </c>
      <c r="D81" s="24" t="s">
        <v>27</v>
      </c>
      <c r="E81" s="29">
        <v>0.98</v>
      </c>
      <c r="F81" s="26">
        <v>0.98</v>
      </c>
      <c r="G81" s="26"/>
      <c r="H81" s="9"/>
      <c r="I81" s="26"/>
      <c r="J81" s="9"/>
      <c r="K81" s="26"/>
      <c r="L81" s="9"/>
      <c r="M81" s="10"/>
    </row>
    <row r="82" spans="1:13" s="1" customFormat="1" x14ac:dyDescent="0.25">
      <c r="A82" s="204"/>
      <c r="B82" s="195"/>
      <c r="C82" s="27" t="s">
        <v>149</v>
      </c>
      <c r="D82" s="24" t="s">
        <v>37</v>
      </c>
      <c r="E82" s="29">
        <v>0.23</v>
      </c>
      <c r="F82" s="26">
        <f>E82*F76</f>
        <v>0.21942</v>
      </c>
      <c r="G82" s="26"/>
      <c r="H82" s="9"/>
      <c r="I82" s="26"/>
      <c r="J82" s="9"/>
      <c r="K82" s="26"/>
      <c r="L82" s="9"/>
      <c r="M82" s="10"/>
    </row>
    <row r="83" spans="1:13" s="1" customFormat="1" x14ac:dyDescent="0.25">
      <c r="A83" s="204"/>
      <c r="B83" s="105" t="s">
        <v>15</v>
      </c>
      <c r="C83" s="27" t="s">
        <v>70</v>
      </c>
      <c r="D83" s="24" t="s">
        <v>27</v>
      </c>
      <c r="E83" s="29">
        <v>23.8</v>
      </c>
      <c r="F83" s="26">
        <v>23.8</v>
      </c>
      <c r="G83" s="26"/>
      <c r="H83" s="9"/>
      <c r="I83" s="26"/>
      <c r="J83" s="9"/>
      <c r="K83" s="26"/>
      <c r="L83" s="9"/>
      <c r="M83" s="10"/>
    </row>
    <row r="84" spans="1:13" s="1" customFormat="1" ht="27" customHeight="1" x14ac:dyDescent="0.25">
      <c r="A84" s="204">
        <v>21</v>
      </c>
      <c r="B84" s="214" t="s">
        <v>71</v>
      </c>
      <c r="C84" s="46" t="s">
        <v>157</v>
      </c>
      <c r="D84" s="24" t="s">
        <v>64</v>
      </c>
      <c r="E84" s="25"/>
      <c r="F84" s="29">
        <v>3.5979999999999999</v>
      </c>
      <c r="G84" s="26"/>
      <c r="H84" s="9"/>
      <c r="I84" s="26"/>
      <c r="J84" s="9"/>
      <c r="K84" s="26"/>
      <c r="L84" s="9"/>
      <c r="M84" s="10"/>
    </row>
    <row r="85" spans="1:13" s="1" customFormat="1" x14ac:dyDescent="0.25">
      <c r="A85" s="204"/>
      <c r="B85" s="215"/>
      <c r="C85" s="49" t="s">
        <v>16</v>
      </c>
      <c r="D85" s="24" t="s">
        <v>12</v>
      </c>
      <c r="E85" s="26">
        <v>126</v>
      </c>
      <c r="F85" s="26">
        <f>E85*F84</f>
        <v>453.34799999999996</v>
      </c>
      <c r="G85" s="26"/>
      <c r="H85" s="9"/>
      <c r="I85" s="26"/>
      <c r="J85" s="9"/>
      <c r="K85" s="26"/>
      <c r="L85" s="9"/>
      <c r="M85" s="10"/>
    </row>
    <row r="86" spans="1:13" x14ac:dyDescent="0.25">
      <c r="A86" s="204"/>
      <c r="B86" s="215"/>
      <c r="C86" s="50" t="s">
        <v>13</v>
      </c>
      <c r="D86" s="24" t="s">
        <v>14</v>
      </c>
      <c r="E86" s="47">
        <v>69.599999999999994</v>
      </c>
      <c r="F86" s="26">
        <f>E86*F84</f>
        <v>250.42079999999996</v>
      </c>
      <c r="G86" s="26"/>
      <c r="H86" s="9"/>
      <c r="I86" s="26"/>
      <c r="J86" s="9"/>
      <c r="K86" s="26"/>
      <c r="L86" s="9"/>
      <c r="M86" s="10"/>
    </row>
    <row r="87" spans="1:13" ht="17.25" customHeight="1" x14ac:dyDescent="0.25">
      <c r="A87" s="204"/>
      <c r="B87" s="215"/>
      <c r="C87" s="32" t="s">
        <v>72</v>
      </c>
      <c r="D87" s="24" t="s">
        <v>14</v>
      </c>
      <c r="E87" s="47">
        <v>50.8</v>
      </c>
      <c r="F87" s="26">
        <f>E87*F84</f>
        <v>182.77839999999998</v>
      </c>
      <c r="G87" s="26"/>
      <c r="H87" s="9"/>
      <c r="I87" s="26"/>
      <c r="J87" s="9"/>
      <c r="K87" s="26"/>
      <c r="L87" s="9"/>
      <c r="M87" s="10"/>
    </row>
    <row r="88" spans="1:13" s="1" customFormat="1" x14ac:dyDescent="0.25">
      <c r="A88" s="204"/>
      <c r="B88" s="215"/>
      <c r="C88" s="32" t="s">
        <v>158</v>
      </c>
      <c r="D88" s="24" t="s">
        <v>41</v>
      </c>
      <c r="E88" s="67">
        <v>13.896000000000001</v>
      </c>
      <c r="F88" s="26">
        <f>E88*F84</f>
        <v>49.997807999999999</v>
      </c>
      <c r="G88" s="26"/>
      <c r="H88" s="9"/>
      <c r="I88" s="26"/>
      <c r="J88" s="9"/>
      <c r="K88" s="26"/>
      <c r="L88" s="9"/>
      <c r="M88" s="10"/>
    </row>
    <row r="89" spans="1:13" s="1" customFormat="1" x14ac:dyDescent="0.25">
      <c r="A89" s="204"/>
      <c r="B89" s="215"/>
      <c r="C89" s="32" t="s">
        <v>94</v>
      </c>
      <c r="D89" s="24" t="s">
        <v>41</v>
      </c>
      <c r="E89" s="67">
        <v>6.1559999999999997</v>
      </c>
      <c r="F89" s="26">
        <v>23</v>
      </c>
      <c r="G89" s="26"/>
      <c r="H89" s="9"/>
      <c r="I89" s="26"/>
      <c r="J89" s="9"/>
      <c r="K89" s="26"/>
      <c r="L89" s="9"/>
      <c r="M89" s="10"/>
    </row>
    <row r="90" spans="1:13" s="1" customFormat="1" x14ac:dyDescent="0.25">
      <c r="A90" s="204"/>
      <c r="B90" s="215"/>
      <c r="C90" s="32" t="s">
        <v>190</v>
      </c>
      <c r="D90" s="24" t="s">
        <v>37</v>
      </c>
      <c r="E90" s="47">
        <v>1.93</v>
      </c>
      <c r="F90" s="26">
        <f>E90*F84</f>
        <v>6.9441399999999991</v>
      </c>
      <c r="G90" s="26"/>
      <c r="H90" s="9"/>
      <c r="I90" s="26"/>
      <c r="J90" s="9"/>
      <c r="K90" s="26"/>
      <c r="L90" s="9"/>
      <c r="M90" s="10"/>
    </row>
    <row r="91" spans="1:13" s="1" customFormat="1" x14ac:dyDescent="0.25">
      <c r="A91" s="204"/>
      <c r="B91" s="215"/>
      <c r="C91" s="32" t="s">
        <v>73</v>
      </c>
      <c r="D91" s="24" t="s">
        <v>27</v>
      </c>
      <c r="E91" s="26">
        <v>0.16</v>
      </c>
      <c r="F91" s="26">
        <f>E91*F84</f>
        <v>0.57567999999999997</v>
      </c>
      <c r="G91" s="26"/>
      <c r="H91" s="9"/>
      <c r="I91" s="26"/>
      <c r="J91" s="9"/>
      <c r="K91" s="26"/>
      <c r="L91" s="9"/>
      <c r="M91" s="10"/>
    </row>
    <row r="92" spans="1:13" s="44" customFormat="1" x14ac:dyDescent="0.25">
      <c r="A92" s="204"/>
      <c r="B92" s="215"/>
      <c r="C92" s="32" t="s">
        <v>74</v>
      </c>
      <c r="D92" s="24" t="s">
        <v>37</v>
      </c>
      <c r="E92" s="26">
        <v>4.13</v>
      </c>
      <c r="F92" s="26">
        <f>E92*F84</f>
        <v>14.859739999999999</v>
      </c>
      <c r="G92" s="26"/>
      <c r="H92" s="9"/>
      <c r="I92" s="26"/>
      <c r="J92" s="9"/>
      <c r="K92" s="26"/>
      <c r="L92" s="9"/>
      <c r="M92" s="10"/>
    </row>
    <row r="93" spans="1:13" s="44" customFormat="1" ht="16.5" customHeight="1" x14ac:dyDescent="0.25">
      <c r="A93" s="204"/>
      <c r="B93" s="215"/>
      <c r="C93" s="32" t="s">
        <v>75</v>
      </c>
      <c r="D93" s="24" t="s">
        <v>47</v>
      </c>
      <c r="E93" s="26">
        <v>49</v>
      </c>
      <c r="F93" s="26">
        <v>49</v>
      </c>
      <c r="G93" s="26"/>
      <c r="H93" s="9"/>
      <c r="I93" s="26"/>
      <c r="J93" s="9"/>
      <c r="K93" s="26"/>
      <c r="L93" s="9"/>
      <c r="M93" s="10"/>
    </row>
    <row r="94" spans="1:13" s="44" customFormat="1" x14ac:dyDescent="0.25">
      <c r="A94" s="204"/>
      <c r="B94" s="215"/>
      <c r="C94" s="32" t="s">
        <v>95</v>
      </c>
      <c r="D94" s="24" t="s">
        <v>47</v>
      </c>
      <c r="E94" s="26">
        <v>24</v>
      </c>
      <c r="F94" s="26">
        <v>24</v>
      </c>
      <c r="G94" s="26"/>
      <c r="H94" s="9"/>
      <c r="I94" s="26"/>
      <c r="J94" s="9"/>
      <c r="K94" s="26"/>
      <c r="L94" s="9"/>
      <c r="M94" s="10"/>
    </row>
    <row r="95" spans="1:13" s="44" customFormat="1" x14ac:dyDescent="0.25">
      <c r="A95" s="204"/>
      <c r="B95" s="216"/>
      <c r="C95" s="32" t="s">
        <v>43</v>
      </c>
      <c r="D95" s="24" t="s">
        <v>14</v>
      </c>
      <c r="E95" s="26">
        <v>70.099999999999994</v>
      </c>
      <c r="F95" s="26">
        <f>E95*F84</f>
        <v>252.21979999999996</v>
      </c>
      <c r="G95" s="26"/>
      <c r="H95" s="9"/>
      <c r="I95" s="26"/>
      <c r="J95" s="9"/>
      <c r="K95" s="26"/>
      <c r="L95" s="9"/>
      <c r="M95" s="10"/>
    </row>
    <row r="96" spans="1:13" s="44" customFormat="1" ht="15.75" customHeight="1" x14ac:dyDescent="0.25">
      <c r="A96" s="204"/>
      <c r="B96" s="100" t="s">
        <v>15</v>
      </c>
      <c r="C96" s="33" t="s">
        <v>76</v>
      </c>
      <c r="D96" s="24" t="s">
        <v>27</v>
      </c>
      <c r="E96" s="26">
        <v>66.8</v>
      </c>
      <c r="F96" s="26">
        <v>66.8</v>
      </c>
      <c r="G96" s="26"/>
      <c r="H96" s="9"/>
      <c r="I96" s="26"/>
      <c r="J96" s="9"/>
      <c r="K96" s="26"/>
      <c r="L96" s="9"/>
      <c r="M96" s="10"/>
    </row>
    <row r="97" spans="1:13" s="44" customFormat="1" ht="25.5" x14ac:dyDescent="0.25">
      <c r="A97" s="204">
        <v>22</v>
      </c>
      <c r="B97" s="205" t="s">
        <v>71</v>
      </c>
      <c r="C97" s="46" t="s">
        <v>160</v>
      </c>
      <c r="D97" s="24" t="s">
        <v>64</v>
      </c>
      <c r="E97" s="25"/>
      <c r="F97" s="29">
        <v>0.35</v>
      </c>
      <c r="G97" s="26"/>
      <c r="H97" s="9"/>
      <c r="I97" s="26"/>
      <c r="J97" s="9"/>
      <c r="K97" s="26"/>
      <c r="L97" s="9"/>
      <c r="M97" s="10"/>
    </row>
    <row r="98" spans="1:13" s="44" customFormat="1" x14ac:dyDescent="0.25">
      <c r="A98" s="204"/>
      <c r="B98" s="206"/>
      <c r="C98" s="49" t="s">
        <v>16</v>
      </c>
      <c r="D98" s="24" t="s">
        <v>12</v>
      </c>
      <c r="E98" s="26">
        <v>126</v>
      </c>
      <c r="F98" s="26">
        <f>E98*F97</f>
        <v>44.099999999999994</v>
      </c>
      <c r="G98" s="26"/>
      <c r="H98" s="9"/>
      <c r="I98" s="26"/>
      <c r="J98" s="9"/>
      <c r="K98" s="26"/>
      <c r="L98" s="9"/>
      <c r="M98" s="10"/>
    </row>
    <row r="99" spans="1:13" s="44" customFormat="1" x14ac:dyDescent="0.25">
      <c r="A99" s="204"/>
      <c r="B99" s="206"/>
      <c r="C99" s="50" t="s">
        <v>13</v>
      </c>
      <c r="D99" s="24" t="s">
        <v>14</v>
      </c>
      <c r="E99" s="47">
        <v>69.599999999999994</v>
      </c>
      <c r="F99" s="26">
        <f>E99*F97</f>
        <v>24.359999999999996</v>
      </c>
      <c r="G99" s="26"/>
      <c r="H99" s="9"/>
      <c r="I99" s="26"/>
      <c r="J99" s="9"/>
      <c r="K99" s="26"/>
      <c r="L99" s="9"/>
      <c r="M99" s="10"/>
    </row>
    <row r="100" spans="1:13" s="44" customFormat="1" ht="15.75" customHeight="1" x14ac:dyDescent="0.25">
      <c r="A100" s="204"/>
      <c r="B100" s="206"/>
      <c r="C100" s="32" t="s">
        <v>72</v>
      </c>
      <c r="D100" s="24" t="s">
        <v>14</v>
      </c>
      <c r="E100" s="47">
        <v>50.8</v>
      </c>
      <c r="F100" s="26">
        <f>E100*F97</f>
        <v>17.779999999999998</v>
      </c>
      <c r="G100" s="26"/>
      <c r="H100" s="9"/>
      <c r="I100" s="26"/>
      <c r="J100" s="9"/>
      <c r="K100" s="26"/>
      <c r="L100" s="9"/>
      <c r="M100" s="10"/>
    </row>
    <row r="101" spans="1:13" s="44" customFormat="1" ht="15.75" customHeight="1" x14ac:dyDescent="0.25">
      <c r="A101" s="204"/>
      <c r="B101" s="206"/>
      <c r="C101" s="32" t="s">
        <v>158</v>
      </c>
      <c r="D101" s="110" t="s">
        <v>47</v>
      </c>
      <c r="E101" s="47">
        <v>5</v>
      </c>
      <c r="F101" s="26">
        <v>5</v>
      </c>
      <c r="G101" s="26"/>
      <c r="H101" s="9"/>
      <c r="I101" s="26"/>
      <c r="J101" s="9"/>
      <c r="K101" s="26"/>
      <c r="L101" s="9"/>
      <c r="M101" s="10"/>
    </row>
    <row r="102" spans="1:13" s="44" customFormat="1" ht="15.75" customHeight="1" x14ac:dyDescent="0.25">
      <c r="A102" s="204"/>
      <c r="B102" s="206"/>
      <c r="C102" s="32" t="s">
        <v>159</v>
      </c>
      <c r="D102" s="111" t="s">
        <v>47</v>
      </c>
      <c r="E102" s="47">
        <v>5</v>
      </c>
      <c r="F102" s="26">
        <v>5</v>
      </c>
      <c r="G102" s="26"/>
      <c r="H102" s="9"/>
      <c r="I102" s="26"/>
      <c r="J102" s="9"/>
      <c r="K102" s="26"/>
      <c r="L102" s="9"/>
      <c r="M102" s="10"/>
    </row>
    <row r="103" spans="1:13" s="44" customFormat="1" x14ac:dyDescent="0.25">
      <c r="A103" s="204"/>
      <c r="B103" s="206"/>
      <c r="C103" s="32" t="s">
        <v>190</v>
      </c>
      <c r="D103" s="24" t="s">
        <v>37</v>
      </c>
      <c r="E103" s="47">
        <v>1.93</v>
      </c>
      <c r="F103" s="26">
        <f>E103*F97</f>
        <v>0.67549999999999999</v>
      </c>
      <c r="G103" s="26"/>
      <c r="H103" s="9"/>
      <c r="I103" s="26"/>
      <c r="J103" s="9"/>
      <c r="K103" s="26"/>
      <c r="L103" s="9"/>
      <c r="M103" s="10"/>
    </row>
    <row r="104" spans="1:13" s="1" customFormat="1" x14ac:dyDescent="0.25">
      <c r="A104" s="204"/>
      <c r="B104" s="206"/>
      <c r="C104" s="32" t="s">
        <v>73</v>
      </c>
      <c r="D104" s="24" t="s">
        <v>27</v>
      </c>
      <c r="E104" s="26">
        <v>0.16</v>
      </c>
      <c r="F104" s="26">
        <f>E104*F97</f>
        <v>5.5999999999999994E-2</v>
      </c>
      <c r="G104" s="26"/>
      <c r="H104" s="9"/>
      <c r="I104" s="26"/>
      <c r="J104" s="9"/>
      <c r="K104" s="26"/>
      <c r="L104" s="9"/>
      <c r="M104" s="10"/>
    </row>
    <row r="105" spans="1:13" s="1" customFormat="1" x14ac:dyDescent="0.25">
      <c r="A105" s="204"/>
      <c r="B105" s="206"/>
      <c r="C105" s="32" t="s">
        <v>74</v>
      </c>
      <c r="D105" s="24" t="s">
        <v>37</v>
      </c>
      <c r="E105" s="26">
        <v>4.13</v>
      </c>
      <c r="F105" s="26">
        <f>E105*F97</f>
        <v>1.4454999999999998</v>
      </c>
      <c r="G105" s="26"/>
      <c r="H105" s="9"/>
      <c r="I105" s="26"/>
      <c r="J105" s="9"/>
      <c r="K105" s="26"/>
      <c r="L105" s="9"/>
      <c r="M105" s="10"/>
    </row>
    <row r="106" spans="1:13" s="1" customFormat="1" x14ac:dyDescent="0.25">
      <c r="A106" s="204"/>
      <c r="B106" s="206"/>
      <c r="C106" s="32" t="s">
        <v>75</v>
      </c>
      <c r="D106" s="24" t="s">
        <v>47</v>
      </c>
      <c r="E106" s="26">
        <v>5</v>
      </c>
      <c r="F106" s="26">
        <v>5</v>
      </c>
      <c r="G106" s="26"/>
      <c r="H106" s="9"/>
      <c r="I106" s="26"/>
      <c r="J106" s="9"/>
      <c r="K106" s="26"/>
      <c r="L106" s="9"/>
      <c r="M106" s="10"/>
    </row>
    <row r="107" spans="1:13" s="1" customFormat="1" x14ac:dyDescent="0.25">
      <c r="A107" s="204"/>
      <c r="B107" s="207"/>
      <c r="C107" s="32" t="s">
        <v>43</v>
      </c>
      <c r="D107" s="24" t="s">
        <v>14</v>
      </c>
      <c r="E107" s="26">
        <v>70.099999999999994</v>
      </c>
      <c r="F107" s="26">
        <f>E107*F97</f>
        <v>24.534999999999997</v>
      </c>
      <c r="G107" s="26"/>
      <c r="H107" s="9"/>
      <c r="I107" s="26"/>
      <c r="J107" s="9"/>
      <c r="K107" s="26"/>
      <c r="L107" s="9"/>
      <c r="M107" s="10"/>
    </row>
    <row r="108" spans="1:13" s="1" customFormat="1" ht="25.5" x14ac:dyDescent="0.25">
      <c r="A108" s="204"/>
      <c r="B108" s="101" t="s">
        <v>15</v>
      </c>
      <c r="C108" s="33" t="s">
        <v>76</v>
      </c>
      <c r="D108" s="24" t="s">
        <v>27</v>
      </c>
      <c r="E108" s="26">
        <v>2.4</v>
      </c>
      <c r="F108" s="26">
        <f>E108*F97</f>
        <v>0.84</v>
      </c>
      <c r="G108" s="26"/>
      <c r="H108" s="9"/>
      <c r="I108" s="26"/>
      <c r="J108" s="9"/>
      <c r="K108" s="26"/>
      <c r="L108" s="9"/>
      <c r="M108" s="10"/>
    </row>
    <row r="109" spans="1:13" s="1" customFormat="1" ht="25.5" x14ac:dyDescent="0.25">
      <c r="A109" s="204">
        <v>23</v>
      </c>
      <c r="B109" s="205" t="s">
        <v>71</v>
      </c>
      <c r="C109" s="46" t="s">
        <v>161</v>
      </c>
      <c r="D109" s="111" t="s">
        <v>64</v>
      </c>
      <c r="E109" s="25"/>
      <c r="F109" s="29">
        <v>9.2999999999999999E-2</v>
      </c>
      <c r="G109" s="26"/>
      <c r="H109" s="9"/>
      <c r="I109" s="26"/>
      <c r="J109" s="9"/>
      <c r="K109" s="26"/>
      <c r="L109" s="9"/>
      <c r="M109" s="10"/>
    </row>
    <row r="110" spans="1:13" s="1" customFormat="1" x14ac:dyDescent="0.25">
      <c r="A110" s="204"/>
      <c r="B110" s="206"/>
      <c r="C110" s="49" t="s">
        <v>16</v>
      </c>
      <c r="D110" s="111" t="s">
        <v>12</v>
      </c>
      <c r="E110" s="26">
        <v>126</v>
      </c>
      <c r="F110" s="26">
        <f>E110*F109</f>
        <v>11.718</v>
      </c>
      <c r="G110" s="26"/>
      <c r="H110" s="9"/>
      <c r="I110" s="26"/>
      <c r="J110" s="9"/>
      <c r="K110" s="26"/>
      <c r="L110" s="9"/>
      <c r="M110" s="10"/>
    </row>
    <row r="111" spans="1:13" s="1" customFormat="1" x14ac:dyDescent="0.25">
      <c r="A111" s="204"/>
      <c r="B111" s="206"/>
      <c r="C111" s="50" t="s">
        <v>13</v>
      </c>
      <c r="D111" s="111" t="s">
        <v>14</v>
      </c>
      <c r="E111" s="47">
        <v>69.599999999999994</v>
      </c>
      <c r="F111" s="26">
        <f>E111*F109</f>
        <v>6.4727999999999994</v>
      </c>
      <c r="G111" s="26"/>
      <c r="H111" s="9"/>
      <c r="I111" s="26"/>
      <c r="J111" s="9"/>
      <c r="K111" s="26"/>
      <c r="L111" s="9"/>
      <c r="M111" s="10"/>
    </row>
    <row r="112" spans="1:13" s="1" customFormat="1" x14ac:dyDescent="0.25">
      <c r="A112" s="204"/>
      <c r="B112" s="206"/>
      <c r="C112" s="32" t="s">
        <v>72</v>
      </c>
      <c r="D112" s="111" t="s">
        <v>14</v>
      </c>
      <c r="E112" s="47">
        <v>50.8</v>
      </c>
      <c r="F112" s="26">
        <f>E112*F109</f>
        <v>4.7243999999999993</v>
      </c>
      <c r="G112" s="26"/>
      <c r="H112" s="9"/>
      <c r="I112" s="26"/>
      <c r="J112" s="9"/>
      <c r="K112" s="26"/>
      <c r="L112" s="9"/>
      <c r="M112" s="10"/>
    </row>
    <row r="113" spans="1:13" s="1" customFormat="1" x14ac:dyDescent="0.25">
      <c r="A113" s="204"/>
      <c r="B113" s="206"/>
      <c r="C113" s="32" t="s">
        <v>158</v>
      </c>
      <c r="D113" s="111" t="s">
        <v>47</v>
      </c>
      <c r="E113" s="47">
        <v>2</v>
      </c>
      <c r="F113" s="26">
        <v>2</v>
      </c>
      <c r="G113" s="26"/>
      <c r="H113" s="9"/>
      <c r="I113" s="26"/>
      <c r="J113" s="9"/>
      <c r="K113" s="26"/>
      <c r="L113" s="9"/>
      <c r="M113" s="10"/>
    </row>
    <row r="114" spans="1:13" s="1" customFormat="1" x14ac:dyDescent="0.25">
      <c r="A114" s="204"/>
      <c r="B114" s="206"/>
      <c r="C114" s="32" t="s">
        <v>190</v>
      </c>
      <c r="D114" s="111" t="s">
        <v>37</v>
      </c>
      <c r="E114" s="47">
        <v>1.93</v>
      </c>
      <c r="F114" s="26">
        <f>E114*F109</f>
        <v>0.17948999999999998</v>
      </c>
      <c r="G114" s="26"/>
      <c r="H114" s="9"/>
      <c r="I114" s="26"/>
      <c r="J114" s="9"/>
      <c r="K114" s="26"/>
      <c r="L114" s="9"/>
      <c r="M114" s="10"/>
    </row>
    <row r="115" spans="1:13" s="1" customFormat="1" x14ac:dyDescent="0.25">
      <c r="A115" s="204"/>
      <c r="B115" s="206"/>
      <c r="C115" s="32" t="s">
        <v>73</v>
      </c>
      <c r="D115" s="111" t="s">
        <v>27</v>
      </c>
      <c r="E115" s="26">
        <v>0.16</v>
      </c>
      <c r="F115" s="26">
        <f>E115*F109</f>
        <v>1.4880000000000001E-2</v>
      </c>
      <c r="G115" s="26"/>
      <c r="H115" s="9"/>
      <c r="I115" s="26"/>
      <c r="J115" s="9"/>
      <c r="K115" s="26"/>
      <c r="L115" s="9"/>
      <c r="M115" s="10"/>
    </row>
    <row r="116" spans="1:13" s="1" customFormat="1" x14ac:dyDescent="0.25">
      <c r="A116" s="204"/>
      <c r="B116" s="206"/>
      <c r="C116" s="32" t="s">
        <v>74</v>
      </c>
      <c r="D116" s="111" t="s">
        <v>37</v>
      </c>
      <c r="E116" s="26">
        <v>4.13</v>
      </c>
      <c r="F116" s="26">
        <f>E116*F109</f>
        <v>0.38408999999999999</v>
      </c>
      <c r="G116" s="26"/>
      <c r="H116" s="9"/>
      <c r="I116" s="26"/>
      <c r="J116" s="9"/>
      <c r="K116" s="26"/>
      <c r="L116" s="9"/>
      <c r="M116" s="10"/>
    </row>
    <row r="117" spans="1:13" s="1" customFormat="1" x14ac:dyDescent="0.25">
      <c r="A117" s="204"/>
      <c r="B117" s="206"/>
      <c r="C117" s="32" t="s">
        <v>75</v>
      </c>
      <c r="D117" s="111" t="s">
        <v>47</v>
      </c>
      <c r="E117" s="26">
        <v>1</v>
      </c>
      <c r="F117" s="26">
        <v>1</v>
      </c>
      <c r="G117" s="26"/>
      <c r="H117" s="9"/>
      <c r="I117" s="26"/>
      <c r="J117" s="9"/>
      <c r="K117" s="26"/>
      <c r="L117" s="9"/>
      <c r="M117" s="10"/>
    </row>
    <row r="118" spans="1:13" s="1" customFormat="1" x14ac:dyDescent="0.25">
      <c r="A118" s="204"/>
      <c r="B118" s="207"/>
      <c r="C118" s="32" t="s">
        <v>43</v>
      </c>
      <c r="D118" s="111" t="s">
        <v>14</v>
      </c>
      <c r="E118" s="26">
        <v>70.099999999999994</v>
      </c>
      <c r="F118" s="26">
        <f>E118*F109</f>
        <v>6.5192999999999994</v>
      </c>
      <c r="G118" s="26"/>
      <c r="H118" s="9"/>
      <c r="I118" s="26"/>
      <c r="J118" s="9"/>
      <c r="K118" s="26"/>
      <c r="L118" s="9"/>
      <c r="M118" s="10"/>
    </row>
    <row r="119" spans="1:13" s="1" customFormat="1" ht="25.5" x14ac:dyDescent="0.25">
      <c r="A119" s="204"/>
      <c r="B119" s="112" t="s">
        <v>15</v>
      </c>
      <c r="C119" s="33" t="s">
        <v>76</v>
      </c>
      <c r="D119" s="111" t="s">
        <v>27</v>
      </c>
      <c r="E119" s="26">
        <v>2.4</v>
      </c>
      <c r="F119" s="26">
        <f>E119*F109</f>
        <v>0.22319999999999998</v>
      </c>
      <c r="G119" s="26"/>
      <c r="H119" s="9"/>
      <c r="I119" s="26"/>
      <c r="J119" s="9"/>
      <c r="K119" s="26"/>
      <c r="L119" s="9"/>
      <c r="M119" s="10"/>
    </row>
    <row r="120" spans="1:13" s="1" customFormat="1" ht="38.25" x14ac:dyDescent="0.25">
      <c r="A120" s="223">
        <v>24</v>
      </c>
      <c r="B120" s="217" t="s">
        <v>79</v>
      </c>
      <c r="C120" s="52" t="s">
        <v>86</v>
      </c>
      <c r="D120" s="53" t="s">
        <v>80</v>
      </c>
      <c r="E120" s="25"/>
      <c r="F120" s="26">
        <v>600</v>
      </c>
      <c r="G120" s="26"/>
      <c r="H120" s="9"/>
      <c r="I120" s="26"/>
      <c r="J120" s="9"/>
      <c r="K120" s="26"/>
      <c r="L120" s="9"/>
      <c r="M120" s="10"/>
    </row>
    <row r="121" spans="1:13" s="1" customFormat="1" x14ac:dyDescent="0.25">
      <c r="A121" s="223"/>
      <c r="B121" s="218"/>
      <c r="C121" s="54" t="s">
        <v>46</v>
      </c>
      <c r="D121" s="53" t="s">
        <v>12</v>
      </c>
      <c r="E121" s="25">
        <v>3.2099999999999997E-2</v>
      </c>
      <c r="F121" s="26">
        <f>E121*F120</f>
        <v>19.259999999999998</v>
      </c>
      <c r="G121" s="26"/>
      <c r="H121" s="9"/>
      <c r="I121" s="26"/>
      <c r="J121" s="9"/>
      <c r="K121" s="26"/>
      <c r="L121" s="9"/>
      <c r="M121" s="10"/>
    </row>
    <row r="122" spans="1:13" s="1" customFormat="1" x14ac:dyDescent="0.25">
      <c r="A122" s="223"/>
      <c r="B122" s="218"/>
      <c r="C122" s="54" t="s">
        <v>13</v>
      </c>
      <c r="D122" s="53" t="s">
        <v>14</v>
      </c>
      <c r="E122" s="25">
        <v>1.6899999999999998E-2</v>
      </c>
      <c r="F122" s="26">
        <f>E122*F120</f>
        <v>10.139999999999999</v>
      </c>
      <c r="G122" s="26"/>
      <c r="H122" s="9"/>
      <c r="I122" s="26"/>
      <c r="J122" s="9"/>
      <c r="K122" s="26"/>
      <c r="L122" s="9"/>
      <c r="M122" s="10"/>
    </row>
    <row r="123" spans="1:13" s="1" customFormat="1" x14ac:dyDescent="0.25">
      <c r="A123" s="223"/>
      <c r="B123" s="218"/>
      <c r="C123" s="54" t="s">
        <v>81</v>
      </c>
      <c r="D123" s="53" t="s">
        <v>78</v>
      </c>
      <c r="E123" s="25">
        <v>2.65E-3</v>
      </c>
      <c r="F123" s="26">
        <f>F120*E123</f>
        <v>1.59</v>
      </c>
      <c r="G123" s="26"/>
      <c r="H123" s="9"/>
      <c r="I123" s="26"/>
      <c r="J123" s="9"/>
      <c r="K123" s="26"/>
      <c r="L123" s="9"/>
      <c r="M123" s="10"/>
    </row>
    <row r="124" spans="1:13" s="1" customFormat="1" x14ac:dyDescent="0.25">
      <c r="A124" s="223"/>
      <c r="B124" s="218"/>
      <c r="C124" s="54" t="s">
        <v>82</v>
      </c>
      <c r="D124" s="53" t="s">
        <v>78</v>
      </c>
      <c r="E124" s="25">
        <v>4.5279999999999999E-3</v>
      </c>
      <c r="F124" s="26">
        <f>F120*E124</f>
        <v>2.7168000000000001</v>
      </c>
      <c r="G124" s="26"/>
      <c r="H124" s="9"/>
      <c r="I124" s="26"/>
      <c r="J124" s="9"/>
      <c r="K124" s="26"/>
      <c r="L124" s="9"/>
      <c r="M124" s="10"/>
    </row>
    <row r="125" spans="1:13" s="1" customFormat="1" x14ac:dyDescent="0.25">
      <c r="A125" s="223"/>
      <c r="B125" s="218"/>
      <c r="C125" s="54" t="s">
        <v>83</v>
      </c>
      <c r="D125" s="53" t="s">
        <v>78</v>
      </c>
      <c r="E125" s="25">
        <v>7.1000000000000002E-4</v>
      </c>
      <c r="F125" s="26">
        <f>F120*E125</f>
        <v>0.42599999999999999</v>
      </c>
      <c r="G125" s="26"/>
      <c r="H125" s="9"/>
      <c r="I125" s="26"/>
      <c r="J125" s="9"/>
      <c r="K125" s="26"/>
      <c r="L125" s="9"/>
      <c r="M125" s="56"/>
    </row>
    <row r="126" spans="1:13" s="1" customFormat="1" x14ac:dyDescent="0.25">
      <c r="A126" s="223"/>
      <c r="B126" s="218"/>
      <c r="C126" s="54" t="s">
        <v>84</v>
      </c>
      <c r="D126" s="53" t="s">
        <v>78</v>
      </c>
      <c r="E126" s="25">
        <v>2.0999999999999999E-3</v>
      </c>
      <c r="F126" s="26">
        <f>F120*E126</f>
        <v>1.26</v>
      </c>
      <c r="G126" s="26"/>
      <c r="H126" s="9"/>
      <c r="I126" s="26"/>
      <c r="J126" s="9"/>
      <c r="K126" s="26"/>
      <c r="L126" s="9"/>
      <c r="M126" s="56"/>
    </row>
    <row r="127" spans="1:13" s="1" customFormat="1" x14ac:dyDescent="0.25">
      <c r="A127" s="223"/>
      <c r="B127" s="218"/>
      <c r="C127" s="54" t="s">
        <v>85</v>
      </c>
      <c r="D127" s="53" t="s">
        <v>37</v>
      </c>
      <c r="E127" s="25">
        <v>1.4999999999999999E-2</v>
      </c>
      <c r="F127" s="26">
        <f>F120*E127</f>
        <v>9</v>
      </c>
      <c r="G127" s="26"/>
      <c r="H127" s="9"/>
      <c r="I127" s="26"/>
      <c r="J127" s="9"/>
      <c r="K127" s="26"/>
      <c r="L127" s="9"/>
      <c r="M127" s="56"/>
    </row>
    <row r="128" spans="1:13" s="5" customFormat="1" ht="14.25" x14ac:dyDescent="0.25">
      <c r="A128" s="223"/>
      <c r="B128" s="219"/>
      <c r="C128" s="54" t="s">
        <v>65</v>
      </c>
      <c r="D128" s="53" t="s">
        <v>37</v>
      </c>
      <c r="E128" s="25">
        <v>0.124</v>
      </c>
      <c r="F128" s="26">
        <f>F120*E128</f>
        <v>74.400000000000006</v>
      </c>
      <c r="G128" s="26"/>
      <c r="H128" s="9"/>
      <c r="I128" s="26"/>
      <c r="J128" s="9"/>
      <c r="K128" s="26"/>
      <c r="L128" s="9"/>
      <c r="M128" s="56"/>
    </row>
    <row r="129" spans="1:13" s="5" customFormat="1" ht="12.75" x14ac:dyDescent="0.25">
      <c r="A129" s="223"/>
      <c r="B129" s="51" t="s">
        <v>15</v>
      </c>
      <c r="C129" s="54" t="s">
        <v>87</v>
      </c>
      <c r="D129" s="53" t="s">
        <v>27</v>
      </c>
      <c r="E129" s="25">
        <v>0.186</v>
      </c>
      <c r="F129" s="26">
        <f>F120*E129</f>
        <v>111.6</v>
      </c>
      <c r="G129" s="26"/>
      <c r="H129" s="9"/>
      <c r="I129" s="26"/>
      <c r="J129" s="9"/>
      <c r="K129" s="26"/>
      <c r="L129" s="9"/>
      <c r="M129" s="56"/>
    </row>
    <row r="130" spans="1:13" s="5" customFormat="1" x14ac:dyDescent="0.25">
      <c r="A130" s="211" t="s">
        <v>8</v>
      </c>
      <c r="B130" s="212"/>
      <c r="C130" s="213"/>
      <c r="D130" s="58"/>
      <c r="E130" s="58"/>
      <c r="F130" s="58"/>
      <c r="G130" s="58"/>
      <c r="H130" s="58"/>
      <c r="I130" s="58"/>
      <c r="J130" s="58"/>
      <c r="K130" s="58"/>
      <c r="L130" s="58"/>
      <c r="M130" s="68"/>
    </row>
    <row r="131" spans="1:13" s="5" customFormat="1" ht="12.75" x14ac:dyDescent="0.25">
      <c r="A131" s="211" t="s">
        <v>192</v>
      </c>
      <c r="B131" s="212"/>
      <c r="C131" s="213"/>
      <c r="D131" s="59" t="s">
        <v>77</v>
      </c>
      <c r="E131" s="59"/>
      <c r="F131" s="59"/>
      <c r="G131" s="59"/>
      <c r="H131" s="59"/>
      <c r="I131" s="59"/>
      <c r="J131" s="59"/>
      <c r="K131" s="59"/>
      <c r="L131" s="59"/>
      <c r="M131" s="10"/>
    </row>
    <row r="132" spans="1:13" s="1" customFormat="1" x14ac:dyDescent="0.25">
      <c r="A132" s="211" t="s">
        <v>8</v>
      </c>
      <c r="B132" s="212"/>
      <c r="C132" s="213"/>
      <c r="D132" s="59"/>
      <c r="E132" s="59"/>
      <c r="F132" s="59"/>
      <c r="G132" s="59"/>
      <c r="H132" s="59"/>
      <c r="I132" s="59"/>
      <c r="J132" s="59"/>
      <c r="K132" s="59"/>
      <c r="L132" s="59"/>
      <c r="M132" s="10"/>
    </row>
    <row r="133" spans="1:13" s="1" customFormat="1" x14ac:dyDescent="0.25">
      <c r="A133" s="211" t="s">
        <v>193</v>
      </c>
      <c r="B133" s="212"/>
      <c r="C133" s="213"/>
      <c r="D133" s="59"/>
      <c r="E133" s="59"/>
      <c r="F133" s="59"/>
      <c r="G133" s="59"/>
      <c r="H133" s="59"/>
      <c r="I133" s="59"/>
      <c r="J133" s="59"/>
      <c r="K133" s="59"/>
      <c r="L133" s="59"/>
      <c r="M133" s="10"/>
    </row>
    <row r="134" spans="1:13" s="5" customFormat="1" ht="12.75" x14ac:dyDescent="0.25">
      <c r="A134" s="220" t="s">
        <v>8</v>
      </c>
      <c r="B134" s="221"/>
      <c r="C134" s="222"/>
      <c r="D134" s="59"/>
      <c r="E134" s="59"/>
      <c r="F134" s="59"/>
      <c r="G134" s="59"/>
      <c r="H134" s="59"/>
      <c r="I134" s="59"/>
      <c r="J134" s="59"/>
      <c r="K134" s="59"/>
      <c r="L134" s="59"/>
      <c r="M134" s="173"/>
    </row>
    <row r="135" spans="1:13" s="5" customFormat="1" ht="12.75" x14ac:dyDescent="0.25">
      <c r="A135" s="60"/>
      <c r="B135" s="60"/>
      <c r="C135" s="60"/>
      <c r="D135" s="61"/>
      <c r="E135" s="61"/>
      <c r="F135" s="61"/>
      <c r="G135" s="61"/>
      <c r="H135" s="61"/>
      <c r="I135" s="61"/>
      <c r="J135" s="57"/>
      <c r="K135" s="57"/>
      <c r="L135" s="57"/>
      <c r="M135" s="57"/>
    </row>
    <row r="136" spans="1:13" s="5" customFormat="1" ht="12.75" x14ac:dyDescent="0.25">
      <c r="A136" s="60"/>
      <c r="B136" s="60"/>
      <c r="C136" s="60"/>
      <c r="D136" s="61"/>
      <c r="E136" s="61"/>
      <c r="F136" s="61"/>
      <c r="G136" s="61"/>
      <c r="H136" s="61"/>
      <c r="I136" s="61"/>
      <c r="J136" s="57"/>
      <c r="K136" s="57"/>
      <c r="L136" s="57"/>
      <c r="M136" s="57"/>
    </row>
    <row r="137" spans="1:13" s="5" customFormat="1" ht="12.75" x14ac:dyDescent="0.25">
      <c r="A137" s="57"/>
      <c r="B137" s="62"/>
      <c r="C137" s="63" t="s">
        <v>89</v>
      </c>
      <c r="D137" s="57"/>
      <c r="E137" s="57"/>
      <c r="F137" s="57"/>
      <c r="G137" s="57"/>
      <c r="H137" s="57"/>
      <c r="I137" s="210" t="s">
        <v>90</v>
      </c>
      <c r="J137" s="210"/>
      <c r="K137" s="57"/>
      <c r="L137" s="57"/>
      <c r="M137" s="57"/>
    </row>
    <row r="138" spans="1:13" s="5" customFormat="1" ht="14.25" customHeight="1" x14ac:dyDescent="0.25">
      <c r="A138" s="64"/>
      <c r="B138" s="64"/>
      <c r="C138" s="64"/>
      <c r="D138" s="64"/>
      <c r="E138" s="64"/>
      <c r="F138" s="64"/>
      <c r="G138" s="64"/>
      <c r="H138" s="64"/>
      <c r="I138" s="64"/>
      <c r="J138" s="57"/>
      <c r="K138" s="57"/>
      <c r="L138" s="57"/>
      <c r="M138" s="57"/>
    </row>
    <row r="139" spans="1:13" s="5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s="5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s="5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s="5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s="5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s="5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s="5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s="5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s="5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s="5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s="5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s="5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s="5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s="5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s="5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s="5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s="5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s="5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s="5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s="5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s="5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s="5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s="5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s="5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s="5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s="5" customFormat="1" ht="16.5" customHeigh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s="5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s="5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s="5" customFormat="1" ht="15.75" customHeigh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s="5" customFormat="1" ht="15.75" customHeigh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s="5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s="5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s="5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s="5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s="5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s="5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s="5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s="5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s="5" customFormat="1" ht="29.25" customHeigh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s="5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s="5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s="5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s="5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s="5" customFormat="1" x14ac:dyDescent="0.2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s="5" customFormat="1" x14ac:dyDescent="0.2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s="5" customFormat="1" x14ac:dyDescent="0.2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s="5" customFormat="1" x14ac:dyDescent="0.2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s="5" customFormat="1" ht="13.5" customHeight="1" x14ac:dyDescent="0.2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s="5" customFormat="1" x14ac:dyDescent="0.2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s="5" customFormat="1" ht="12.75" customHeight="1" x14ac:dyDescent="0.2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s="5" customFormat="1" x14ac:dyDescent="0.2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s="5" customFormat="1" ht="12.75" customHeight="1" x14ac:dyDescent="0.2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s="5" customFormat="1" x14ac:dyDescent="0.2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s="5" customFormat="1" x14ac:dyDescent="0.2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s="5" customFormat="1" x14ac:dyDescent="0.2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s="5" customFormat="1" x14ac:dyDescent="0.2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s="5" customFormat="1" x14ac:dyDescent="0.2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s="55" customFormat="1" ht="13.5" customHeight="1" x14ac:dyDescent="0.2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s="55" customFormat="1" x14ac:dyDescent="0.2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s="55" customFormat="1" x14ac:dyDescent="0.2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s="55" customFormat="1" x14ac:dyDescent="0.2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s="55" customFormat="1" x14ac:dyDescent="0.2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s="5" customFormat="1" ht="13.5" customHeight="1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s="5" customFormat="1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s="5" customFormat="1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s="5" customFormat="1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s="11" customFormat="1" ht="14.25" customHeight="1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s="11" customFormat="1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s="11" customFormat="1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s="11" customFormat="1" x14ac:dyDescent="0.2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4" s="11" customFormat="1" x14ac:dyDescent="0.2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4" s="5" customFormat="1" ht="16.5" customHeight="1" x14ac:dyDescent="0.2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4" s="5" customFormat="1" ht="11.2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4" s="5" customFormat="1" ht="15" customHeight="1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57"/>
    </row>
    <row r="213" spans="1:14" s="5" customFormat="1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57"/>
    </row>
    <row r="214" spans="1:14" s="5" customFormat="1" ht="12.75" customHeight="1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57"/>
    </row>
    <row r="215" spans="1:14" s="5" customFormat="1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57"/>
    </row>
    <row r="216" spans="1:14" s="5" customFormat="1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 s="57"/>
    </row>
    <row r="217" spans="1:14" s="5" customFormat="1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57"/>
    </row>
    <row r="218" spans="1:14" s="5" customFormat="1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57"/>
    </row>
    <row r="219" spans="1:14" s="5" customFormat="1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57"/>
    </row>
    <row r="220" spans="1:14" s="5" customFormat="1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57"/>
    </row>
    <row r="221" spans="1:14" s="5" customFormat="1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57"/>
    </row>
    <row r="222" spans="1:14" s="5" customFormat="1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57"/>
    </row>
    <row r="223" spans="1:14" s="5" customFormat="1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57"/>
    </row>
    <row r="224" spans="1:14" s="5" customFormat="1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s="5" customFormat="1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s="5" customFormat="1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</row>
  </sheetData>
  <mergeCells count="55">
    <mergeCell ref="I137:J137"/>
    <mergeCell ref="A131:C131"/>
    <mergeCell ref="A130:C130"/>
    <mergeCell ref="B84:B95"/>
    <mergeCell ref="B97:B107"/>
    <mergeCell ref="A84:A96"/>
    <mergeCell ref="B120:B128"/>
    <mergeCell ref="A132:C132"/>
    <mergeCell ref="A133:C133"/>
    <mergeCell ref="A134:C134"/>
    <mergeCell ref="A120:A129"/>
    <mergeCell ref="B76:B82"/>
    <mergeCell ref="A109:A119"/>
    <mergeCell ref="B109:B118"/>
    <mergeCell ref="A76:A83"/>
    <mergeCell ref="A64:A67"/>
    <mergeCell ref="B64:B66"/>
    <mergeCell ref="A68:A70"/>
    <mergeCell ref="B68:B70"/>
    <mergeCell ref="A97:A108"/>
    <mergeCell ref="A71:A75"/>
    <mergeCell ref="B71:B73"/>
    <mergeCell ref="A28:A32"/>
    <mergeCell ref="A33:A39"/>
    <mergeCell ref="B33:B39"/>
    <mergeCell ref="B28:B31"/>
    <mergeCell ref="B59:B61"/>
    <mergeCell ref="A62:A63"/>
    <mergeCell ref="A40:A45"/>
    <mergeCell ref="B40:B45"/>
    <mergeCell ref="A59:A61"/>
    <mergeCell ref="A5:A11"/>
    <mergeCell ref="B5:B11"/>
    <mergeCell ref="A16:A19"/>
    <mergeCell ref="B16:B19"/>
    <mergeCell ref="A21:A23"/>
    <mergeCell ref="B21:B23"/>
    <mergeCell ref="A46:A50"/>
    <mergeCell ref="A51:A55"/>
    <mergeCell ref="B51:B55"/>
    <mergeCell ref="B46:B50"/>
    <mergeCell ref="A12:A15"/>
    <mergeCell ref="B12:B14"/>
    <mergeCell ref="A24:A27"/>
    <mergeCell ref="B24:B26"/>
    <mergeCell ref="A1:M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workbookViewId="0">
      <selection activeCell="Q18" sqref="Q18"/>
    </sheetView>
  </sheetViews>
  <sheetFormatPr defaultRowHeight="15" x14ac:dyDescent="0.25"/>
  <cols>
    <col min="1" max="1" width="2.7109375" bestFit="1" customWidth="1"/>
    <col min="2" max="2" width="8" bestFit="1" customWidth="1"/>
    <col min="3" max="3" width="50.5703125" customWidth="1"/>
    <col min="4" max="4" width="6.28515625" bestFit="1" customWidth="1"/>
    <col min="5" max="5" width="8.42578125" bestFit="1" customWidth="1"/>
    <col min="6" max="6" width="6.5703125" bestFit="1" customWidth="1"/>
    <col min="7" max="7" width="6.42578125" bestFit="1" customWidth="1"/>
    <col min="8" max="8" width="6.5703125" bestFit="1" customWidth="1"/>
    <col min="9" max="10" width="6.85546875" bestFit="1" customWidth="1"/>
    <col min="11" max="11" width="6.42578125" bestFit="1" customWidth="1"/>
    <col min="12" max="12" width="6.5703125" bestFit="1" customWidth="1"/>
    <col min="13" max="13" width="6.85546875" bestFit="1" customWidth="1"/>
  </cols>
  <sheetData>
    <row r="1" spans="1:13" x14ac:dyDescent="0.25">
      <c r="A1" s="234" t="s">
        <v>132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</row>
    <row r="2" spans="1:13" x14ac:dyDescent="0.2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</row>
    <row r="3" spans="1:13" x14ac:dyDescent="0.25">
      <c r="A3" s="234"/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 x14ac:dyDescent="0.25">
      <c r="A4" s="234"/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</row>
    <row r="5" spans="1:13" x14ac:dyDescent="0.25">
      <c r="A5" s="235" t="s">
        <v>0</v>
      </c>
      <c r="B5" s="236" t="s">
        <v>1</v>
      </c>
      <c r="C5" s="235" t="s">
        <v>2</v>
      </c>
      <c r="D5" s="237" t="s">
        <v>3</v>
      </c>
      <c r="E5" s="220" t="s">
        <v>4</v>
      </c>
      <c r="F5" s="222"/>
      <c r="G5" s="235" t="s">
        <v>5</v>
      </c>
      <c r="H5" s="235"/>
      <c r="I5" s="235" t="s">
        <v>6</v>
      </c>
      <c r="J5" s="235"/>
      <c r="K5" s="220" t="s">
        <v>7</v>
      </c>
      <c r="L5" s="222"/>
      <c r="M5" s="239" t="s">
        <v>8</v>
      </c>
    </row>
    <row r="6" spans="1:13" x14ac:dyDescent="0.25">
      <c r="A6" s="235"/>
      <c r="B6" s="236"/>
      <c r="C6" s="235"/>
      <c r="D6" s="238"/>
      <c r="E6" s="106" t="s">
        <v>9</v>
      </c>
      <c r="F6" s="107" t="s">
        <v>10</v>
      </c>
      <c r="G6" s="107" t="s">
        <v>9</v>
      </c>
      <c r="H6" s="107" t="s">
        <v>10</v>
      </c>
      <c r="I6" s="107" t="s">
        <v>9</v>
      </c>
      <c r="J6" s="107" t="s">
        <v>10</v>
      </c>
      <c r="K6" s="107" t="s">
        <v>9</v>
      </c>
      <c r="L6" s="107" t="s">
        <v>10</v>
      </c>
      <c r="M6" s="239"/>
    </row>
    <row r="7" spans="1:13" ht="25.5" x14ac:dyDescent="0.25">
      <c r="A7" s="231">
        <v>1</v>
      </c>
      <c r="B7" s="230" t="s">
        <v>96</v>
      </c>
      <c r="C7" s="16" t="s">
        <v>97</v>
      </c>
      <c r="D7" s="18" t="s">
        <v>143</v>
      </c>
      <c r="E7" s="18"/>
      <c r="F7" s="18">
        <v>0.09</v>
      </c>
      <c r="G7" s="18"/>
      <c r="H7" s="18"/>
      <c r="I7" s="18"/>
      <c r="J7" s="18"/>
      <c r="K7" s="18"/>
      <c r="L7" s="18"/>
      <c r="M7" s="18"/>
    </row>
    <row r="8" spans="1:13" x14ac:dyDescent="0.25">
      <c r="A8" s="232"/>
      <c r="B8" s="230"/>
      <c r="C8" s="19" t="s">
        <v>98</v>
      </c>
      <c r="D8" s="18" t="s">
        <v>12</v>
      </c>
      <c r="E8" s="18">
        <v>16.5</v>
      </c>
      <c r="F8" s="18">
        <f>E8*F7</f>
        <v>1.4849999999999999</v>
      </c>
      <c r="G8" s="18"/>
      <c r="H8" s="18"/>
      <c r="I8" s="18"/>
      <c r="J8" s="18"/>
      <c r="K8" s="18"/>
      <c r="L8" s="18"/>
      <c r="M8" s="18"/>
    </row>
    <row r="9" spans="1:13" x14ac:dyDescent="0.25">
      <c r="A9" s="232"/>
      <c r="B9" s="230"/>
      <c r="C9" s="19" t="s">
        <v>13</v>
      </c>
      <c r="D9" s="18" t="s">
        <v>12</v>
      </c>
      <c r="E9" s="18">
        <v>8.1300000000000008</v>
      </c>
      <c r="F9" s="18">
        <f>F7*E9</f>
        <v>0.73170000000000002</v>
      </c>
      <c r="G9" s="18"/>
      <c r="H9" s="18"/>
      <c r="I9" s="18"/>
      <c r="J9" s="18"/>
      <c r="K9" s="18"/>
      <c r="L9" s="18"/>
      <c r="M9" s="18"/>
    </row>
    <row r="10" spans="1:13" x14ac:dyDescent="0.25">
      <c r="A10" s="232"/>
      <c r="B10" s="230"/>
      <c r="C10" s="19" t="s">
        <v>99</v>
      </c>
      <c r="D10" s="18" t="s">
        <v>59</v>
      </c>
      <c r="E10" s="18">
        <v>31.736999999999998</v>
      </c>
      <c r="F10" s="18">
        <f>F7*E10</f>
        <v>2.8563299999999998</v>
      </c>
      <c r="G10" s="18"/>
      <c r="H10" s="18"/>
      <c r="I10" s="18"/>
      <c r="J10" s="18"/>
      <c r="K10" s="18"/>
      <c r="L10" s="18"/>
      <c r="M10" s="18"/>
    </row>
    <row r="11" spans="1:13" ht="25.5" x14ac:dyDescent="0.25">
      <c r="A11" s="184">
        <v>2</v>
      </c>
      <c r="B11" s="184" t="s">
        <v>28</v>
      </c>
      <c r="C11" s="7" t="s">
        <v>29</v>
      </c>
      <c r="D11" s="70" t="s">
        <v>30</v>
      </c>
      <c r="E11" s="70"/>
      <c r="F11" s="70">
        <v>4</v>
      </c>
      <c r="G11" s="70"/>
      <c r="H11" s="18"/>
      <c r="I11" s="70"/>
      <c r="J11" s="18"/>
      <c r="K11" s="70"/>
      <c r="L11" s="18"/>
      <c r="M11" s="70"/>
    </row>
    <row r="12" spans="1:13" x14ac:dyDescent="0.25">
      <c r="A12" s="185"/>
      <c r="B12" s="185"/>
      <c r="C12" s="71" t="s">
        <v>16</v>
      </c>
      <c r="D12" s="70" t="s">
        <v>12</v>
      </c>
      <c r="E12" s="70">
        <v>2.48</v>
      </c>
      <c r="F12" s="70">
        <v>2.06</v>
      </c>
      <c r="G12" s="70"/>
      <c r="H12" s="18"/>
      <c r="I12" s="70"/>
      <c r="J12" s="18"/>
      <c r="K12" s="70"/>
      <c r="L12" s="18"/>
      <c r="M12" s="70"/>
    </row>
    <row r="13" spans="1:13" x14ac:dyDescent="0.25">
      <c r="A13" s="197"/>
      <c r="B13" s="197"/>
      <c r="C13" s="71" t="s">
        <v>13</v>
      </c>
      <c r="D13" s="70" t="s">
        <v>14</v>
      </c>
      <c r="E13" s="70">
        <v>1.1000000000000001</v>
      </c>
      <c r="F13" s="70">
        <f>E13*F11</f>
        <v>4.4000000000000004</v>
      </c>
      <c r="G13" s="70"/>
      <c r="H13" s="18"/>
      <c r="I13" s="70"/>
      <c r="J13" s="18"/>
      <c r="K13" s="70"/>
      <c r="L13" s="18"/>
      <c r="M13" s="70"/>
    </row>
    <row r="14" spans="1:13" x14ac:dyDescent="0.25">
      <c r="A14" s="204">
        <v>3</v>
      </c>
      <c r="B14" s="233" t="s">
        <v>35</v>
      </c>
      <c r="C14" s="72" t="s">
        <v>155</v>
      </c>
      <c r="D14" s="38" t="s">
        <v>37</v>
      </c>
      <c r="E14" s="40"/>
      <c r="F14" s="40">
        <v>2.92</v>
      </c>
      <c r="G14" s="40"/>
      <c r="H14" s="18"/>
      <c r="I14" s="40"/>
      <c r="J14" s="18"/>
      <c r="K14" s="40"/>
      <c r="L14" s="18"/>
      <c r="M14" s="40"/>
    </row>
    <row r="15" spans="1:13" x14ac:dyDescent="0.25">
      <c r="A15" s="204"/>
      <c r="B15" s="233"/>
      <c r="C15" s="73" t="s">
        <v>38</v>
      </c>
      <c r="D15" s="38" t="s">
        <v>12</v>
      </c>
      <c r="E15" s="40">
        <v>1.8</v>
      </c>
      <c r="F15" s="40">
        <f>F14*E15</f>
        <v>5.2560000000000002</v>
      </c>
      <c r="G15" s="40"/>
      <c r="H15" s="18"/>
      <c r="I15" s="40"/>
      <c r="J15" s="18"/>
      <c r="K15" s="40"/>
      <c r="L15" s="18"/>
      <c r="M15" s="40"/>
    </row>
    <row r="16" spans="1:13" x14ac:dyDescent="0.25">
      <c r="A16" s="204"/>
      <c r="B16" s="233"/>
      <c r="C16" s="73" t="s">
        <v>13</v>
      </c>
      <c r="D16" s="38" t="s">
        <v>14</v>
      </c>
      <c r="E16" s="40">
        <v>0.89200000000000002</v>
      </c>
      <c r="F16" s="40">
        <f>E16*F14</f>
        <v>2.6046399999999998</v>
      </c>
      <c r="G16" s="40"/>
      <c r="H16" s="18"/>
      <c r="I16" s="40"/>
      <c r="J16" s="18"/>
      <c r="K16" s="40"/>
      <c r="L16" s="18"/>
      <c r="M16" s="40"/>
    </row>
    <row r="17" spans="1:13" x14ac:dyDescent="0.25">
      <c r="A17" s="204"/>
      <c r="B17" s="233"/>
      <c r="C17" s="73" t="s">
        <v>100</v>
      </c>
      <c r="D17" s="38" t="s">
        <v>37</v>
      </c>
      <c r="E17" s="40">
        <v>1.1000000000000001</v>
      </c>
      <c r="F17" s="40">
        <f>E17*F14</f>
        <v>3.2120000000000002</v>
      </c>
      <c r="G17" s="40"/>
      <c r="H17" s="18"/>
      <c r="I17" s="40"/>
      <c r="J17" s="18"/>
      <c r="K17" s="40"/>
      <c r="L17" s="18"/>
      <c r="M17" s="40"/>
    </row>
    <row r="18" spans="1:13" x14ac:dyDescent="0.25">
      <c r="A18" s="204"/>
      <c r="B18" s="233"/>
      <c r="C18" s="73" t="s">
        <v>40</v>
      </c>
      <c r="D18" s="38" t="s">
        <v>27</v>
      </c>
      <c r="E18" s="40">
        <v>1.86</v>
      </c>
      <c r="F18" s="40">
        <f>E18*F14</f>
        <v>5.4312000000000005</v>
      </c>
      <c r="G18" s="40"/>
      <c r="H18" s="18"/>
      <c r="I18" s="40"/>
      <c r="J18" s="18"/>
      <c r="K18" s="40"/>
      <c r="L18" s="18"/>
      <c r="M18" s="40"/>
    </row>
    <row r="19" spans="1:13" x14ac:dyDescent="0.25">
      <c r="A19" s="191">
        <v>4</v>
      </c>
      <c r="B19" s="194" t="s">
        <v>67</v>
      </c>
      <c r="C19" s="31" t="s">
        <v>141</v>
      </c>
      <c r="D19" s="99" t="s">
        <v>64</v>
      </c>
      <c r="E19" s="25"/>
      <c r="F19" s="29">
        <v>0.48799999999999999</v>
      </c>
      <c r="G19" s="26"/>
      <c r="H19" s="9"/>
      <c r="I19" s="26"/>
      <c r="J19" s="9"/>
      <c r="K19" s="26"/>
      <c r="L19" s="9"/>
      <c r="M19" s="10"/>
    </row>
    <row r="20" spans="1:13" x14ac:dyDescent="0.25">
      <c r="A20" s="192"/>
      <c r="B20" s="195"/>
      <c r="C20" s="66" t="s">
        <v>38</v>
      </c>
      <c r="D20" s="99" t="s">
        <v>12</v>
      </c>
      <c r="E20" s="26">
        <v>20.8</v>
      </c>
      <c r="F20" s="26">
        <f>E20*F19</f>
        <v>10.150399999999999</v>
      </c>
      <c r="G20" s="26"/>
      <c r="H20" s="9"/>
      <c r="I20" s="26"/>
      <c r="J20" s="9"/>
      <c r="K20" s="26"/>
      <c r="L20" s="9"/>
      <c r="M20" s="10"/>
    </row>
    <row r="21" spans="1:13" x14ac:dyDescent="0.25">
      <c r="A21" s="192"/>
      <c r="B21" s="195"/>
      <c r="C21" s="27" t="s">
        <v>5</v>
      </c>
      <c r="D21" s="99" t="s">
        <v>14</v>
      </c>
      <c r="E21" s="26">
        <v>10.9</v>
      </c>
      <c r="F21" s="26">
        <f>E21*F19</f>
        <v>5.3192000000000004</v>
      </c>
      <c r="G21" s="26"/>
      <c r="H21" s="9"/>
      <c r="I21" s="26"/>
      <c r="J21" s="9"/>
      <c r="K21" s="26"/>
      <c r="L21" s="9"/>
      <c r="M21" s="10"/>
    </row>
    <row r="22" spans="1:13" x14ac:dyDescent="0.25">
      <c r="A22" s="192"/>
      <c r="B22" s="195"/>
      <c r="C22" s="27" t="s">
        <v>68</v>
      </c>
      <c r="D22" s="99" t="s">
        <v>14</v>
      </c>
      <c r="E22" s="26">
        <v>12.2</v>
      </c>
      <c r="F22" s="26">
        <f>E22*F19</f>
        <v>5.9535999999999998</v>
      </c>
      <c r="G22" s="26"/>
      <c r="H22" s="9"/>
      <c r="I22" s="26"/>
      <c r="J22" s="9"/>
      <c r="K22" s="26"/>
      <c r="L22" s="9"/>
      <c r="M22" s="10"/>
    </row>
    <row r="23" spans="1:13" x14ac:dyDescent="0.25">
      <c r="A23" s="192"/>
      <c r="B23" s="195"/>
      <c r="C23" s="27" t="s">
        <v>69</v>
      </c>
      <c r="D23" s="99" t="s">
        <v>37</v>
      </c>
      <c r="E23" s="29">
        <v>10.15</v>
      </c>
      <c r="F23" s="26">
        <f>E23*F19</f>
        <v>4.9531999999999998</v>
      </c>
      <c r="G23" s="26"/>
      <c r="H23" s="9"/>
      <c r="I23" s="26"/>
      <c r="J23" s="9"/>
      <c r="K23" s="26"/>
      <c r="L23" s="9"/>
      <c r="M23" s="10"/>
    </row>
    <row r="24" spans="1:13" x14ac:dyDescent="0.25">
      <c r="A24" s="192"/>
      <c r="B24" s="195"/>
      <c r="C24" s="27" t="s">
        <v>137</v>
      </c>
      <c r="D24" s="99" t="s">
        <v>27</v>
      </c>
      <c r="E24" s="29">
        <v>0.24199999999999999</v>
      </c>
      <c r="F24" s="26">
        <v>0.24199999999999999</v>
      </c>
      <c r="G24" s="26"/>
      <c r="H24" s="9"/>
      <c r="I24" s="26"/>
      <c r="J24" s="9"/>
      <c r="K24" s="26"/>
      <c r="L24" s="9"/>
      <c r="M24" s="10"/>
    </row>
    <row r="25" spans="1:13" x14ac:dyDescent="0.25">
      <c r="A25" s="192"/>
      <c r="B25" s="195"/>
      <c r="C25" s="27" t="s">
        <v>138</v>
      </c>
      <c r="D25" s="99" t="s">
        <v>27</v>
      </c>
      <c r="E25" s="29">
        <v>0.01</v>
      </c>
      <c r="F25" s="26"/>
      <c r="G25" s="26"/>
      <c r="H25" s="9"/>
      <c r="I25" s="26"/>
      <c r="J25" s="9"/>
      <c r="K25" s="26"/>
      <c r="L25" s="9"/>
      <c r="M25" s="10"/>
    </row>
    <row r="26" spans="1:13" x14ac:dyDescent="0.25">
      <c r="A26" s="192"/>
      <c r="B26" s="195"/>
      <c r="C26" s="27" t="s">
        <v>149</v>
      </c>
      <c r="D26" s="110" t="s">
        <v>37</v>
      </c>
      <c r="E26" s="29">
        <v>0.23</v>
      </c>
      <c r="F26" s="26">
        <f>E26*F19</f>
        <v>0.11224000000000001</v>
      </c>
      <c r="G26" s="26"/>
      <c r="H26" s="9"/>
      <c r="I26" s="26"/>
      <c r="J26" s="9"/>
      <c r="K26" s="26"/>
      <c r="L26" s="9"/>
      <c r="M26" s="10"/>
    </row>
    <row r="27" spans="1:13" x14ac:dyDescent="0.25">
      <c r="A27" s="192"/>
      <c r="B27" s="105" t="s">
        <v>15</v>
      </c>
      <c r="C27" s="27" t="s">
        <v>70</v>
      </c>
      <c r="D27" s="99" t="s">
        <v>27</v>
      </c>
      <c r="E27" s="29">
        <v>12.2</v>
      </c>
      <c r="F27" s="26">
        <v>12.2</v>
      </c>
      <c r="G27" s="26"/>
      <c r="H27" s="9"/>
      <c r="I27" s="26"/>
      <c r="J27" s="9"/>
      <c r="K27" s="26"/>
      <c r="L27" s="9"/>
      <c r="M27" s="10"/>
    </row>
    <row r="28" spans="1:13" x14ac:dyDescent="0.25">
      <c r="A28" s="193"/>
      <c r="B28" s="101" t="s">
        <v>15</v>
      </c>
      <c r="C28" s="85" t="s">
        <v>109</v>
      </c>
      <c r="D28" s="38" t="s">
        <v>27</v>
      </c>
      <c r="E28" s="40">
        <v>0.5</v>
      </c>
      <c r="F28" s="40">
        <v>0.5</v>
      </c>
      <c r="G28" s="40"/>
      <c r="H28" s="18"/>
      <c r="I28" s="40"/>
      <c r="J28" s="18"/>
      <c r="K28" s="40"/>
      <c r="L28" s="18"/>
      <c r="M28" s="40"/>
    </row>
    <row r="29" spans="1:13" ht="38.25" x14ac:dyDescent="0.25">
      <c r="A29" s="226">
        <v>5</v>
      </c>
      <c r="B29" s="227" t="s">
        <v>110</v>
      </c>
      <c r="C29" s="79" t="s">
        <v>140</v>
      </c>
      <c r="D29" s="74" t="s">
        <v>142</v>
      </c>
      <c r="E29" s="74"/>
      <c r="F29" s="75">
        <v>8.9700000000000002E-2</v>
      </c>
      <c r="G29" s="74"/>
      <c r="H29" s="74"/>
      <c r="I29" s="74"/>
      <c r="J29" s="74"/>
      <c r="K29" s="74"/>
      <c r="L29" s="74"/>
      <c r="M29" s="74"/>
    </row>
    <row r="30" spans="1:13" x14ac:dyDescent="0.25">
      <c r="A30" s="226"/>
      <c r="B30" s="227"/>
      <c r="C30" s="80" t="s">
        <v>98</v>
      </c>
      <c r="D30" s="74" t="s">
        <v>12</v>
      </c>
      <c r="E30" s="74">
        <v>925</v>
      </c>
      <c r="F30" s="74">
        <f>F29*E30</f>
        <v>82.972499999999997</v>
      </c>
      <c r="G30" s="74"/>
      <c r="H30" s="74"/>
      <c r="I30" s="74"/>
      <c r="J30" s="74"/>
      <c r="K30" s="74"/>
      <c r="L30" s="74"/>
      <c r="M30" s="74"/>
    </row>
    <row r="31" spans="1:13" x14ac:dyDescent="0.25">
      <c r="A31" s="226"/>
      <c r="B31" s="227"/>
      <c r="C31" s="80" t="s">
        <v>13</v>
      </c>
      <c r="D31" s="74" t="s">
        <v>12</v>
      </c>
      <c r="E31" s="74">
        <v>533</v>
      </c>
      <c r="F31" s="74">
        <f>F29*E31</f>
        <v>47.810099999999998</v>
      </c>
      <c r="G31" s="74"/>
      <c r="H31" s="74"/>
      <c r="I31" s="74"/>
      <c r="J31" s="74"/>
      <c r="K31" s="74"/>
      <c r="L31" s="74"/>
      <c r="M31" s="74"/>
    </row>
    <row r="32" spans="1:13" x14ac:dyDescent="0.25">
      <c r="A32" s="226"/>
      <c r="B32" s="227"/>
      <c r="C32" s="80" t="s">
        <v>68</v>
      </c>
      <c r="D32" s="74" t="s">
        <v>14</v>
      </c>
      <c r="E32" s="74">
        <v>114</v>
      </c>
      <c r="F32" s="74">
        <f>E32*F29</f>
        <v>10.2258</v>
      </c>
      <c r="G32" s="74"/>
      <c r="H32" s="74"/>
      <c r="I32" s="74"/>
      <c r="J32" s="74"/>
      <c r="K32" s="74"/>
      <c r="L32" s="74"/>
      <c r="M32" s="74"/>
    </row>
    <row r="33" spans="1:13" x14ac:dyDescent="0.25">
      <c r="A33" s="226"/>
      <c r="B33" s="227"/>
      <c r="C33" s="80" t="s">
        <v>102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 x14ac:dyDescent="0.25">
      <c r="A34" s="226"/>
      <c r="B34" s="227"/>
      <c r="C34" s="80" t="s">
        <v>103</v>
      </c>
      <c r="D34" s="74" t="s">
        <v>25</v>
      </c>
      <c r="E34" s="74">
        <v>100</v>
      </c>
      <c r="F34" s="74">
        <f>F29*E34</f>
        <v>8.9700000000000006</v>
      </c>
      <c r="G34" s="74"/>
      <c r="H34" s="74"/>
      <c r="I34" s="74"/>
      <c r="J34" s="74"/>
      <c r="K34" s="74"/>
      <c r="L34" s="74"/>
      <c r="M34" s="74"/>
    </row>
    <row r="35" spans="1:13" x14ac:dyDescent="0.25">
      <c r="A35" s="226"/>
      <c r="B35" s="227"/>
      <c r="C35" s="82" t="s">
        <v>104</v>
      </c>
      <c r="D35" s="74" t="s">
        <v>27</v>
      </c>
      <c r="E35" s="81">
        <v>0.70099999999999996</v>
      </c>
      <c r="F35" s="76">
        <v>0.70099999999999996</v>
      </c>
      <c r="G35" s="74"/>
      <c r="H35" s="74"/>
      <c r="I35" s="74"/>
      <c r="J35" s="74"/>
      <c r="K35" s="74"/>
      <c r="L35" s="74"/>
      <c r="M35" s="74"/>
    </row>
    <row r="36" spans="1:13" x14ac:dyDescent="0.25">
      <c r="A36" s="226"/>
      <c r="B36" s="227"/>
      <c r="C36" s="80" t="s">
        <v>105</v>
      </c>
      <c r="D36" s="74" t="s">
        <v>27</v>
      </c>
      <c r="E36" s="81">
        <v>1.2E-2</v>
      </c>
      <c r="F36" s="74">
        <v>1.2E-2</v>
      </c>
      <c r="G36" s="74"/>
      <c r="H36" s="74"/>
      <c r="I36" s="74"/>
      <c r="J36" s="74"/>
      <c r="K36" s="74"/>
      <c r="L36" s="74"/>
      <c r="M36" s="74"/>
    </row>
    <row r="37" spans="1:13" x14ac:dyDescent="0.25">
      <c r="A37" s="226"/>
      <c r="B37" s="227"/>
      <c r="C37" s="80" t="s">
        <v>106</v>
      </c>
      <c r="D37" s="74" t="s">
        <v>27</v>
      </c>
      <c r="E37" s="74">
        <v>0.27</v>
      </c>
      <c r="F37" s="74">
        <f>F29*E37</f>
        <v>2.4219000000000001E-2</v>
      </c>
      <c r="G37" s="74"/>
      <c r="H37" s="74"/>
      <c r="I37" s="74"/>
      <c r="J37" s="74"/>
      <c r="K37" s="74"/>
      <c r="L37" s="74"/>
      <c r="M37" s="74"/>
    </row>
    <row r="38" spans="1:13" x14ac:dyDescent="0.25">
      <c r="A38" s="226"/>
      <c r="B38" s="227"/>
      <c r="C38" s="80" t="s">
        <v>107</v>
      </c>
      <c r="D38" s="74" t="s">
        <v>27</v>
      </c>
      <c r="E38" s="74">
        <v>0.21</v>
      </c>
      <c r="F38" s="74">
        <f>F29*E38</f>
        <v>1.8837E-2</v>
      </c>
      <c r="G38" s="74"/>
      <c r="H38" s="74"/>
      <c r="I38" s="74"/>
      <c r="J38" s="74"/>
      <c r="K38" s="74"/>
      <c r="L38" s="74"/>
      <c r="M38" s="74"/>
    </row>
    <row r="39" spans="1:13" x14ac:dyDescent="0.25">
      <c r="A39" s="226"/>
      <c r="B39" s="227"/>
      <c r="C39" s="82" t="s">
        <v>151</v>
      </c>
      <c r="D39" s="74" t="s">
        <v>25</v>
      </c>
      <c r="E39" s="74">
        <v>0.33</v>
      </c>
      <c r="F39" s="74">
        <f>F29*E39</f>
        <v>2.9601000000000002E-2</v>
      </c>
      <c r="G39" s="74"/>
      <c r="H39" s="74"/>
      <c r="I39" s="74"/>
      <c r="J39" s="74"/>
      <c r="K39" s="74"/>
      <c r="L39" s="74"/>
      <c r="M39" s="74"/>
    </row>
    <row r="40" spans="1:13" x14ac:dyDescent="0.25">
      <c r="A40" s="226"/>
      <c r="B40" s="227"/>
      <c r="C40" s="82" t="s">
        <v>150</v>
      </c>
      <c r="D40" s="74" t="s">
        <v>25</v>
      </c>
      <c r="E40" s="74">
        <v>3.66</v>
      </c>
      <c r="F40" s="74">
        <f>F29*E40</f>
        <v>0.32830200000000004</v>
      </c>
      <c r="G40" s="74"/>
      <c r="H40" s="74"/>
      <c r="I40" s="74"/>
      <c r="J40" s="74"/>
      <c r="K40" s="74"/>
      <c r="L40" s="74"/>
      <c r="M40" s="74"/>
    </row>
    <row r="41" spans="1:13" x14ac:dyDescent="0.25">
      <c r="A41" s="226"/>
      <c r="B41" s="227"/>
      <c r="C41" s="80" t="s">
        <v>43</v>
      </c>
      <c r="D41" s="74" t="s">
        <v>14</v>
      </c>
      <c r="E41" s="74">
        <v>32</v>
      </c>
      <c r="F41" s="74">
        <f>F29*E41</f>
        <v>2.8704000000000001</v>
      </c>
      <c r="G41" s="74"/>
      <c r="H41" s="74"/>
      <c r="I41" s="74"/>
      <c r="J41" s="74"/>
      <c r="K41" s="74"/>
      <c r="L41" s="74"/>
      <c r="M41" s="74"/>
    </row>
    <row r="42" spans="1:13" x14ac:dyDescent="0.25">
      <c r="A42" s="226"/>
      <c r="B42" s="77" t="s">
        <v>15</v>
      </c>
      <c r="C42" s="71" t="s">
        <v>108</v>
      </c>
      <c r="D42" s="70" t="s">
        <v>27</v>
      </c>
      <c r="E42" s="84">
        <v>22.42</v>
      </c>
      <c r="F42" s="70">
        <v>22.42</v>
      </c>
      <c r="G42" s="70"/>
      <c r="H42" s="18"/>
      <c r="I42" s="70"/>
      <c r="J42" s="18"/>
      <c r="K42" s="70"/>
      <c r="L42" s="18"/>
      <c r="M42" s="70"/>
    </row>
    <row r="43" spans="1:13" x14ac:dyDescent="0.25">
      <c r="A43" s="226"/>
      <c r="B43" s="77" t="s">
        <v>15</v>
      </c>
      <c r="C43" s="78" t="s">
        <v>109</v>
      </c>
      <c r="D43" s="70" t="s">
        <v>27</v>
      </c>
      <c r="E43" s="84">
        <v>2.5</v>
      </c>
      <c r="F43" s="70">
        <v>2.5</v>
      </c>
      <c r="G43" s="70"/>
      <c r="H43" s="18"/>
      <c r="I43" s="70"/>
      <c r="J43" s="18"/>
      <c r="K43" s="70"/>
      <c r="L43" s="18"/>
      <c r="M43" s="70"/>
    </row>
    <row r="44" spans="1:13" ht="25.5" x14ac:dyDescent="0.25">
      <c r="A44" s="226">
        <v>6</v>
      </c>
      <c r="B44" s="227" t="s">
        <v>101</v>
      </c>
      <c r="C44" s="83" t="s">
        <v>139</v>
      </c>
      <c r="D44" s="74" t="s">
        <v>142</v>
      </c>
      <c r="E44" s="74"/>
      <c r="F44" s="75">
        <v>4.8800000000000003E-2</v>
      </c>
      <c r="G44" s="74"/>
      <c r="H44" s="74"/>
      <c r="I44" s="74"/>
      <c r="J44" s="74"/>
      <c r="K44" s="74"/>
      <c r="L44" s="74"/>
      <c r="M44" s="74"/>
    </row>
    <row r="45" spans="1:13" x14ac:dyDescent="0.25">
      <c r="A45" s="226"/>
      <c r="B45" s="227"/>
      <c r="C45" s="80" t="s">
        <v>98</v>
      </c>
      <c r="D45" s="74" t="s">
        <v>12</v>
      </c>
      <c r="E45" s="74">
        <v>591</v>
      </c>
      <c r="F45" s="74">
        <f>F44*E45</f>
        <v>28.840800000000002</v>
      </c>
      <c r="G45" s="74"/>
      <c r="H45" s="74"/>
      <c r="I45" s="74"/>
      <c r="J45" s="74"/>
      <c r="K45" s="74"/>
      <c r="L45" s="74"/>
      <c r="M45" s="74"/>
    </row>
    <row r="46" spans="1:13" x14ac:dyDescent="0.25">
      <c r="A46" s="226"/>
      <c r="B46" s="227"/>
      <c r="C46" s="80" t="s">
        <v>13</v>
      </c>
      <c r="D46" s="74" t="s">
        <v>12</v>
      </c>
      <c r="E46" s="74">
        <v>324</v>
      </c>
      <c r="F46" s="74">
        <f>F44*E46</f>
        <v>15.811200000000001</v>
      </c>
      <c r="G46" s="74"/>
      <c r="H46" s="74"/>
      <c r="I46" s="74"/>
      <c r="J46" s="74"/>
      <c r="K46" s="74"/>
      <c r="L46" s="74"/>
      <c r="M46" s="74"/>
    </row>
    <row r="47" spans="1:13" x14ac:dyDescent="0.25">
      <c r="A47" s="226"/>
      <c r="B47" s="227"/>
      <c r="C47" s="80" t="s">
        <v>68</v>
      </c>
      <c r="D47" s="74" t="s">
        <v>14</v>
      </c>
      <c r="E47" s="74">
        <v>73</v>
      </c>
      <c r="F47" s="74">
        <f>F44*E47</f>
        <v>3.5624000000000002</v>
      </c>
      <c r="G47" s="74"/>
      <c r="H47" s="74"/>
      <c r="I47" s="74"/>
      <c r="J47" s="74"/>
      <c r="K47" s="74"/>
      <c r="L47" s="74"/>
      <c r="M47" s="74"/>
    </row>
    <row r="48" spans="1:13" x14ac:dyDescent="0.25">
      <c r="A48" s="226"/>
      <c r="B48" s="227"/>
      <c r="C48" s="80" t="s">
        <v>102</v>
      </c>
      <c r="D48" s="74"/>
      <c r="E48" s="74"/>
      <c r="F48" s="74"/>
      <c r="G48" s="74"/>
      <c r="H48" s="74"/>
      <c r="I48" s="74"/>
      <c r="J48" s="74"/>
      <c r="K48" s="74"/>
      <c r="L48" s="74"/>
      <c r="M48" s="74"/>
    </row>
    <row r="49" spans="1:13" x14ac:dyDescent="0.25">
      <c r="A49" s="226"/>
      <c r="B49" s="227"/>
      <c r="C49" s="80" t="s">
        <v>103</v>
      </c>
      <c r="D49" s="74" t="s">
        <v>25</v>
      </c>
      <c r="E49" s="74">
        <v>101.5</v>
      </c>
      <c r="F49" s="74">
        <f>F44*E49</f>
        <v>4.9532000000000007</v>
      </c>
      <c r="G49" s="74"/>
      <c r="H49" s="74"/>
      <c r="I49" s="74"/>
      <c r="J49" s="74"/>
      <c r="K49" s="74"/>
      <c r="L49" s="74"/>
      <c r="M49" s="74"/>
    </row>
    <row r="50" spans="1:13" x14ac:dyDescent="0.25">
      <c r="A50" s="226"/>
      <c r="B50" s="227"/>
      <c r="C50" s="80" t="s">
        <v>104</v>
      </c>
      <c r="D50" s="74" t="s">
        <v>27</v>
      </c>
      <c r="E50" s="81">
        <v>0.27900000000000003</v>
      </c>
      <c r="F50" s="74">
        <v>0.27900000000000003</v>
      </c>
      <c r="G50" s="74"/>
      <c r="H50" s="74"/>
      <c r="I50" s="74"/>
      <c r="J50" s="74"/>
      <c r="K50" s="74"/>
      <c r="L50" s="74"/>
      <c r="M50" s="74"/>
    </row>
    <row r="51" spans="1:13" x14ac:dyDescent="0.25">
      <c r="A51" s="226"/>
      <c r="B51" s="227"/>
      <c r="C51" s="80" t="s">
        <v>105</v>
      </c>
      <c r="D51" s="74" t="s">
        <v>27</v>
      </c>
      <c r="E51" s="81">
        <v>0.01</v>
      </c>
      <c r="F51" s="74">
        <v>0.01</v>
      </c>
      <c r="G51" s="74"/>
      <c r="H51" s="74"/>
      <c r="I51" s="74"/>
      <c r="J51" s="74"/>
      <c r="K51" s="74"/>
      <c r="L51" s="74"/>
      <c r="M51" s="74"/>
    </row>
    <row r="52" spans="1:13" x14ac:dyDescent="0.25">
      <c r="A52" s="226"/>
      <c r="B52" s="227"/>
      <c r="C52" s="80" t="s">
        <v>111</v>
      </c>
      <c r="D52" s="74" t="s">
        <v>25</v>
      </c>
      <c r="E52" s="81">
        <v>0.5</v>
      </c>
      <c r="F52" s="74">
        <f>E52*F44</f>
        <v>2.4400000000000002E-2</v>
      </c>
      <c r="G52" s="74"/>
      <c r="H52" s="74"/>
      <c r="I52" s="74"/>
      <c r="J52" s="74"/>
      <c r="K52" s="74"/>
      <c r="L52" s="74"/>
      <c r="M52" s="74"/>
    </row>
    <row r="53" spans="1:13" x14ac:dyDescent="0.25">
      <c r="A53" s="226"/>
      <c r="B53" s="227"/>
      <c r="C53" s="82" t="s">
        <v>112</v>
      </c>
      <c r="D53" s="74" t="s">
        <v>25</v>
      </c>
      <c r="E53" s="74">
        <v>1.51</v>
      </c>
      <c r="F53" s="74">
        <f>F44*E53</f>
        <v>7.3688000000000003E-2</v>
      </c>
      <c r="G53" s="74"/>
      <c r="H53" s="74"/>
      <c r="I53" s="74"/>
      <c r="J53" s="74"/>
      <c r="K53" s="74"/>
      <c r="L53" s="74"/>
      <c r="M53" s="74"/>
    </row>
    <row r="54" spans="1:13" x14ac:dyDescent="0.25">
      <c r="A54" s="226"/>
      <c r="B54" s="227"/>
      <c r="C54" s="80" t="s">
        <v>113</v>
      </c>
      <c r="D54" s="74" t="s">
        <v>126</v>
      </c>
      <c r="E54" s="74">
        <v>83</v>
      </c>
      <c r="F54" s="74">
        <f>F44*E54</f>
        <v>4.0504000000000007</v>
      </c>
      <c r="G54" s="74"/>
      <c r="H54" s="74"/>
      <c r="I54" s="74"/>
      <c r="J54" s="74"/>
      <c r="K54" s="74"/>
      <c r="L54" s="74"/>
      <c r="M54" s="74"/>
    </row>
    <row r="55" spans="1:13" x14ac:dyDescent="0.25">
      <c r="A55" s="226"/>
      <c r="B55" s="227"/>
      <c r="C55" s="80" t="s">
        <v>43</v>
      </c>
      <c r="D55" s="74" t="s">
        <v>14</v>
      </c>
      <c r="E55" s="74">
        <v>25</v>
      </c>
      <c r="F55" s="74">
        <f>F44*E55</f>
        <v>1.22</v>
      </c>
      <c r="G55" s="74"/>
      <c r="H55" s="74"/>
      <c r="I55" s="74"/>
      <c r="J55" s="74"/>
      <c r="K55" s="74"/>
      <c r="L55" s="74"/>
      <c r="M55" s="74"/>
    </row>
    <row r="56" spans="1:13" x14ac:dyDescent="0.25">
      <c r="A56" s="226"/>
      <c r="B56" s="77" t="s">
        <v>15</v>
      </c>
      <c r="C56" s="71" t="s">
        <v>108</v>
      </c>
      <c r="D56" s="70" t="s">
        <v>27</v>
      </c>
      <c r="E56" s="70">
        <v>12.2</v>
      </c>
      <c r="F56" s="70">
        <v>12.2</v>
      </c>
      <c r="G56" s="70"/>
      <c r="H56" s="18"/>
      <c r="I56" s="70"/>
      <c r="J56" s="18"/>
      <c r="K56" s="70"/>
      <c r="L56" s="18"/>
      <c r="M56" s="70"/>
    </row>
    <row r="57" spans="1:13" x14ac:dyDescent="0.25">
      <c r="A57" s="226"/>
      <c r="B57" s="77" t="s">
        <v>15</v>
      </c>
      <c r="C57" s="78" t="s">
        <v>109</v>
      </c>
      <c r="D57" s="70" t="s">
        <v>27</v>
      </c>
      <c r="E57" s="84">
        <v>0.5</v>
      </c>
      <c r="F57" s="70">
        <v>0.5</v>
      </c>
      <c r="G57" s="70"/>
      <c r="H57" s="18"/>
      <c r="I57" s="70"/>
      <c r="J57" s="18"/>
      <c r="K57" s="70"/>
      <c r="L57" s="18"/>
      <c r="M57" s="70"/>
    </row>
    <row r="58" spans="1:13" ht="25.5" x14ac:dyDescent="0.25">
      <c r="A58" s="204">
        <v>7</v>
      </c>
      <c r="B58" s="194" t="s">
        <v>114</v>
      </c>
      <c r="C58" s="31" t="s">
        <v>115</v>
      </c>
      <c r="D58" s="38" t="s">
        <v>47</v>
      </c>
      <c r="E58" s="40"/>
      <c r="F58" s="39">
        <v>2</v>
      </c>
      <c r="G58" s="40"/>
      <c r="H58" s="40"/>
      <c r="I58" s="40"/>
      <c r="J58" s="40"/>
      <c r="K58" s="40"/>
      <c r="L58" s="40"/>
      <c r="M58" s="40"/>
    </row>
    <row r="59" spans="1:13" x14ac:dyDescent="0.25">
      <c r="A59" s="204"/>
      <c r="B59" s="195"/>
      <c r="C59" s="73" t="s">
        <v>38</v>
      </c>
      <c r="D59" s="38" t="s">
        <v>12</v>
      </c>
      <c r="E59" s="40">
        <v>1.54</v>
      </c>
      <c r="F59" s="40">
        <f>F58*E59</f>
        <v>3.08</v>
      </c>
      <c r="G59" s="40"/>
      <c r="H59" s="40"/>
      <c r="I59" s="40"/>
      <c r="J59" s="40"/>
      <c r="K59" s="40"/>
      <c r="L59" s="40"/>
      <c r="M59" s="40"/>
    </row>
    <row r="60" spans="1:13" x14ac:dyDescent="0.25">
      <c r="A60" s="204"/>
      <c r="B60" s="195"/>
      <c r="C60" s="73" t="s">
        <v>13</v>
      </c>
      <c r="D60" s="38" t="s">
        <v>14</v>
      </c>
      <c r="E60" s="40">
        <v>0.8</v>
      </c>
      <c r="F60" s="40">
        <f>F58*E60</f>
        <v>1.6</v>
      </c>
      <c r="G60" s="40"/>
      <c r="H60" s="40"/>
      <c r="I60" s="40"/>
      <c r="J60" s="40"/>
      <c r="K60" s="40"/>
      <c r="L60" s="40"/>
      <c r="M60" s="40"/>
    </row>
    <row r="61" spans="1:13" x14ac:dyDescent="0.25">
      <c r="A61" s="204"/>
      <c r="B61" s="195"/>
      <c r="C61" s="73" t="s">
        <v>68</v>
      </c>
      <c r="D61" s="38" t="s">
        <v>14</v>
      </c>
      <c r="E61" s="40">
        <v>0.09</v>
      </c>
      <c r="F61" s="40">
        <f>E61*F58</f>
        <v>0.18</v>
      </c>
      <c r="G61" s="40"/>
      <c r="H61" s="40"/>
      <c r="I61" s="40"/>
      <c r="J61" s="40"/>
      <c r="K61" s="40"/>
      <c r="L61" s="40"/>
      <c r="M61" s="40"/>
    </row>
    <row r="62" spans="1:13" x14ac:dyDescent="0.25">
      <c r="A62" s="204"/>
      <c r="B62" s="195"/>
      <c r="C62" s="73" t="s">
        <v>152</v>
      </c>
      <c r="D62" s="38" t="s">
        <v>37</v>
      </c>
      <c r="E62" s="39">
        <v>4.2999999999999997E-2</v>
      </c>
      <c r="F62" s="39">
        <f>E62*F58</f>
        <v>8.5999999999999993E-2</v>
      </c>
      <c r="G62" s="40"/>
      <c r="H62" s="40"/>
      <c r="I62" s="40"/>
      <c r="J62" s="40"/>
      <c r="K62" s="40"/>
      <c r="L62" s="40"/>
      <c r="M62" s="40"/>
    </row>
    <row r="63" spans="1:13" x14ac:dyDescent="0.25">
      <c r="A63" s="204"/>
      <c r="B63" s="195"/>
      <c r="C63" s="85" t="s">
        <v>75</v>
      </c>
      <c r="D63" s="38" t="s">
        <v>47</v>
      </c>
      <c r="E63" s="40" t="s">
        <v>116</v>
      </c>
      <c r="F63" s="40">
        <v>2</v>
      </c>
      <c r="G63" s="40"/>
      <c r="H63" s="40"/>
      <c r="I63" s="40"/>
      <c r="J63" s="40"/>
      <c r="K63" s="40"/>
      <c r="L63" s="40"/>
      <c r="M63" s="40"/>
    </row>
    <row r="64" spans="1:13" x14ac:dyDescent="0.25">
      <c r="A64" s="204"/>
      <c r="B64" s="105" t="s">
        <v>15</v>
      </c>
      <c r="C64" s="85" t="s">
        <v>117</v>
      </c>
      <c r="D64" s="38" t="s">
        <v>27</v>
      </c>
      <c r="E64" s="40">
        <v>1</v>
      </c>
      <c r="F64" s="40">
        <f>E64*F58</f>
        <v>2</v>
      </c>
      <c r="G64" s="40"/>
      <c r="H64" s="40"/>
      <c r="I64" s="40"/>
      <c r="J64" s="40"/>
      <c r="K64" s="40"/>
      <c r="L64" s="40"/>
      <c r="M64" s="40"/>
    </row>
    <row r="65" spans="1:13" x14ac:dyDescent="0.25">
      <c r="A65" s="228">
        <v>8</v>
      </c>
      <c r="B65" s="229" t="s">
        <v>118</v>
      </c>
      <c r="C65" s="86" t="s">
        <v>119</v>
      </c>
      <c r="D65" s="18" t="s">
        <v>123</v>
      </c>
      <c r="E65" s="18"/>
      <c r="F65" s="18">
        <v>0.85499999999999998</v>
      </c>
      <c r="G65" s="18"/>
      <c r="H65" s="18"/>
      <c r="I65" s="18"/>
      <c r="J65" s="18"/>
      <c r="K65" s="18"/>
      <c r="L65" s="18"/>
      <c r="M65" s="18"/>
    </row>
    <row r="66" spans="1:13" x14ac:dyDescent="0.25">
      <c r="A66" s="228"/>
      <c r="B66" s="229"/>
      <c r="C66" s="87" t="s">
        <v>98</v>
      </c>
      <c r="D66" s="18" t="s">
        <v>12</v>
      </c>
      <c r="E66" s="18">
        <v>101</v>
      </c>
      <c r="F66" s="18">
        <f>F65*E66</f>
        <v>86.355000000000004</v>
      </c>
      <c r="G66" s="18"/>
      <c r="H66" s="18"/>
      <c r="I66" s="18"/>
      <c r="J66" s="18"/>
      <c r="K66" s="18"/>
      <c r="L66" s="18"/>
      <c r="M66" s="18"/>
    </row>
    <row r="67" spans="1:13" x14ac:dyDescent="0.25">
      <c r="A67" s="228"/>
      <c r="B67" s="229"/>
      <c r="C67" s="87" t="s">
        <v>13</v>
      </c>
      <c r="D67" s="18" t="s">
        <v>12</v>
      </c>
      <c r="E67" s="18">
        <v>2.66</v>
      </c>
      <c r="F67" s="18">
        <f>F65*E67</f>
        <v>2.2743000000000002</v>
      </c>
      <c r="G67" s="18"/>
      <c r="H67" s="18"/>
      <c r="I67" s="18"/>
      <c r="J67" s="18"/>
      <c r="K67" s="18"/>
      <c r="L67" s="18"/>
      <c r="M67" s="18"/>
    </row>
    <row r="68" spans="1:13" x14ac:dyDescent="0.25">
      <c r="A68" s="228"/>
      <c r="B68" s="229"/>
      <c r="C68" s="87" t="s">
        <v>120</v>
      </c>
      <c r="D68" s="18" t="s">
        <v>59</v>
      </c>
      <c r="E68" s="18">
        <v>2.4</v>
      </c>
      <c r="F68" s="18">
        <f>F65*E68</f>
        <v>2.052</v>
      </c>
      <c r="G68" s="18"/>
      <c r="H68" s="18"/>
      <c r="I68" s="18"/>
      <c r="J68" s="18"/>
      <c r="K68" s="18"/>
      <c r="L68" s="18"/>
      <c r="M68" s="18"/>
    </row>
    <row r="69" spans="1:13" x14ac:dyDescent="0.25">
      <c r="A69" s="228"/>
      <c r="B69" s="229"/>
      <c r="C69" s="87" t="s">
        <v>68</v>
      </c>
      <c r="D69" s="18" t="s">
        <v>14</v>
      </c>
      <c r="E69" s="18">
        <v>0.79</v>
      </c>
      <c r="F69" s="18">
        <f>F65*E69</f>
        <v>0.67544999999999999</v>
      </c>
      <c r="G69" s="18"/>
      <c r="H69" s="18"/>
      <c r="I69" s="18"/>
      <c r="J69" s="18"/>
      <c r="K69" s="18"/>
      <c r="L69" s="18"/>
      <c r="M69" s="18"/>
    </row>
    <row r="70" spans="1:13" x14ac:dyDescent="0.25">
      <c r="A70" s="228"/>
      <c r="B70" s="229"/>
      <c r="C70" s="87" t="s">
        <v>102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x14ac:dyDescent="0.25">
      <c r="A71" s="228"/>
      <c r="B71" s="229"/>
      <c r="C71" s="87" t="s">
        <v>152</v>
      </c>
      <c r="D71" s="18" t="s">
        <v>25</v>
      </c>
      <c r="E71" s="18">
        <v>2.5499999999999998</v>
      </c>
      <c r="F71" s="18">
        <f>F65*E71</f>
        <v>2.18025</v>
      </c>
      <c r="G71" s="18"/>
      <c r="H71" s="18"/>
      <c r="I71" s="18"/>
      <c r="J71" s="18"/>
      <c r="K71" s="18"/>
      <c r="L71" s="18"/>
      <c r="M71" s="18"/>
    </row>
    <row r="72" spans="1:13" ht="25.5" x14ac:dyDescent="0.25">
      <c r="A72" s="183">
        <v>9</v>
      </c>
      <c r="B72" s="230" t="s">
        <v>121</v>
      </c>
      <c r="C72" s="88" t="s">
        <v>122</v>
      </c>
      <c r="D72" s="18" t="s">
        <v>123</v>
      </c>
      <c r="E72" s="18"/>
      <c r="F72" s="65">
        <v>0.30599999999999999</v>
      </c>
      <c r="G72" s="89"/>
      <c r="H72" s="89"/>
      <c r="I72" s="18"/>
      <c r="J72" s="89"/>
      <c r="K72" s="89"/>
      <c r="L72" s="89"/>
      <c r="M72" s="70"/>
    </row>
    <row r="73" spans="1:13" x14ac:dyDescent="0.25">
      <c r="A73" s="183"/>
      <c r="B73" s="230"/>
      <c r="C73" s="90" t="s">
        <v>124</v>
      </c>
      <c r="D73" s="18" t="s">
        <v>12</v>
      </c>
      <c r="E73" s="18">
        <v>158</v>
      </c>
      <c r="F73" s="18">
        <f>E73*F72</f>
        <v>48.347999999999999</v>
      </c>
      <c r="G73" s="89"/>
      <c r="H73" s="89"/>
      <c r="I73" s="18"/>
      <c r="J73" s="89"/>
      <c r="K73" s="89"/>
      <c r="L73" s="89"/>
      <c r="M73" s="70"/>
    </row>
    <row r="74" spans="1:13" x14ac:dyDescent="0.25">
      <c r="A74" s="183"/>
      <c r="B74" s="230"/>
      <c r="C74" s="90" t="s">
        <v>13</v>
      </c>
      <c r="D74" s="18" t="s">
        <v>14</v>
      </c>
      <c r="E74" s="18">
        <v>89.1</v>
      </c>
      <c r="F74" s="18">
        <f>E74*F72</f>
        <v>27.264599999999998</v>
      </c>
      <c r="G74" s="89"/>
      <c r="H74" s="89"/>
      <c r="I74" s="18"/>
      <c r="J74" s="89"/>
      <c r="K74" s="89"/>
      <c r="L74" s="89"/>
      <c r="M74" s="70"/>
    </row>
    <row r="75" spans="1:13" x14ac:dyDescent="0.25">
      <c r="A75" s="183"/>
      <c r="B75" s="230"/>
      <c r="C75" s="90" t="s">
        <v>125</v>
      </c>
      <c r="D75" s="18" t="s">
        <v>14</v>
      </c>
      <c r="E75" s="18">
        <v>4.0599999999999996</v>
      </c>
      <c r="F75" s="18">
        <f>E75*F72</f>
        <v>1.2423599999999999</v>
      </c>
      <c r="G75" s="89"/>
      <c r="H75" s="89"/>
      <c r="I75" s="18"/>
      <c r="J75" s="89"/>
      <c r="K75" s="89"/>
      <c r="L75" s="89"/>
      <c r="M75" s="70"/>
    </row>
    <row r="76" spans="1:13" x14ac:dyDescent="0.25">
      <c r="A76" s="183"/>
      <c r="B76" s="230"/>
      <c r="C76" s="91" t="s">
        <v>156</v>
      </c>
      <c r="D76" s="18" t="s">
        <v>126</v>
      </c>
      <c r="E76" s="18">
        <v>237</v>
      </c>
      <c r="F76" s="18">
        <f>E76*F72</f>
        <v>72.522000000000006</v>
      </c>
      <c r="G76" s="89"/>
      <c r="H76" s="89"/>
      <c r="I76" s="18"/>
      <c r="J76" s="89"/>
      <c r="K76" s="89"/>
      <c r="L76" s="89"/>
      <c r="M76" s="70"/>
    </row>
    <row r="77" spans="1:13" x14ac:dyDescent="0.25">
      <c r="A77" s="183"/>
      <c r="B77" s="230"/>
      <c r="C77" s="91" t="s">
        <v>153</v>
      </c>
      <c r="D77" s="18" t="s">
        <v>25</v>
      </c>
      <c r="E77" s="18">
        <v>3.06</v>
      </c>
      <c r="F77" s="18">
        <f>E77*F72</f>
        <v>0.93635999999999997</v>
      </c>
      <c r="G77" s="89"/>
      <c r="H77" s="89"/>
      <c r="I77" s="18"/>
      <c r="J77" s="89"/>
      <c r="K77" s="89"/>
      <c r="L77" s="89"/>
      <c r="M77" s="70"/>
    </row>
    <row r="78" spans="1:13" x14ac:dyDescent="0.25">
      <c r="A78" s="183"/>
      <c r="B78" s="230"/>
      <c r="C78" s="91" t="s">
        <v>127</v>
      </c>
      <c r="D78" s="18" t="s">
        <v>27</v>
      </c>
      <c r="E78" s="18">
        <v>0.02</v>
      </c>
      <c r="F78" s="92">
        <f>E78*F72</f>
        <v>6.1200000000000004E-3</v>
      </c>
      <c r="G78" s="89"/>
      <c r="H78" s="89"/>
      <c r="I78" s="18"/>
      <c r="J78" s="89"/>
      <c r="K78" s="89"/>
      <c r="L78" s="89"/>
      <c r="M78" s="70"/>
    </row>
    <row r="79" spans="1:13" x14ac:dyDescent="0.25">
      <c r="A79" s="183"/>
      <c r="B79" s="230"/>
      <c r="C79" s="91" t="s">
        <v>128</v>
      </c>
      <c r="D79" s="18" t="s">
        <v>27</v>
      </c>
      <c r="E79" s="18">
        <v>0.83</v>
      </c>
      <c r="F79" s="18">
        <f>E79*F72</f>
        <v>0.25397999999999998</v>
      </c>
      <c r="G79" s="89"/>
      <c r="H79" s="89"/>
      <c r="I79" s="18"/>
      <c r="J79" s="89"/>
      <c r="K79" s="89"/>
      <c r="L79" s="89"/>
      <c r="M79" s="70"/>
    </row>
    <row r="80" spans="1:13" x14ac:dyDescent="0.25">
      <c r="A80" s="183"/>
      <c r="B80" s="230"/>
      <c r="C80" s="91" t="s">
        <v>43</v>
      </c>
      <c r="D80" s="18" t="s">
        <v>14</v>
      </c>
      <c r="E80" s="18">
        <v>7.0000000000000007E-2</v>
      </c>
      <c r="F80" s="18">
        <f>E80*F72</f>
        <v>2.1420000000000002E-2</v>
      </c>
      <c r="G80" s="89"/>
      <c r="H80" s="89"/>
      <c r="I80" s="18"/>
      <c r="J80" s="89"/>
      <c r="K80" s="89"/>
      <c r="L80" s="89"/>
      <c r="M80" s="70"/>
    </row>
    <row r="81" spans="1:13" ht="25.5" x14ac:dyDescent="0.25">
      <c r="A81" s="183">
        <v>10</v>
      </c>
      <c r="B81" s="183" t="s">
        <v>129</v>
      </c>
      <c r="C81" s="93" t="s">
        <v>130</v>
      </c>
      <c r="D81" s="70" t="s">
        <v>57</v>
      </c>
      <c r="E81" s="70"/>
      <c r="F81" s="70">
        <v>0.09</v>
      </c>
      <c r="G81" s="70"/>
      <c r="H81" s="70"/>
      <c r="I81" s="70"/>
      <c r="J81" s="70"/>
      <c r="K81" s="70"/>
      <c r="L81" s="70"/>
      <c r="M81" s="70"/>
    </row>
    <row r="82" spans="1:13" x14ac:dyDescent="0.25">
      <c r="A82" s="183"/>
      <c r="B82" s="183"/>
      <c r="C82" s="71" t="s">
        <v>13</v>
      </c>
      <c r="D82" s="70" t="s">
        <v>12</v>
      </c>
      <c r="E82" s="70">
        <v>44.5</v>
      </c>
      <c r="F82" s="70">
        <f>E82*F81</f>
        <v>4.0049999999999999</v>
      </c>
      <c r="G82" s="70"/>
      <c r="H82" s="70"/>
      <c r="I82" s="70"/>
      <c r="J82" s="70"/>
      <c r="K82" s="70"/>
      <c r="L82" s="70"/>
      <c r="M82" s="70"/>
    </row>
    <row r="83" spans="1:13" x14ac:dyDescent="0.25">
      <c r="A83" s="183"/>
      <c r="B83" s="183"/>
      <c r="C83" s="71" t="s">
        <v>58</v>
      </c>
      <c r="D83" s="70" t="s">
        <v>59</v>
      </c>
      <c r="E83" s="70">
        <v>44.5</v>
      </c>
      <c r="F83" s="70">
        <f>E83*F81</f>
        <v>4.0049999999999999</v>
      </c>
      <c r="G83" s="70"/>
      <c r="H83" s="70"/>
      <c r="I83" s="70"/>
      <c r="J83" s="70"/>
      <c r="K83" s="70"/>
      <c r="L83" s="70"/>
      <c r="M83" s="70"/>
    </row>
    <row r="84" spans="1:13" x14ac:dyDescent="0.25">
      <c r="A84" s="225" t="s">
        <v>8</v>
      </c>
      <c r="B84" s="225"/>
      <c r="C84" s="225"/>
      <c r="D84" s="225"/>
      <c r="E84" s="225"/>
      <c r="F84" s="94"/>
      <c r="G84" s="94"/>
      <c r="H84" s="94"/>
      <c r="I84" s="94"/>
      <c r="J84" s="94"/>
      <c r="K84" s="94"/>
      <c r="L84" s="94"/>
      <c r="M84" s="95"/>
    </row>
    <row r="85" spans="1:13" x14ac:dyDescent="0.25">
      <c r="A85" s="225" t="s">
        <v>192</v>
      </c>
      <c r="B85" s="225"/>
      <c r="C85" s="225"/>
      <c r="D85" s="225"/>
      <c r="E85" s="225"/>
      <c r="F85" s="94"/>
      <c r="G85" s="94"/>
      <c r="H85" s="94"/>
      <c r="I85" s="94"/>
      <c r="J85" s="94"/>
      <c r="K85" s="94"/>
      <c r="L85" s="94"/>
      <c r="M85" s="95"/>
    </row>
    <row r="86" spans="1:13" x14ac:dyDescent="0.25">
      <c r="A86" s="225" t="s">
        <v>8</v>
      </c>
      <c r="B86" s="225"/>
      <c r="C86" s="225"/>
      <c r="D86" s="225"/>
      <c r="E86" s="225"/>
      <c r="F86" s="94"/>
      <c r="G86" s="94"/>
      <c r="H86" s="94"/>
      <c r="I86" s="94"/>
      <c r="J86" s="94"/>
      <c r="K86" s="94"/>
      <c r="L86" s="94"/>
      <c r="M86" s="95"/>
    </row>
    <row r="87" spans="1:13" x14ac:dyDescent="0.25">
      <c r="A87" s="225" t="s">
        <v>193</v>
      </c>
      <c r="B87" s="225"/>
      <c r="C87" s="225"/>
      <c r="D87" s="225"/>
      <c r="E87" s="225"/>
      <c r="F87" s="94"/>
      <c r="G87" s="94"/>
      <c r="H87" s="94"/>
      <c r="I87" s="94"/>
      <c r="J87" s="94"/>
      <c r="K87" s="94"/>
      <c r="L87" s="94"/>
      <c r="M87" s="95"/>
    </row>
    <row r="88" spans="1:13" x14ac:dyDescent="0.25">
      <c r="A88" s="225" t="s">
        <v>8</v>
      </c>
      <c r="B88" s="225"/>
      <c r="C88" s="225"/>
      <c r="D88" s="225"/>
      <c r="E88" s="225"/>
      <c r="F88" s="94"/>
      <c r="G88" s="94"/>
      <c r="H88" s="94"/>
      <c r="I88" s="94"/>
      <c r="J88" s="94"/>
      <c r="K88" s="94"/>
      <c r="L88" s="94"/>
      <c r="M88" s="95"/>
    </row>
    <row r="89" spans="1:13" x14ac:dyDescent="0.25">
      <c r="A89" s="96"/>
      <c r="B89" s="96"/>
      <c r="C89" s="97"/>
      <c r="D89" s="96"/>
      <c r="E89" s="96"/>
      <c r="F89" s="96"/>
      <c r="G89" s="96"/>
      <c r="H89" s="96"/>
      <c r="I89" s="96"/>
      <c r="J89" s="96"/>
      <c r="K89" s="96"/>
      <c r="L89" s="96"/>
      <c r="M89" s="98"/>
    </row>
    <row r="90" spans="1:13" x14ac:dyDescent="0.25">
      <c r="A90" s="96"/>
      <c r="B90" s="96"/>
      <c r="C90" s="97"/>
      <c r="D90" s="96"/>
      <c r="E90" s="96"/>
      <c r="F90" s="96"/>
      <c r="G90" s="96"/>
      <c r="H90" s="96"/>
      <c r="I90" s="96"/>
      <c r="J90" s="96"/>
      <c r="K90" s="96"/>
      <c r="L90" s="96"/>
      <c r="M90" s="98"/>
    </row>
    <row r="91" spans="1:13" x14ac:dyDescent="0.25">
      <c r="A91" s="96"/>
      <c r="B91" s="96"/>
      <c r="C91" s="97" t="s">
        <v>131</v>
      </c>
      <c r="D91" s="96"/>
      <c r="E91" s="96"/>
      <c r="F91" s="96"/>
      <c r="G91" s="96"/>
      <c r="H91" s="96"/>
      <c r="I91" s="96"/>
      <c r="J91" s="96"/>
      <c r="K91" s="224" t="s">
        <v>90</v>
      </c>
      <c r="L91" s="224"/>
      <c r="M91" s="98"/>
    </row>
    <row r="92" spans="1:13" x14ac:dyDescent="0.25">
      <c r="A92" s="96"/>
      <c r="B92" s="96"/>
      <c r="C92" s="97"/>
      <c r="D92" s="96"/>
      <c r="E92" s="96"/>
      <c r="F92" s="96"/>
      <c r="G92" s="96"/>
      <c r="H92" s="96"/>
      <c r="I92" s="96"/>
      <c r="J92" s="96"/>
      <c r="K92" s="96"/>
      <c r="L92" s="96"/>
      <c r="M92" s="98"/>
    </row>
  </sheetData>
  <mergeCells count="36">
    <mergeCell ref="A1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B19:B26"/>
    <mergeCell ref="A19:A28"/>
    <mergeCell ref="A7:A10"/>
    <mergeCell ref="B7:B10"/>
    <mergeCell ref="B11:B13"/>
    <mergeCell ref="A14:A18"/>
    <mergeCell ref="B14:B18"/>
    <mergeCell ref="A11:A13"/>
    <mergeCell ref="A81:A83"/>
    <mergeCell ref="B81:B83"/>
    <mergeCell ref="A84:E84"/>
    <mergeCell ref="B58:B63"/>
    <mergeCell ref="A29:A43"/>
    <mergeCell ref="B29:B41"/>
    <mergeCell ref="A44:A57"/>
    <mergeCell ref="B44:B55"/>
    <mergeCell ref="A58:A64"/>
    <mergeCell ref="A65:A71"/>
    <mergeCell ref="B65:B71"/>
    <mergeCell ref="A72:A80"/>
    <mergeCell ref="B72:B80"/>
    <mergeCell ref="K91:L91"/>
    <mergeCell ref="A86:E86"/>
    <mergeCell ref="A87:E87"/>
    <mergeCell ref="A88:E88"/>
    <mergeCell ref="A85:E8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8"/>
  <sheetViews>
    <sheetView workbookViewId="0">
      <selection activeCell="H7" sqref="H7"/>
    </sheetView>
  </sheetViews>
  <sheetFormatPr defaultRowHeight="15" x14ac:dyDescent="0.25"/>
  <cols>
    <col min="1" max="1" width="2.7109375" bestFit="1" customWidth="1"/>
    <col min="2" max="2" width="8.140625" bestFit="1" customWidth="1"/>
    <col min="3" max="3" width="45.28515625" customWidth="1"/>
    <col min="4" max="4" width="10.42578125" bestFit="1" customWidth="1"/>
    <col min="5" max="5" width="11.7109375" bestFit="1" customWidth="1"/>
    <col min="6" max="6" width="8.140625" bestFit="1" customWidth="1"/>
  </cols>
  <sheetData>
    <row r="1" spans="1:6" s="1" customFormat="1" ht="15" customHeight="1" x14ac:dyDescent="0.25">
      <c r="A1" s="240" t="s">
        <v>165</v>
      </c>
      <c r="B1" s="240"/>
      <c r="C1" s="240"/>
      <c r="D1" s="240"/>
      <c r="E1" s="240"/>
      <c r="F1" s="240"/>
    </row>
    <row r="2" spans="1:6" s="1" customFormat="1" x14ac:dyDescent="0.25">
      <c r="A2" s="240"/>
      <c r="B2" s="240"/>
      <c r="C2" s="240"/>
      <c r="D2" s="240"/>
      <c r="E2" s="240"/>
      <c r="F2" s="240"/>
    </row>
    <row r="3" spans="1:6" s="2" customFormat="1" ht="27" customHeight="1" x14ac:dyDescent="0.25">
      <c r="A3" s="188" t="s">
        <v>0</v>
      </c>
      <c r="B3" s="189" t="s">
        <v>1</v>
      </c>
      <c r="C3" s="188" t="s">
        <v>2</v>
      </c>
      <c r="D3" s="188" t="s">
        <v>3</v>
      </c>
      <c r="E3" s="188" t="s">
        <v>4</v>
      </c>
      <c r="F3" s="188"/>
    </row>
    <row r="4" spans="1:6" s="5" customFormat="1" ht="23.25" customHeight="1" x14ac:dyDescent="0.25">
      <c r="A4" s="188"/>
      <c r="B4" s="189"/>
      <c r="C4" s="188"/>
      <c r="D4" s="188"/>
      <c r="E4" s="3" t="s">
        <v>9</v>
      </c>
      <c r="F4" s="4" t="s">
        <v>10</v>
      </c>
    </row>
    <row r="5" spans="1:6" s="1" customFormat="1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s="1" customFormat="1" x14ac:dyDescent="0.25">
      <c r="A6" s="191">
        <v>1</v>
      </c>
      <c r="B6" s="194" t="s">
        <v>133</v>
      </c>
      <c r="C6" s="46" t="s">
        <v>136</v>
      </c>
      <c r="D6" s="119" t="s">
        <v>41</v>
      </c>
      <c r="E6" s="130"/>
      <c r="F6" s="26">
        <v>6</v>
      </c>
    </row>
    <row r="7" spans="1:6" s="11" customFormat="1" ht="12.75" customHeight="1" x14ac:dyDescent="0.25">
      <c r="A7" s="192"/>
      <c r="B7" s="195"/>
      <c r="C7" s="33" t="s">
        <v>16</v>
      </c>
      <c r="D7" s="119" t="s">
        <v>12</v>
      </c>
      <c r="E7" s="130">
        <v>1.32</v>
      </c>
      <c r="F7" s="26">
        <f>E7*F6</f>
        <v>7.92</v>
      </c>
    </row>
    <row r="8" spans="1:6" s="11" customFormat="1" ht="12.75" x14ac:dyDescent="0.25">
      <c r="A8" s="192"/>
      <c r="B8" s="195"/>
      <c r="C8" s="33" t="s">
        <v>13</v>
      </c>
      <c r="D8" s="119" t="s">
        <v>14</v>
      </c>
      <c r="E8" s="130">
        <v>0.81899999999999995</v>
      </c>
      <c r="F8" s="26">
        <f>E8*F6</f>
        <v>4.9139999999999997</v>
      </c>
    </row>
    <row r="9" spans="1:6" s="11" customFormat="1" ht="12.75" x14ac:dyDescent="0.25">
      <c r="A9" s="192"/>
      <c r="B9" s="195"/>
      <c r="C9" s="33" t="s">
        <v>125</v>
      </c>
      <c r="D9" s="119" t="s">
        <v>14</v>
      </c>
      <c r="E9" s="130">
        <v>0.70199999999999996</v>
      </c>
      <c r="F9" s="26">
        <f>E9*F6</f>
        <v>4.2119999999999997</v>
      </c>
    </row>
    <row r="10" spans="1:6" s="1" customFormat="1" ht="15" customHeight="1" x14ac:dyDescent="0.25">
      <c r="A10" s="192"/>
      <c r="B10" s="195"/>
      <c r="C10" s="33" t="s">
        <v>163</v>
      </c>
      <c r="D10" s="119" t="s">
        <v>47</v>
      </c>
      <c r="E10" s="130">
        <v>1</v>
      </c>
      <c r="F10" s="26">
        <f>E10*F6</f>
        <v>6</v>
      </c>
    </row>
    <row r="11" spans="1:6" s="1" customFormat="1" ht="13.5" customHeight="1" x14ac:dyDescent="0.25">
      <c r="A11" s="192"/>
      <c r="B11" s="195"/>
      <c r="C11" s="32" t="s">
        <v>134</v>
      </c>
      <c r="D11" s="119" t="s">
        <v>51</v>
      </c>
      <c r="E11" s="130">
        <v>0.52</v>
      </c>
      <c r="F11" s="26">
        <f>E11*F6</f>
        <v>3.12</v>
      </c>
    </row>
    <row r="12" spans="1:6" s="11" customFormat="1" ht="14.25" customHeight="1" x14ac:dyDescent="0.25">
      <c r="A12" s="193"/>
      <c r="B12" s="196"/>
      <c r="C12" s="33" t="s">
        <v>43</v>
      </c>
      <c r="D12" s="119" t="s">
        <v>14</v>
      </c>
      <c r="E12" s="130">
        <v>0.10100000000000001</v>
      </c>
      <c r="F12" s="26">
        <f>E12*F6</f>
        <v>0.60600000000000009</v>
      </c>
    </row>
    <row r="13" spans="1:6" s="11" customFormat="1" ht="38.25" x14ac:dyDescent="0.25">
      <c r="A13" s="183">
        <v>2</v>
      </c>
      <c r="B13" s="203" t="s">
        <v>17</v>
      </c>
      <c r="C13" s="7" t="s">
        <v>18</v>
      </c>
      <c r="D13" s="115" t="s">
        <v>57</v>
      </c>
      <c r="E13" s="14"/>
      <c r="F13" s="14">
        <v>0.90700000000000003</v>
      </c>
    </row>
    <row r="14" spans="1:6" s="1" customFormat="1" x14ac:dyDescent="0.25">
      <c r="A14" s="183"/>
      <c r="B14" s="203"/>
      <c r="C14" s="12" t="s">
        <v>19</v>
      </c>
      <c r="D14" s="115" t="s">
        <v>12</v>
      </c>
      <c r="E14" s="14">
        <v>15.4</v>
      </c>
      <c r="F14" s="14">
        <f>F13*E14</f>
        <v>13.9678</v>
      </c>
    </row>
    <row r="15" spans="1:6" s="1" customFormat="1" ht="13.5" customHeight="1" x14ac:dyDescent="0.25">
      <c r="A15" s="183"/>
      <c r="B15" s="203"/>
      <c r="C15" s="12" t="s">
        <v>13</v>
      </c>
      <c r="D15" s="115" t="s">
        <v>12</v>
      </c>
      <c r="E15" s="14">
        <v>7.58</v>
      </c>
      <c r="F15" s="14">
        <f>F13*E15</f>
        <v>6.8750600000000004</v>
      </c>
    </row>
    <row r="16" spans="1:6" s="1" customFormat="1" x14ac:dyDescent="0.25">
      <c r="A16" s="183"/>
      <c r="B16" s="115" t="s">
        <v>15</v>
      </c>
      <c r="C16" s="12" t="s">
        <v>20</v>
      </c>
      <c r="D16" s="115" t="s">
        <v>21</v>
      </c>
      <c r="E16" s="14">
        <v>72.599999999999994</v>
      </c>
      <c r="F16" s="14">
        <f>E16*F13</f>
        <v>65.848199999999991</v>
      </c>
    </row>
    <row r="17" spans="1:6" s="1" customFormat="1" ht="38.25" x14ac:dyDescent="0.25">
      <c r="A17" s="198">
        <v>3</v>
      </c>
      <c r="B17" s="200" t="s">
        <v>22</v>
      </c>
      <c r="C17" s="16" t="s">
        <v>23</v>
      </c>
      <c r="D17" s="121" t="s">
        <v>144</v>
      </c>
      <c r="E17" s="121"/>
      <c r="F17" s="65">
        <v>0.32700000000000001</v>
      </c>
    </row>
    <row r="18" spans="1:6" s="21" customFormat="1" ht="17.25" customHeight="1" x14ac:dyDescent="0.25">
      <c r="A18" s="199"/>
      <c r="B18" s="201"/>
      <c r="C18" s="122" t="s">
        <v>19</v>
      </c>
      <c r="D18" s="121" t="s">
        <v>12</v>
      </c>
      <c r="E18" s="18">
        <v>34</v>
      </c>
      <c r="F18" s="18">
        <f>F17*E18</f>
        <v>11.118</v>
      </c>
    </row>
    <row r="19" spans="1:6" s="21" customFormat="1" ht="16.5" x14ac:dyDescent="0.25">
      <c r="A19" s="199"/>
      <c r="B19" s="201"/>
      <c r="C19" s="122" t="s">
        <v>24</v>
      </c>
      <c r="D19" s="121" t="s">
        <v>14</v>
      </c>
      <c r="E19" s="18">
        <v>16.8</v>
      </c>
      <c r="F19" s="18">
        <f>F17*E19</f>
        <v>5.4936000000000007</v>
      </c>
    </row>
    <row r="20" spans="1:6" s="21" customFormat="1" ht="16.5" x14ac:dyDescent="0.25">
      <c r="A20" s="199"/>
      <c r="B20" s="202"/>
      <c r="C20" s="122" t="s">
        <v>20</v>
      </c>
      <c r="D20" s="121" t="s">
        <v>25</v>
      </c>
      <c r="E20" s="18">
        <v>80.3</v>
      </c>
      <c r="F20" s="18">
        <f>F17*E20</f>
        <v>26.258099999999999</v>
      </c>
    </row>
    <row r="21" spans="1:6" s="21" customFormat="1" ht="16.5" x14ac:dyDescent="0.25">
      <c r="A21" s="121">
        <v>4</v>
      </c>
      <c r="B21" s="123" t="s">
        <v>15</v>
      </c>
      <c r="C21" s="122" t="s">
        <v>26</v>
      </c>
      <c r="D21" s="121" t="s">
        <v>27</v>
      </c>
      <c r="E21" s="18">
        <v>457.8</v>
      </c>
      <c r="F21" s="18">
        <v>457.8</v>
      </c>
    </row>
    <row r="22" spans="1:6" s="21" customFormat="1" ht="25.5" x14ac:dyDescent="0.25">
      <c r="A22" s="184">
        <v>5</v>
      </c>
      <c r="B22" s="184" t="s">
        <v>28</v>
      </c>
      <c r="C22" s="7" t="s">
        <v>29</v>
      </c>
      <c r="D22" s="115" t="s">
        <v>30</v>
      </c>
      <c r="E22" s="14"/>
      <c r="F22" s="115">
        <v>120</v>
      </c>
    </row>
    <row r="23" spans="1:6" s="21" customFormat="1" ht="17.25" customHeight="1" x14ac:dyDescent="0.25">
      <c r="A23" s="185"/>
      <c r="B23" s="185"/>
      <c r="C23" s="12" t="s">
        <v>16</v>
      </c>
      <c r="D23" s="115" t="s">
        <v>12</v>
      </c>
      <c r="E23" s="115">
        <v>2.06</v>
      </c>
      <c r="F23" s="115">
        <f>F22*E23</f>
        <v>247.20000000000002</v>
      </c>
    </row>
    <row r="24" spans="1:6" s="21" customFormat="1" ht="16.5" x14ac:dyDescent="0.25">
      <c r="A24" s="197"/>
      <c r="B24" s="197"/>
      <c r="C24" s="12" t="s">
        <v>24</v>
      </c>
      <c r="D24" s="115" t="s">
        <v>14</v>
      </c>
      <c r="E24" s="115">
        <v>1.1000000000000001</v>
      </c>
      <c r="F24" s="115">
        <f>E24*F22</f>
        <v>132</v>
      </c>
    </row>
    <row r="25" spans="1:6" s="21" customFormat="1" ht="25.5" x14ac:dyDescent="0.25">
      <c r="A25" s="183">
        <v>6</v>
      </c>
      <c r="B25" s="184" t="s">
        <v>31</v>
      </c>
      <c r="C25" s="7" t="s">
        <v>32</v>
      </c>
      <c r="D25" s="115" t="s">
        <v>33</v>
      </c>
      <c r="E25" s="115"/>
      <c r="F25" s="115">
        <v>0.80200000000000005</v>
      </c>
    </row>
    <row r="26" spans="1:6" s="21" customFormat="1" ht="16.5" customHeight="1" x14ac:dyDescent="0.25">
      <c r="A26" s="183"/>
      <c r="B26" s="185"/>
      <c r="C26" s="12" t="s">
        <v>16</v>
      </c>
      <c r="D26" s="115" t="s">
        <v>12</v>
      </c>
      <c r="E26" s="115">
        <v>706</v>
      </c>
      <c r="F26" s="115">
        <f>E26*F25</f>
        <v>566.21199999999999</v>
      </c>
    </row>
    <row r="27" spans="1:6" s="21" customFormat="1" ht="16.5" x14ac:dyDescent="0.25">
      <c r="A27" s="183"/>
      <c r="B27" s="185"/>
      <c r="C27" s="12" t="s">
        <v>24</v>
      </c>
      <c r="D27" s="115" t="s">
        <v>14</v>
      </c>
      <c r="E27" s="115">
        <v>395</v>
      </c>
      <c r="F27" s="115">
        <f>E27*F25</f>
        <v>316.79000000000002</v>
      </c>
    </row>
    <row r="28" spans="1:6" s="21" customFormat="1" ht="16.5" x14ac:dyDescent="0.25">
      <c r="A28" s="183"/>
      <c r="B28" s="14" t="s">
        <v>15</v>
      </c>
      <c r="C28" s="12" t="s">
        <v>34</v>
      </c>
      <c r="D28" s="115" t="s">
        <v>21</v>
      </c>
      <c r="E28" s="115">
        <v>520</v>
      </c>
      <c r="F28" s="15">
        <f>F25*E28</f>
        <v>417.04</v>
      </c>
    </row>
    <row r="29" spans="1:6" s="21" customFormat="1" ht="16.5" x14ac:dyDescent="0.25">
      <c r="A29" s="204">
        <v>7</v>
      </c>
      <c r="B29" s="194" t="s">
        <v>35</v>
      </c>
      <c r="C29" s="23" t="s">
        <v>36</v>
      </c>
      <c r="D29" s="119" t="s">
        <v>37</v>
      </c>
      <c r="E29" s="25"/>
      <c r="F29" s="26">
        <v>327.14</v>
      </c>
    </row>
    <row r="30" spans="1:6" s="21" customFormat="1" ht="16.5" x14ac:dyDescent="0.25">
      <c r="A30" s="204"/>
      <c r="B30" s="195"/>
      <c r="C30" s="27" t="s">
        <v>38</v>
      </c>
      <c r="D30" s="119" t="s">
        <v>12</v>
      </c>
      <c r="E30" s="28">
        <v>1.8</v>
      </c>
      <c r="F30" s="26">
        <f>F29*E30</f>
        <v>588.85199999999998</v>
      </c>
    </row>
    <row r="31" spans="1:6" s="21" customFormat="1" ht="16.5" x14ac:dyDescent="0.25">
      <c r="A31" s="204"/>
      <c r="B31" s="195"/>
      <c r="C31" s="27" t="s">
        <v>5</v>
      </c>
      <c r="D31" s="119" t="s">
        <v>14</v>
      </c>
      <c r="E31" s="29">
        <v>0.89200000000000002</v>
      </c>
      <c r="F31" s="26">
        <f>E31*F29</f>
        <v>291.80887999999999</v>
      </c>
    </row>
    <row r="32" spans="1:6" s="21" customFormat="1" ht="16.5" x14ac:dyDescent="0.25">
      <c r="A32" s="204"/>
      <c r="B32" s="195"/>
      <c r="C32" s="27" t="s">
        <v>39</v>
      </c>
      <c r="D32" s="119" t="s">
        <v>37</v>
      </c>
      <c r="E32" s="30">
        <v>1.1000000000000001</v>
      </c>
      <c r="F32" s="26">
        <f>E32*F29</f>
        <v>359.85400000000004</v>
      </c>
    </row>
    <row r="33" spans="1:6" s="21" customFormat="1" ht="16.5" x14ac:dyDescent="0.25">
      <c r="A33" s="204"/>
      <c r="B33" s="105" t="s">
        <v>15</v>
      </c>
      <c r="C33" s="27" t="s">
        <v>40</v>
      </c>
      <c r="D33" s="119" t="s">
        <v>27</v>
      </c>
      <c r="E33" s="26">
        <v>1.86</v>
      </c>
      <c r="F33" s="26">
        <f>E33*F29</f>
        <v>608.48040000000003</v>
      </c>
    </row>
    <row r="34" spans="1:6" s="21" customFormat="1" ht="28.5" customHeight="1" x14ac:dyDescent="0.25">
      <c r="A34" s="191">
        <v>8</v>
      </c>
      <c r="B34" s="194" t="s">
        <v>148</v>
      </c>
      <c r="C34" s="46" t="s">
        <v>146</v>
      </c>
      <c r="D34" s="119" t="s">
        <v>41</v>
      </c>
      <c r="E34" s="26"/>
      <c r="F34" s="26">
        <v>6.33</v>
      </c>
    </row>
    <row r="35" spans="1:6" s="21" customFormat="1" ht="16.5" x14ac:dyDescent="0.25">
      <c r="A35" s="192"/>
      <c r="B35" s="195"/>
      <c r="C35" s="33" t="s">
        <v>16</v>
      </c>
      <c r="D35" s="119" t="s">
        <v>12</v>
      </c>
      <c r="E35" s="26">
        <v>2.52</v>
      </c>
      <c r="F35" s="26">
        <f>E35*F34</f>
        <v>15.951600000000001</v>
      </c>
    </row>
    <row r="36" spans="1:6" s="21" customFormat="1" ht="15" customHeight="1" x14ac:dyDescent="0.25">
      <c r="A36" s="192"/>
      <c r="B36" s="195"/>
      <c r="C36" s="33" t="s">
        <v>13</v>
      </c>
      <c r="D36" s="119" t="s">
        <v>14</v>
      </c>
      <c r="E36" s="26">
        <v>1.5</v>
      </c>
      <c r="F36" s="26">
        <f>E36*F34</f>
        <v>9.495000000000001</v>
      </c>
    </row>
    <row r="37" spans="1:6" s="21" customFormat="1" ht="16.5" x14ac:dyDescent="0.25">
      <c r="A37" s="192"/>
      <c r="B37" s="195"/>
      <c r="C37" s="33" t="s">
        <v>125</v>
      </c>
      <c r="D37" s="119" t="s">
        <v>14</v>
      </c>
      <c r="E37" s="26">
        <v>1.04</v>
      </c>
      <c r="F37" s="26">
        <f>E37*F34</f>
        <v>6.5832000000000006</v>
      </c>
    </row>
    <row r="38" spans="1:6" s="21" customFormat="1" ht="16.5" x14ac:dyDescent="0.25">
      <c r="A38" s="192"/>
      <c r="B38" s="195"/>
      <c r="C38" s="33" t="s">
        <v>135</v>
      </c>
      <c r="D38" s="119" t="s">
        <v>47</v>
      </c>
      <c r="E38" s="26">
        <v>3</v>
      </c>
      <c r="F38" s="26">
        <v>3</v>
      </c>
    </row>
    <row r="39" spans="1:6" s="21" customFormat="1" ht="16.5" x14ac:dyDescent="0.25">
      <c r="A39" s="192"/>
      <c r="B39" s="195"/>
      <c r="C39" s="33" t="s">
        <v>147</v>
      </c>
      <c r="D39" s="119" t="s">
        <v>37</v>
      </c>
      <c r="E39" s="26">
        <v>1.2E-2</v>
      </c>
      <c r="F39" s="26">
        <f>E39*F34</f>
        <v>7.596E-2</v>
      </c>
    </row>
    <row r="40" spans="1:6" s="21" customFormat="1" ht="16.5" x14ac:dyDescent="0.25">
      <c r="A40" s="193"/>
      <c r="B40" s="196"/>
      <c r="C40" s="33" t="s">
        <v>43</v>
      </c>
      <c r="D40" s="119" t="s">
        <v>14</v>
      </c>
      <c r="E40" s="26">
        <v>6.6000000000000003E-2</v>
      </c>
      <c r="F40" s="26">
        <f>E40*F34</f>
        <v>0.41778000000000004</v>
      </c>
    </row>
    <row r="41" spans="1:6" s="21" customFormat="1" ht="25.5" x14ac:dyDescent="0.25">
      <c r="A41" s="191">
        <v>9</v>
      </c>
      <c r="B41" s="194" t="s">
        <v>44</v>
      </c>
      <c r="C41" s="31" t="s">
        <v>187</v>
      </c>
      <c r="D41" s="119" t="s">
        <v>42</v>
      </c>
      <c r="E41" s="25"/>
      <c r="F41" s="34">
        <v>0.192</v>
      </c>
    </row>
    <row r="42" spans="1:6" s="21" customFormat="1" ht="16.5" x14ac:dyDescent="0.25">
      <c r="A42" s="192"/>
      <c r="B42" s="195"/>
      <c r="C42" s="27" t="s">
        <v>46</v>
      </c>
      <c r="D42" s="119" t="s">
        <v>12</v>
      </c>
      <c r="E42" s="26">
        <v>803</v>
      </c>
      <c r="F42" s="26">
        <f>E42*F41</f>
        <v>154.17600000000002</v>
      </c>
    </row>
    <row r="43" spans="1:6" s="21" customFormat="1" ht="16.5" x14ac:dyDescent="0.25">
      <c r="A43" s="192"/>
      <c r="B43" s="195"/>
      <c r="C43" s="27" t="s">
        <v>13</v>
      </c>
      <c r="D43" s="119" t="s">
        <v>14</v>
      </c>
      <c r="E43" s="26">
        <v>464</v>
      </c>
      <c r="F43" s="26">
        <f>E43*F41</f>
        <v>89.088000000000008</v>
      </c>
    </row>
    <row r="44" spans="1:6" s="21" customFormat="1" ht="18" customHeight="1" x14ac:dyDescent="0.25">
      <c r="A44" s="192"/>
      <c r="B44" s="195"/>
      <c r="C44" s="66" t="s">
        <v>92</v>
      </c>
      <c r="D44" s="119" t="s">
        <v>41</v>
      </c>
      <c r="E44" s="26">
        <v>995</v>
      </c>
      <c r="F44" s="26">
        <f>E44*F41</f>
        <v>191.04</v>
      </c>
    </row>
    <row r="45" spans="1:6" s="21" customFormat="1" ht="14.25" customHeight="1" x14ac:dyDescent="0.25">
      <c r="A45" s="192"/>
      <c r="B45" s="195"/>
      <c r="C45" s="27" t="s">
        <v>93</v>
      </c>
      <c r="D45" s="119" t="s">
        <v>47</v>
      </c>
      <c r="E45" s="26">
        <v>27</v>
      </c>
      <c r="F45" s="26">
        <v>27</v>
      </c>
    </row>
    <row r="46" spans="1:6" s="21" customFormat="1" ht="16.5" x14ac:dyDescent="0.25">
      <c r="A46" s="193"/>
      <c r="B46" s="196"/>
      <c r="C46" s="27" t="s">
        <v>43</v>
      </c>
      <c r="D46" s="119" t="s">
        <v>14</v>
      </c>
      <c r="E46" s="26">
        <v>18.5</v>
      </c>
      <c r="F46" s="26">
        <f>E46*F41</f>
        <v>3.552</v>
      </c>
    </row>
    <row r="47" spans="1:6" s="21" customFormat="1" ht="16.5" x14ac:dyDescent="0.25">
      <c r="A47" s="191">
        <v>10</v>
      </c>
      <c r="B47" s="194" t="s">
        <v>44</v>
      </c>
      <c r="C47" s="31" t="s">
        <v>45</v>
      </c>
      <c r="D47" s="171" t="s">
        <v>42</v>
      </c>
      <c r="E47" s="25"/>
      <c r="F47" s="29">
        <v>0.503</v>
      </c>
    </row>
    <row r="48" spans="1:6" s="21" customFormat="1" ht="16.5" x14ac:dyDescent="0.25">
      <c r="A48" s="192"/>
      <c r="B48" s="195"/>
      <c r="C48" s="27" t="s">
        <v>46</v>
      </c>
      <c r="D48" s="171" t="s">
        <v>12</v>
      </c>
      <c r="E48" s="26">
        <v>803</v>
      </c>
      <c r="F48" s="26">
        <f>E48*F47</f>
        <v>403.90899999999999</v>
      </c>
    </row>
    <row r="49" spans="1:6" s="21" customFormat="1" ht="16.5" x14ac:dyDescent="0.25">
      <c r="A49" s="192"/>
      <c r="B49" s="195"/>
      <c r="C49" s="27" t="s">
        <v>13</v>
      </c>
      <c r="D49" s="171" t="s">
        <v>14</v>
      </c>
      <c r="E49" s="26">
        <v>464</v>
      </c>
      <c r="F49" s="26">
        <f>E49*F47</f>
        <v>233.392</v>
      </c>
    </row>
    <row r="50" spans="1:6" s="21" customFormat="1" ht="25.5" x14ac:dyDescent="0.25">
      <c r="A50" s="192"/>
      <c r="B50" s="195"/>
      <c r="C50" s="66" t="s">
        <v>185</v>
      </c>
      <c r="D50" s="171" t="s">
        <v>41</v>
      </c>
      <c r="E50" s="26">
        <v>995</v>
      </c>
      <c r="F50" s="26">
        <f>E50*F47</f>
        <v>500.48500000000001</v>
      </c>
    </row>
    <row r="51" spans="1:6" s="21" customFormat="1" ht="16.5" x14ac:dyDescent="0.25">
      <c r="A51" s="193"/>
      <c r="B51" s="196"/>
      <c r="C51" s="66" t="s">
        <v>43</v>
      </c>
      <c r="D51" s="171" t="s">
        <v>14</v>
      </c>
      <c r="E51" s="26">
        <v>18.5</v>
      </c>
      <c r="F51" s="26">
        <f>E51*F47</f>
        <v>9.3055000000000003</v>
      </c>
    </row>
    <row r="52" spans="1:6" s="21" customFormat="1" ht="16.5" x14ac:dyDescent="0.25">
      <c r="A52" s="191">
        <v>11</v>
      </c>
      <c r="B52" s="194" t="s">
        <v>48</v>
      </c>
      <c r="C52" s="31" t="s">
        <v>45</v>
      </c>
      <c r="D52" s="119" t="s">
        <v>42</v>
      </c>
      <c r="E52" s="25"/>
      <c r="F52" s="29">
        <v>1.25</v>
      </c>
    </row>
    <row r="53" spans="1:6" s="21" customFormat="1" ht="16.5" x14ac:dyDescent="0.25">
      <c r="A53" s="192"/>
      <c r="B53" s="195"/>
      <c r="C53" s="27" t="s">
        <v>46</v>
      </c>
      <c r="D53" s="119" t="s">
        <v>12</v>
      </c>
      <c r="E53" s="26">
        <v>855</v>
      </c>
      <c r="F53" s="26">
        <f>E53*F52</f>
        <v>1068.75</v>
      </c>
    </row>
    <row r="54" spans="1:6" s="21" customFormat="1" ht="16.5" x14ac:dyDescent="0.25">
      <c r="A54" s="192"/>
      <c r="B54" s="195"/>
      <c r="C54" s="27" t="s">
        <v>13</v>
      </c>
      <c r="D54" s="119" t="s">
        <v>14</v>
      </c>
      <c r="E54" s="26">
        <v>493</v>
      </c>
      <c r="F54" s="26">
        <f>E54*F52</f>
        <v>616.25</v>
      </c>
    </row>
    <row r="55" spans="1:6" s="21" customFormat="1" ht="25.5" x14ac:dyDescent="0.25">
      <c r="A55" s="192"/>
      <c r="B55" s="195"/>
      <c r="C55" s="66" t="s">
        <v>164</v>
      </c>
      <c r="D55" s="119" t="s">
        <v>41</v>
      </c>
      <c r="E55" s="26">
        <v>995</v>
      </c>
      <c r="F55" s="26">
        <f>E55*F52</f>
        <v>1243.75</v>
      </c>
    </row>
    <row r="56" spans="1:6" s="21" customFormat="1" ht="19.5" customHeight="1" x14ac:dyDescent="0.25">
      <c r="A56" s="193"/>
      <c r="B56" s="196"/>
      <c r="C56" s="27" t="s">
        <v>43</v>
      </c>
      <c r="D56" s="119" t="s">
        <v>14</v>
      </c>
      <c r="E56" s="26">
        <v>27.8</v>
      </c>
      <c r="F56" s="26">
        <f>E56*F52</f>
        <v>34.75</v>
      </c>
    </row>
    <row r="57" spans="1:6" s="21" customFormat="1" ht="16.5" x14ac:dyDescent="0.25">
      <c r="A57" s="117">
        <v>12</v>
      </c>
      <c r="B57" s="118" t="s">
        <v>15</v>
      </c>
      <c r="C57" s="23" t="s">
        <v>49</v>
      </c>
      <c r="D57" s="119" t="s">
        <v>27</v>
      </c>
      <c r="E57" s="26">
        <v>3.5</v>
      </c>
      <c r="F57" s="26">
        <v>3.5</v>
      </c>
    </row>
    <row r="58" spans="1:6" s="21" customFormat="1" ht="16.5" x14ac:dyDescent="0.25">
      <c r="A58" s="117">
        <v>13</v>
      </c>
      <c r="B58" s="124" t="s">
        <v>15</v>
      </c>
      <c r="C58" s="41" t="s">
        <v>50</v>
      </c>
      <c r="D58" s="38" t="s">
        <v>41</v>
      </c>
      <c r="E58" s="39">
        <v>0.628</v>
      </c>
      <c r="F58" s="40">
        <v>76.3</v>
      </c>
    </row>
    <row r="59" spans="1:6" s="21" customFormat="1" ht="21" customHeight="1" x14ac:dyDescent="0.25">
      <c r="A59" s="116">
        <v>14</v>
      </c>
      <c r="B59" s="118" t="s">
        <v>15</v>
      </c>
      <c r="C59" s="41" t="s">
        <v>145</v>
      </c>
      <c r="D59" s="38" t="s">
        <v>51</v>
      </c>
      <c r="E59" s="39">
        <v>1.2</v>
      </c>
      <c r="F59" s="40">
        <v>1.2</v>
      </c>
    </row>
    <row r="60" spans="1:6" s="21" customFormat="1" ht="16.5" x14ac:dyDescent="0.25">
      <c r="A60" s="184">
        <v>15</v>
      </c>
      <c r="B60" s="184" t="s">
        <v>52</v>
      </c>
      <c r="C60" s="42" t="s">
        <v>53</v>
      </c>
      <c r="D60" s="115" t="s">
        <v>30</v>
      </c>
      <c r="E60" s="14"/>
      <c r="F60" s="115">
        <v>170</v>
      </c>
    </row>
    <row r="61" spans="1:6" s="21" customFormat="1" ht="16.5" x14ac:dyDescent="0.25">
      <c r="A61" s="185"/>
      <c r="B61" s="185"/>
      <c r="C61" s="12" t="s">
        <v>16</v>
      </c>
      <c r="D61" s="115" t="s">
        <v>12</v>
      </c>
      <c r="E61" s="14">
        <v>1.21</v>
      </c>
      <c r="F61" s="115">
        <f>E61*F60</f>
        <v>205.7</v>
      </c>
    </row>
    <row r="62" spans="1:6" s="21" customFormat="1" ht="16.5" customHeight="1" x14ac:dyDescent="0.25">
      <c r="A62" s="197"/>
      <c r="B62" s="197"/>
      <c r="C62" s="12" t="s">
        <v>54</v>
      </c>
      <c r="D62" s="115" t="s">
        <v>14</v>
      </c>
      <c r="E62" s="14">
        <v>0.56200000000000006</v>
      </c>
      <c r="F62" s="115">
        <f>E62*F60</f>
        <v>95.54</v>
      </c>
    </row>
    <row r="63" spans="1:6" s="21" customFormat="1" ht="38.25" x14ac:dyDescent="0.25">
      <c r="A63" s="183">
        <v>16</v>
      </c>
      <c r="B63" s="115" t="s">
        <v>55</v>
      </c>
      <c r="C63" s="43" t="s">
        <v>56</v>
      </c>
      <c r="D63" s="115" t="s">
        <v>57</v>
      </c>
      <c r="E63" s="14"/>
      <c r="F63" s="115">
        <v>0.90200000000000002</v>
      </c>
    </row>
    <row r="64" spans="1:6" s="21" customFormat="1" ht="16.5" x14ac:dyDescent="0.25">
      <c r="A64" s="183"/>
      <c r="B64" s="115" t="s">
        <v>15</v>
      </c>
      <c r="C64" s="12" t="s">
        <v>58</v>
      </c>
      <c r="D64" s="115" t="s">
        <v>59</v>
      </c>
      <c r="E64" s="14">
        <v>9.2100000000000009</v>
      </c>
      <c r="F64" s="14">
        <f>E64*F63</f>
        <v>8.3074200000000005</v>
      </c>
    </row>
    <row r="65" spans="1:6" s="21" customFormat="1" ht="38.25" x14ac:dyDescent="0.25">
      <c r="A65" s="183">
        <v>17</v>
      </c>
      <c r="B65" s="208" t="s">
        <v>60</v>
      </c>
      <c r="C65" s="7" t="s">
        <v>61</v>
      </c>
      <c r="D65" s="115" t="s">
        <v>57</v>
      </c>
      <c r="E65" s="14"/>
      <c r="F65" s="115">
        <v>5.8000000000000003E-2</v>
      </c>
    </row>
    <row r="66" spans="1:6" s="21" customFormat="1" ht="16.5" x14ac:dyDescent="0.25">
      <c r="A66" s="183"/>
      <c r="B66" s="208"/>
      <c r="C66" s="12" t="s">
        <v>19</v>
      </c>
      <c r="D66" s="115" t="s">
        <v>12</v>
      </c>
      <c r="E66" s="14">
        <v>15.4</v>
      </c>
      <c r="F66" s="115">
        <f>F65*E66</f>
        <v>0.8932000000000001</v>
      </c>
    </row>
    <row r="67" spans="1:6" s="21" customFormat="1" ht="16.5" x14ac:dyDescent="0.25">
      <c r="A67" s="183"/>
      <c r="B67" s="208"/>
      <c r="C67" s="12" t="s">
        <v>13</v>
      </c>
      <c r="D67" s="115" t="s">
        <v>12</v>
      </c>
      <c r="E67" s="14">
        <v>7.58</v>
      </c>
      <c r="F67" s="115">
        <f>F65*E67</f>
        <v>0.43964000000000003</v>
      </c>
    </row>
    <row r="68" spans="1:6" s="1" customFormat="1" x14ac:dyDescent="0.25">
      <c r="A68" s="183"/>
      <c r="B68" s="115" t="s">
        <v>15</v>
      </c>
      <c r="C68" s="45" t="s">
        <v>20</v>
      </c>
      <c r="D68" s="115" t="s">
        <v>21</v>
      </c>
      <c r="E68" s="14">
        <v>72.599999999999994</v>
      </c>
      <c r="F68" s="115">
        <f>F65*E68</f>
        <v>4.2107999999999999</v>
      </c>
    </row>
    <row r="69" spans="1:6" s="1" customFormat="1" ht="25.5" x14ac:dyDescent="0.25">
      <c r="A69" s="184">
        <v>18</v>
      </c>
      <c r="B69" s="184" t="s">
        <v>28</v>
      </c>
      <c r="C69" s="7" t="s">
        <v>29</v>
      </c>
      <c r="D69" s="115" t="s">
        <v>30</v>
      </c>
      <c r="E69" s="14"/>
      <c r="F69" s="115">
        <v>14</v>
      </c>
    </row>
    <row r="70" spans="1:6" s="1" customFormat="1" x14ac:dyDescent="0.25">
      <c r="A70" s="185"/>
      <c r="B70" s="185"/>
      <c r="C70" s="12" t="s">
        <v>16</v>
      </c>
      <c r="D70" s="115" t="s">
        <v>12</v>
      </c>
      <c r="E70" s="115">
        <v>2.06</v>
      </c>
      <c r="F70" s="115">
        <f>F69*E70</f>
        <v>28.84</v>
      </c>
    </row>
    <row r="71" spans="1:6" s="1" customFormat="1" x14ac:dyDescent="0.25">
      <c r="A71" s="197"/>
      <c r="B71" s="197"/>
      <c r="C71" s="12" t="s">
        <v>5</v>
      </c>
      <c r="D71" s="115" t="s">
        <v>14</v>
      </c>
      <c r="E71" s="115">
        <v>1.1000000000000001</v>
      </c>
      <c r="F71" s="115">
        <f>E71*F69</f>
        <v>15.400000000000002</v>
      </c>
    </row>
    <row r="72" spans="1:6" s="1" customFormat="1" ht="25.5" x14ac:dyDescent="0.25">
      <c r="A72" s="204">
        <v>19</v>
      </c>
      <c r="B72" s="209" t="s">
        <v>62</v>
      </c>
      <c r="C72" s="46" t="s">
        <v>63</v>
      </c>
      <c r="D72" s="119" t="s">
        <v>64</v>
      </c>
      <c r="E72" s="25"/>
      <c r="F72" s="47">
        <v>7.9</v>
      </c>
    </row>
    <row r="73" spans="1:6" s="1" customFormat="1" x14ac:dyDescent="0.25">
      <c r="A73" s="183"/>
      <c r="B73" s="209"/>
      <c r="C73" s="32" t="s">
        <v>11</v>
      </c>
      <c r="D73" s="119" t="s">
        <v>12</v>
      </c>
      <c r="E73" s="26">
        <v>17.8</v>
      </c>
      <c r="F73" s="26">
        <f>E73*F72</f>
        <v>140.62</v>
      </c>
    </row>
    <row r="74" spans="1:6" s="1" customFormat="1" x14ac:dyDescent="0.25">
      <c r="A74" s="183"/>
      <c r="B74" s="209"/>
      <c r="C74" s="32" t="s">
        <v>13</v>
      </c>
      <c r="D74" s="119" t="s">
        <v>14</v>
      </c>
      <c r="E74" s="29">
        <v>8.85</v>
      </c>
      <c r="F74" s="26">
        <f>E74*F72</f>
        <v>69.915000000000006</v>
      </c>
    </row>
    <row r="75" spans="1:6" s="1" customFormat="1" x14ac:dyDescent="0.25">
      <c r="A75" s="183"/>
      <c r="B75" s="120" t="s">
        <v>15</v>
      </c>
      <c r="C75" s="32" t="s">
        <v>65</v>
      </c>
      <c r="D75" s="119" t="s">
        <v>37</v>
      </c>
      <c r="E75" s="26">
        <v>11</v>
      </c>
      <c r="F75" s="26">
        <f>E75*F72</f>
        <v>86.9</v>
      </c>
    </row>
    <row r="76" spans="1:6" s="1" customFormat="1" x14ac:dyDescent="0.25">
      <c r="A76" s="183"/>
      <c r="B76" s="120" t="s">
        <v>15</v>
      </c>
      <c r="C76" s="32" t="s">
        <v>66</v>
      </c>
      <c r="D76" s="119" t="s">
        <v>27</v>
      </c>
      <c r="E76" s="26">
        <v>1.5</v>
      </c>
      <c r="F76" s="26">
        <f>E76*F72</f>
        <v>11.850000000000001</v>
      </c>
    </row>
    <row r="77" spans="1:6" s="1" customFormat="1" ht="23.25" customHeight="1" x14ac:dyDescent="0.25">
      <c r="A77" s="204">
        <v>20</v>
      </c>
      <c r="B77" s="194" t="s">
        <v>67</v>
      </c>
      <c r="C77" s="31" t="s">
        <v>191</v>
      </c>
      <c r="D77" s="119" t="s">
        <v>64</v>
      </c>
      <c r="E77" s="25"/>
      <c r="F77" s="29">
        <v>0.95399999999999996</v>
      </c>
    </row>
    <row r="78" spans="1:6" s="1" customFormat="1" x14ac:dyDescent="0.25">
      <c r="A78" s="204"/>
      <c r="B78" s="195"/>
      <c r="C78" s="27" t="s">
        <v>38</v>
      </c>
      <c r="D78" s="119" t="s">
        <v>12</v>
      </c>
      <c r="E78" s="26">
        <v>20.8</v>
      </c>
      <c r="F78" s="26">
        <f>E78*F77</f>
        <v>19.8432</v>
      </c>
    </row>
    <row r="79" spans="1:6" s="1" customFormat="1" x14ac:dyDescent="0.25">
      <c r="A79" s="204"/>
      <c r="B79" s="195"/>
      <c r="C79" s="27" t="s">
        <v>13</v>
      </c>
      <c r="D79" s="119" t="s">
        <v>14</v>
      </c>
      <c r="E79" s="26">
        <v>10.9</v>
      </c>
      <c r="F79" s="26">
        <f>E79*F77</f>
        <v>10.3986</v>
      </c>
    </row>
    <row r="80" spans="1:6" s="1" customFormat="1" x14ac:dyDescent="0.25">
      <c r="A80" s="204"/>
      <c r="B80" s="195"/>
      <c r="C80" s="27" t="s">
        <v>68</v>
      </c>
      <c r="D80" s="119" t="s">
        <v>14</v>
      </c>
      <c r="E80" s="26">
        <v>12.2</v>
      </c>
      <c r="F80" s="26">
        <f>E80*F77</f>
        <v>11.638799999999998</v>
      </c>
    </row>
    <row r="81" spans="1:6" s="1" customFormat="1" x14ac:dyDescent="0.25">
      <c r="A81" s="204"/>
      <c r="B81" s="195"/>
      <c r="C81" s="27" t="s">
        <v>69</v>
      </c>
      <c r="D81" s="119" t="s">
        <v>37</v>
      </c>
      <c r="E81" s="29">
        <v>10.15</v>
      </c>
      <c r="F81" s="26">
        <f>E81*F77</f>
        <v>9.6830999999999996</v>
      </c>
    </row>
    <row r="82" spans="1:6" s="1" customFormat="1" x14ac:dyDescent="0.25">
      <c r="A82" s="204"/>
      <c r="B82" s="195"/>
      <c r="C82" s="27" t="s">
        <v>154</v>
      </c>
      <c r="D82" s="119" t="s">
        <v>27</v>
      </c>
      <c r="E82" s="29">
        <v>0.98</v>
      </c>
      <c r="F82" s="26">
        <v>0.98</v>
      </c>
    </row>
    <row r="83" spans="1:6" s="1" customFormat="1" x14ac:dyDescent="0.25">
      <c r="A83" s="204"/>
      <c r="B83" s="195"/>
      <c r="C83" s="27" t="s">
        <v>149</v>
      </c>
      <c r="D83" s="119" t="s">
        <v>37</v>
      </c>
      <c r="E83" s="29">
        <v>0.23</v>
      </c>
      <c r="F83" s="26">
        <f>E83*F77</f>
        <v>0.21942</v>
      </c>
    </row>
    <row r="84" spans="1:6" s="1" customFormat="1" x14ac:dyDescent="0.25">
      <c r="A84" s="204"/>
      <c r="B84" s="105" t="s">
        <v>15</v>
      </c>
      <c r="C84" s="27" t="s">
        <v>70</v>
      </c>
      <c r="D84" s="119" t="s">
        <v>27</v>
      </c>
      <c r="E84" s="29">
        <v>23.8</v>
      </c>
      <c r="F84" s="26">
        <v>23.8</v>
      </c>
    </row>
    <row r="85" spans="1:6" s="1" customFormat="1" ht="26.25" customHeight="1" x14ac:dyDescent="0.25">
      <c r="A85" s="204">
        <v>21</v>
      </c>
      <c r="B85" s="214" t="s">
        <v>71</v>
      </c>
      <c r="C85" s="46" t="s">
        <v>157</v>
      </c>
      <c r="D85" s="119" t="s">
        <v>64</v>
      </c>
      <c r="E85" s="25"/>
      <c r="F85" s="29">
        <v>3.5979999999999999</v>
      </c>
    </row>
    <row r="86" spans="1:6" s="1" customFormat="1" x14ac:dyDescent="0.25">
      <c r="A86" s="204"/>
      <c r="B86" s="215"/>
      <c r="C86" s="49" t="s">
        <v>16</v>
      </c>
      <c r="D86" s="119" t="s">
        <v>12</v>
      </c>
      <c r="E86" s="26">
        <v>126</v>
      </c>
      <c r="F86" s="26">
        <f>E86*F85</f>
        <v>453.34799999999996</v>
      </c>
    </row>
    <row r="87" spans="1:6" x14ac:dyDescent="0.25">
      <c r="A87" s="204"/>
      <c r="B87" s="215"/>
      <c r="C87" s="50" t="s">
        <v>13</v>
      </c>
      <c r="D87" s="119" t="s">
        <v>14</v>
      </c>
      <c r="E87" s="47">
        <v>69.599999999999994</v>
      </c>
      <c r="F87" s="26">
        <f>E87*F85</f>
        <v>250.42079999999996</v>
      </c>
    </row>
    <row r="88" spans="1:6" ht="17.25" customHeight="1" x14ac:dyDescent="0.25">
      <c r="A88" s="204"/>
      <c r="B88" s="215"/>
      <c r="C88" s="32" t="s">
        <v>72</v>
      </c>
      <c r="D88" s="119" t="s">
        <v>14</v>
      </c>
      <c r="E88" s="47">
        <v>50.8</v>
      </c>
      <c r="F88" s="26">
        <f>E88*F85</f>
        <v>182.77839999999998</v>
      </c>
    </row>
    <row r="89" spans="1:6" s="1" customFormat="1" x14ac:dyDescent="0.25">
      <c r="A89" s="204"/>
      <c r="B89" s="215"/>
      <c r="C89" s="32" t="s">
        <v>158</v>
      </c>
      <c r="D89" s="119" t="s">
        <v>41</v>
      </c>
      <c r="E89" s="67">
        <v>13.896000000000001</v>
      </c>
      <c r="F89" s="26">
        <f>E89*F85</f>
        <v>49.997807999999999</v>
      </c>
    </row>
    <row r="90" spans="1:6" s="1" customFormat="1" x14ac:dyDescent="0.25">
      <c r="A90" s="204"/>
      <c r="B90" s="215"/>
      <c r="C90" s="32" t="s">
        <v>94</v>
      </c>
      <c r="D90" s="119" t="s">
        <v>41</v>
      </c>
      <c r="E90" s="67">
        <v>6.1559999999999997</v>
      </c>
      <c r="F90" s="26">
        <v>23</v>
      </c>
    </row>
    <row r="91" spans="1:6" s="1" customFormat="1" x14ac:dyDescent="0.25">
      <c r="A91" s="204"/>
      <c r="B91" s="215"/>
      <c r="C91" s="32" t="s">
        <v>190</v>
      </c>
      <c r="D91" s="119" t="s">
        <v>37</v>
      </c>
      <c r="E91" s="47">
        <v>1.93</v>
      </c>
      <c r="F91" s="26">
        <f>E91*F85</f>
        <v>6.9441399999999991</v>
      </c>
    </row>
    <row r="92" spans="1:6" s="1" customFormat="1" x14ac:dyDescent="0.25">
      <c r="A92" s="204"/>
      <c r="B92" s="215"/>
      <c r="C92" s="32" t="s">
        <v>73</v>
      </c>
      <c r="D92" s="119" t="s">
        <v>27</v>
      </c>
      <c r="E92" s="26">
        <v>0.16</v>
      </c>
      <c r="F92" s="26">
        <f>E92*F85</f>
        <v>0.57567999999999997</v>
      </c>
    </row>
    <row r="93" spans="1:6" s="44" customFormat="1" x14ac:dyDescent="0.25">
      <c r="A93" s="204"/>
      <c r="B93" s="215"/>
      <c r="C93" s="32" t="s">
        <v>74</v>
      </c>
      <c r="D93" s="119" t="s">
        <v>37</v>
      </c>
      <c r="E93" s="26">
        <v>4.13</v>
      </c>
      <c r="F93" s="26">
        <f>E93*F85</f>
        <v>14.859739999999999</v>
      </c>
    </row>
    <row r="94" spans="1:6" s="44" customFormat="1" ht="16.5" customHeight="1" x14ac:dyDescent="0.25">
      <c r="A94" s="204"/>
      <c r="B94" s="215"/>
      <c r="C94" s="32" t="s">
        <v>75</v>
      </c>
      <c r="D94" s="119" t="s">
        <v>47</v>
      </c>
      <c r="E94" s="26">
        <v>49</v>
      </c>
      <c r="F94" s="26">
        <v>49</v>
      </c>
    </row>
    <row r="95" spans="1:6" s="44" customFormat="1" x14ac:dyDescent="0.25">
      <c r="A95" s="204"/>
      <c r="B95" s="215"/>
      <c r="C95" s="32" t="s">
        <v>95</v>
      </c>
      <c r="D95" s="119" t="s">
        <v>47</v>
      </c>
      <c r="E95" s="26">
        <v>24</v>
      </c>
      <c r="F95" s="26">
        <v>24</v>
      </c>
    </row>
    <row r="96" spans="1:6" s="44" customFormat="1" x14ac:dyDescent="0.25">
      <c r="A96" s="204"/>
      <c r="B96" s="216"/>
      <c r="C96" s="32" t="s">
        <v>43</v>
      </c>
      <c r="D96" s="119" t="s">
        <v>14</v>
      </c>
      <c r="E96" s="26">
        <v>70.099999999999994</v>
      </c>
      <c r="F96" s="26">
        <f>E96*F85</f>
        <v>252.21979999999996</v>
      </c>
    </row>
    <row r="97" spans="1:6" s="44" customFormat="1" ht="15.75" customHeight="1" x14ac:dyDescent="0.25">
      <c r="A97" s="204"/>
      <c r="B97" s="120" t="s">
        <v>15</v>
      </c>
      <c r="C97" s="33" t="s">
        <v>76</v>
      </c>
      <c r="D97" s="119" t="s">
        <v>27</v>
      </c>
      <c r="E97" s="26">
        <v>66.8</v>
      </c>
      <c r="F97" s="26">
        <v>66.8</v>
      </c>
    </row>
    <row r="98" spans="1:6" s="44" customFormat="1" ht="25.5" x14ac:dyDescent="0.25">
      <c r="A98" s="204">
        <v>22</v>
      </c>
      <c r="B98" s="205" t="s">
        <v>71</v>
      </c>
      <c r="C98" s="46" t="s">
        <v>160</v>
      </c>
      <c r="D98" s="119" t="s">
        <v>64</v>
      </c>
      <c r="E98" s="25"/>
      <c r="F98" s="29">
        <v>0.35</v>
      </c>
    </row>
    <row r="99" spans="1:6" s="44" customFormat="1" x14ac:dyDescent="0.25">
      <c r="A99" s="204"/>
      <c r="B99" s="206"/>
      <c r="C99" s="49" t="s">
        <v>16</v>
      </c>
      <c r="D99" s="119" t="s">
        <v>12</v>
      </c>
      <c r="E99" s="26">
        <v>126</v>
      </c>
      <c r="F99" s="26">
        <f>E99*F98</f>
        <v>44.099999999999994</v>
      </c>
    </row>
    <row r="100" spans="1:6" s="44" customFormat="1" x14ac:dyDescent="0.25">
      <c r="A100" s="204"/>
      <c r="B100" s="206"/>
      <c r="C100" s="50" t="s">
        <v>13</v>
      </c>
      <c r="D100" s="119" t="s">
        <v>14</v>
      </c>
      <c r="E100" s="47">
        <v>69.599999999999994</v>
      </c>
      <c r="F100" s="26">
        <f>E100*F98</f>
        <v>24.359999999999996</v>
      </c>
    </row>
    <row r="101" spans="1:6" s="44" customFormat="1" ht="15.75" customHeight="1" x14ac:dyDescent="0.25">
      <c r="A101" s="204"/>
      <c r="B101" s="206"/>
      <c r="C101" s="32" t="s">
        <v>72</v>
      </c>
      <c r="D101" s="119" t="s">
        <v>14</v>
      </c>
      <c r="E101" s="47">
        <v>50.8</v>
      </c>
      <c r="F101" s="26">
        <f>E101*F98</f>
        <v>17.779999999999998</v>
      </c>
    </row>
    <row r="102" spans="1:6" s="44" customFormat="1" ht="15.75" customHeight="1" x14ac:dyDescent="0.25">
      <c r="A102" s="204"/>
      <c r="B102" s="206"/>
      <c r="C102" s="32" t="s">
        <v>158</v>
      </c>
      <c r="D102" s="119" t="s">
        <v>47</v>
      </c>
      <c r="E102" s="47">
        <v>5</v>
      </c>
      <c r="F102" s="26">
        <v>5</v>
      </c>
    </row>
    <row r="103" spans="1:6" s="44" customFormat="1" ht="15.75" customHeight="1" x14ac:dyDescent="0.25">
      <c r="A103" s="204"/>
      <c r="B103" s="206"/>
      <c r="C103" s="32" t="s">
        <v>159</v>
      </c>
      <c r="D103" s="119" t="s">
        <v>47</v>
      </c>
      <c r="E103" s="47">
        <v>5</v>
      </c>
      <c r="F103" s="26">
        <v>5</v>
      </c>
    </row>
    <row r="104" spans="1:6" s="44" customFormat="1" x14ac:dyDescent="0.25">
      <c r="A104" s="204"/>
      <c r="B104" s="206"/>
      <c r="C104" s="32" t="s">
        <v>190</v>
      </c>
      <c r="D104" s="119" t="s">
        <v>37</v>
      </c>
      <c r="E104" s="47">
        <v>1.93</v>
      </c>
      <c r="F104" s="26">
        <f>E104*F98</f>
        <v>0.67549999999999999</v>
      </c>
    </row>
    <row r="105" spans="1:6" s="1" customFormat="1" x14ac:dyDescent="0.25">
      <c r="A105" s="204"/>
      <c r="B105" s="206"/>
      <c r="C105" s="32" t="s">
        <v>73</v>
      </c>
      <c r="D105" s="119" t="s">
        <v>27</v>
      </c>
      <c r="E105" s="26">
        <v>0.16</v>
      </c>
      <c r="F105" s="26">
        <f>E105*F98</f>
        <v>5.5999999999999994E-2</v>
      </c>
    </row>
    <row r="106" spans="1:6" s="1" customFormat="1" x14ac:dyDescent="0.25">
      <c r="A106" s="204"/>
      <c r="B106" s="206"/>
      <c r="C106" s="32" t="s">
        <v>74</v>
      </c>
      <c r="D106" s="119" t="s">
        <v>37</v>
      </c>
      <c r="E106" s="26">
        <v>4.13</v>
      </c>
      <c r="F106" s="26">
        <f>E106*F98</f>
        <v>1.4454999999999998</v>
      </c>
    </row>
    <row r="107" spans="1:6" s="1" customFormat="1" x14ac:dyDescent="0.25">
      <c r="A107" s="204"/>
      <c r="B107" s="206"/>
      <c r="C107" s="32" t="s">
        <v>75</v>
      </c>
      <c r="D107" s="119" t="s">
        <v>47</v>
      </c>
      <c r="E107" s="26">
        <v>5</v>
      </c>
      <c r="F107" s="26">
        <v>5</v>
      </c>
    </row>
    <row r="108" spans="1:6" s="1" customFormat="1" x14ac:dyDescent="0.25">
      <c r="A108" s="204"/>
      <c r="B108" s="207"/>
      <c r="C108" s="32" t="s">
        <v>43</v>
      </c>
      <c r="D108" s="119" t="s">
        <v>14</v>
      </c>
      <c r="E108" s="26">
        <v>70.099999999999994</v>
      </c>
      <c r="F108" s="26">
        <f>E108*F98</f>
        <v>24.534999999999997</v>
      </c>
    </row>
    <row r="109" spans="1:6" s="1" customFormat="1" x14ac:dyDescent="0.25">
      <c r="A109" s="204"/>
      <c r="B109" s="124" t="s">
        <v>15</v>
      </c>
      <c r="C109" s="33" t="s">
        <v>76</v>
      </c>
      <c r="D109" s="119" t="s">
        <v>27</v>
      </c>
      <c r="E109" s="26">
        <v>2.4</v>
      </c>
      <c r="F109" s="26">
        <f>E109*F98</f>
        <v>0.84</v>
      </c>
    </row>
    <row r="110" spans="1:6" s="1" customFormat="1" ht="25.5" x14ac:dyDescent="0.25">
      <c r="A110" s="204">
        <v>23</v>
      </c>
      <c r="B110" s="205" t="s">
        <v>71</v>
      </c>
      <c r="C110" s="46" t="s">
        <v>161</v>
      </c>
      <c r="D110" s="119" t="s">
        <v>64</v>
      </c>
      <c r="E110" s="25"/>
      <c r="F110" s="29">
        <v>9.2999999999999999E-2</v>
      </c>
    </row>
    <row r="111" spans="1:6" s="1" customFormat="1" x14ac:dyDescent="0.25">
      <c r="A111" s="204"/>
      <c r="B111" s="206"/>
      <c r="C111" s="49" t="s">
        <v>16</v>
      </c>
      <c r="D111" s="119" t="s">
        <v>12</v>
      </c>
      <c r="E111" s="26">
        <v>126</v>
      </c>
      <c r="F111" s="26">
        <f>E111*F110</f>
        <v>11.718</v>
      </c>
    </row>
    <row r="112" spans="1:6" s="1" customFormat="1" x14ac:dyDescent="0.25">
      <c r="A112" s="204"/>
      <c r="B112" s="206"/>
      <c r="C112" s="50" t="s">
        <v>13</v>
      </c>
      <c r="D112" s="119" t="s">
        <v>14</v>
      </c>
      <c r="E112" s="47">
        <v>69.599999999999994</v>
      </c>
      <c r="F112" s="26">
        <f>E112*F110</f>
        <v>6.4727999999999994</v>
      </c>
    </row>
    <row r="113" spans="1:6" s="1" customFormat="1" x14ac:dyDescent="0.25">
      <c r="A113" s="204"/>
      <c r="B113" s="206"/>
      <c r="C113" s="32" t="s">
        <v>72</v>
      </c>
      <c r="D113" s="119" t="s">
        <v>14</v>
      </c>
      <c r="E113" s="47">
        <v>50.8</v>
      </c>
      <c r="F113" s="26">
        <f>E113*F110</f>
        <v>4.7243999999999993</v>
      </c>
    </row>
    <row r="114" spans="1:6" s="1" customFormat="1" x14ac:dyDescent="0.25">
      <c r="A114" s="204"/>
      <c r="B114" s="206"/>
      <c r="C114" s="32" t="s">
        <v>158</v>
      </c>
      <c r="D114" s="119" t="s">
        <v>47</v>
      </c>
      <c r="E114" s="47">
        <v>2</v>
      </c>
      <c r="F114" s="26">
        <v>2</v>
      </c>
    </row>
    <row r="115" spans="1:6" s="1" customFormat="1" x14ac:dyDescent="0.25">
      <c r="A115" s="204"/>
      <c r="B115" s="206"/>
      <c r="C115" s="32" t="s">
        <v>190</v>
      </c>
      <c r="D115" s="119" t="s">
        <v>37</v>
      </c>
      <c r="E115" s="47">
        <v>1.93</v>
      </c>
      <c r="F115" s="26">
        <f>E115*F110</f>
        <v>0.17948999999999998</v>
      </c>
    </row>
    <row r="116" spans="1:6" s="1" customFormat="1" x14ac:dyDescent="0.25">
      <c r="A116" s="204"/>
      <c r="B116" s="206"/>
      <c r="C116" s="32" t="s">
        <v>73</v>
      </c>
      <c r="D116" s="119" t="s">
        <v>27</v>
      </c>
      <c r="E116" s="26">
        <v>0.16</v>
      </c>
      <c r="F116" s="26">
        <f>E116*F110</f>
        <v>1.4880000000000001E-2</v>
      </c>
    </row>
    <row r="117" spans="1:6" s="1" customFormat="1" x14ac:dyDescent="0.25">
      <c r="A117" s="204"/>
      <c r="B117" s="206"/>
      <c r="C117" s="32" t="s">
        <v>74</v>
      </c>
      <c r="D117" s="119" t="s">
        <v>37</v>
      </c>
      <c r="E117" s="26">
        <v>4.13</v>
      </c>
      <c r="F117" s="26">
        <f>E117*F110</f>
        <v>0.38408999999999999</v>
      </c>
    </row>
    <row r="118" spans="1:6" s="1" customFormat="1" x14ac:dyDescent="0.25">
      <c r="A118" s="204"/>
      <c r="B118" s="206"/>
      <c r="C118" s="32" t="s">
        <v>75</v>
      </c>
      <c r="D118" s="119" t="s">
        <v>47</v>
      </c>
      <c r="E118" s="26">
        <v>1</v>
      </c>
      <c r="F118" s="26">
        <v>1</v>
      </c>
    </row>
    <row r="119" spans="1:6" s="1" customFormat="1" x14ac:dyDescent="0.25">
      <c r="A119" s="204"/>
      <c r="B119" s="207"/>
      <c r="C119" s="32" t="s">
        <v>43</v>
      </c>
      <c r="D119" s="119" t="s">
        <v>14</v>
      </c>
      <c r="E119" s="26">
        <v>70.099999999999994</v>
      </c>
      <c r="F119" s="26">
        <f>E119*F110</f>
        <v>6.5192999999999994</v>
      </c>
    </row>
    <row r="120" spans="1:6" s="1" customFormat="1" x14ac:dyDescent="0.25">
      <c r="A120" s="204"/>
      <c r="B120" s="124" t="s">
        <v>15</v>
      </c>
      <c r="C120" s="33" t="s">
        <v>76</v>
      </c>
      <c r="D120" s="119" t="s">
        <v>27</v>
      </c>
      <c r="E120" s="26">
        <v>2.4</v>
      </c>
      <c r="F120" s="26">
        <f>E120*F110</f>
        <v>0.22319999999999998</v>
      </c>
    </row>
    <row r="121" spans="1:6" s="1" customFormat="1" ht="25.5" x14ac:dyDescent="0.25">
      <c r="A121" s="223">
        <v>24</v>
      </c>
      <c r="B121" s="217" t="s">
        <v>79</v>
      </c>
      <c r="C121" s="52" t="s">
        <v>86</v>
      </c>
      <c r="D121" s="53" t="s">
        <v>80</v>
      </c>
      <c r="E121" s="25"/>
      <c r="F121" s="26">
        <v>600</v>
      </c>
    </row>
    <row r="122" spans="1:6" s="1" customFormat="1" x14ac:dyDescent="0.25">
      <c r="A122" s="223"/>
      <c r="B122" s="218"/>
      <c r="C122" s="54" t="s">
        <v>46</v>
      </c>
      <c r="D122" s="53" t="s">
        <v>12</v>
      </c>
      <c r="E122" s="25">
        <v>3.2099999999999997E-2</v>
      </c>
      <c r="F122" s="26">
        <f>E122*F121</f>
        <v>19.259999999999998</v>
      </c>
    </row>
    <row r="123" spans="1:6" s="1" customFormat="1" x14ac:dyDescent="0.25">
      <c r="A123" s="223"/>
      <c r="B123" s="218"/>
      <c r="C123" s="54" t="s">
        <v>13</v>
      </c>
      <c r="D123" s="53" t="s">
        <v>14</v>
      </c>
      <c r="E123" s="25">
        <v>1.6899999999999998E-2</v>
      </c>
      <c r="F123" s="26">
        <f>E123*F121</f>
        <v>10.139999999999999</v>
      </c>
    </row>
    <row r="124" spans="1:6" s="1" customFormat="1" x14ac:dyDescent="0.25">
      <c r="A124" s="223"/>
      <c r="B124" s="218"/>
      <c r="C124" s="54" t="s">
        <v>81</v>
      </c>
      <c r="D124" s="53" t="s">
        <v>78</v>
      </c>
      <c r="E124" s="25">
        <v>2.65E-3</v>
      </c>
      <c r="F124" s="26">
        <f>F121*E124</f>
        <v>1.59</v>
      </c>
    </row>
    <row r="125" spans="1:6" s="1" customFormat="1" x14ac:dyDescent="0.25">
      <c r="A125" s="223"/>
      <c r="B125" s="218"/>
      <c r="C125" s="54" t="s">
        <v>82</v>
      </c>
      <c r="D125" s="53" t="s">
        <v>78</v>
      </c>
      <c r="E125" s="25">
        <v>4.5279999999999999E-3</v>
      </c>
      <c r="F125" s="26">
        <f>F121*E125</f>
        <v>2.7168000000000001</v>
      </c>
    </row>
    <row r="126" spans="1:6" s="1" customFormat="1" x14ac:dyDescent="0.25">
      <c r="A126" s="223"/>
      <c r="B126" s="218"/>
      <c r="C126" s="54" t="s">
        <v>83</v>
      </c>
      <c r="D126" s="53" t="s">
        <v>78</v>
      </c>
      <c r="E126" s="25">
        <v>7.1000000000000002E-4</v>
      </c>
      <c r="F126" s="26">
        <f>F121*E126</f>
        <v>0.42599999999999999</v>
      </c>
    </row>
    <row r="127" spans="1:6" s="1" customFormat="1" x14ac:dyDescent="0.25">
      <c r="A127" s="223"/>
      <c r="B127" s="218"/>
      <c r="C127" s="54" t="s">
        <v>84</v>
      </c>
      <c r="D127" s="53" t="s">
        <v>78</v>
      </c>
      <c r="E127" s="25">
        <v>2.0999999999999999E-3</v>
      </c>
      <c r="F127" s="26">
        <f>F121*E127</f>
        <v>1.26</v>
      </c>
    </row>
    <row r="128" spans="1:6" s="1" customFormat="1" x14ac:dyDescent="0.25">
      <c r="A128" s="223"/>
      <c r="B128" s="218"/>
      <c r="C128" s="54" t="s">
        <v>85</v>
      </c>
      <c r="D128" s="53" t="s">
        <v>37</v>
      </c>
      <c r="E128" s="25">
        <v>1.4999999999999999E-2</v>
      </c>
      <c r="F128" s="26">
        <f>F121*E128</f>
        <v>9</v>
      </c>
    </row>
    <row r="129" spans="1:6" s="5" customFormat="1" ht="14.25" x14ac:dyDescent="0.25">
      <c r="A129" s="223"/>
      <c r="B129" s="219"/>
      <c r="C129" s="54" t="s">
        <v>65</v>
      </c>
      <c r="D129" s="53" t="s">
        <v>37</v>
      </c>
      <c r="E129" s="25">
        <v>0.124</v>
      </c>
      <c r="F129" s="26">
        <f>F121*E129</f>
        <v>74.400000000000006</v>
      </c>
    </row>
    <row r="130" spans="1:6" s="5" customFormat="1" ht="12.75" x14ac:dyDescent="0.25">
      <c r="A130" s="223"/>
      <c r="B130" s="51" t="s">
        <v>15</v>
      </c>
      <c r="C130" s="54" t="s">
        <v>87</v>
      </c>
      <c r="D130" s="53" t="s">
        <v>27</v>
      </c>
      <c r="E130" s="25">
        <v>0.186</v>
      </c>
      <c r="F130" s="26">
        <f>F121*E130</f>
        <v>111.6</v>
      </c>
    </row>
    <row r="131" spans="1:6" s="5" customFormat="1" ht="12.75" x14ac:dyDescent="0.25">
      <c r="A131" s="241" t="s">
        <v>183</v>
      </c>
      <c r="B131" s="242"/>
      <c r="C131" s="242"/>
      <c r="D131" s="243"/>
      <c r="E131" s="25"/>
      <c r="F131" s="26"/>
    </row>
    <row r="132" spans="1:6" s="5" customFormat="1" ht="38.25" x14ac:dyDescent="0.25">
      <c r="A132" s="231">
        <v>1</v>
      </c>
      <c r="B132" s="230" t="s">
        <v>96</v>
      </c>
      <c r="C132" s="16" t="s">
        <v>97</v>
      </c>
      <c r="D132" s="18" t="s">
        <v>143</v>
      </c>
      <c r="E132" s="18"/>
      <c r="F132" s="18">
        <v>0.09</v>
      </c>
    </row>
    <row r="133" spans="1:6" s="1" customFormat="1" x14ac:dyDescent="0.25">
      <c r="A133" s="232"/>
      <c r="B133" s="230"/>
      <c r="C133" s="122" t="s">
        <v>98</v>
      </c>
      <c r="D133" s="18" t="s">
        <v>12</v>
      </c>
      <c r="E133" s="18">
        <v>16.5</v>
      </c>
      <c r="F133" s="18">
        <f>E133*F132</f>
        <v>1.4849999999999999</v>
      </c>
    </row>
    <row r="134" spans="1:6" s="1" customFormat="1" x14ac:dyDescent="0.25">
      <c r="A134" s="232"/>
      <c r="B134" s="230"/>
      <c r="C134" s="122" t="s">
        <v>13</v>
      </c>
      <c r="D134" s="18" t="s">
        <v>12</v>
      </c>
      <c r="E134" s="18">
        <v>8.1300000000000008</v>
      </c>
      <c r="F134" s="18">
        <f>F132*E134</f>
        <v>0.73170000000000002</v>
      </c>
    </row>
    <row r="135" spans="1:6" s="5" customFormat="1" ht="12.75" x14ac:dyDescent="0.25">
      <c r="A135" s="232"/>
      <c r="B135" s="230"/>
      <c r="C135" s="122" t="s">
        <v>99</v>
      </c>
      <c r="D135" s="18" t="s">
        <v>59</v>
      </c>
      <c r="E135" s="18">
        <v>31.736999999999998</v>
      </c>
      <c r="F135" s="18">
        <f>F132*E135</f>
        <v>2.8563299999999998</v>
      </c>
    </row>
    <row r="136" spans="1:6" s="5" customFormat="1" ht="25.5" x14ac:dyDescent="0.25">
      <c r="A136" s="184">
        <v>2</v>
      </c>
      <c r="B136" s="184" t="s">
        <v>28</v>
      </c>
      <c r="C136" s="7" t="s">
        <v>29</v>
      </c>
      <c r="D136" s="70" t="s">
        <v>30</v>
      </c>
      <c r="E136" s="70"/>
      <c r="F136" s="70">
        <v>4</v>
      </c>
    </row>
    <row r="137" spans="1:6" s="5" customFormat="1" ht="12.75" x14ac:dyDescent="0.25">
      <c r="A137" s="185"/>
      <c r="B137" s="185"/>
      <c r="C137" s="71" t="s">
        <v>16</v>
      </c>
      <c r="D137" s="70" t="s">
        <v>12</v>
      </c>
      <c r="E137" s="70">
        <v>2.48</v>
      </c>
      <c r="F137" s="70">
        <v>2.06</v>
      </c>
    </row>
    <row r="138" spans="1:6" s="5" customFormat="1" ht="12.75" x14ac:dyDescent="0.25">
      <c r="A138" s="197"/>
      <c r="B138" s="197"/>
      <c r="C138" s="71" t="s">
        <v>13</v>
      </c>
      <c r="D138" s="70" t="s">
        <v>14</v>
      </c>
      <c r="E138" s="70">
        <v>1.1000000000000001</v>
      </c>
      <c r="F138" s="70">
        <f>E138*F136</f>
        <v>4.4000000000000004</v>
      </c>
    </row>
    <row r="139" spans="1:6" x14ac:dyDescent="0.25">
      <c r="A139" s="204">
        <v>3</v>
      </c>
      <c r="B139" s="233" t="s">
        <v>35</v>
      </c>
      <c r="C139" s="72" t="s">
        <v>155</v>
      </c>
      <c r="D139" s="38" t="s">
        <v>37</v>
      </c>
      <c r="E139" s="40"/>
      <c r="F139" s="40">
        <v>2.92</v>
      </c>
    </row>
    <row r="140" spans="1:6" x14ac:dyDescent="0.25">
      <c r="A140" s="204"/>
      <c r="B140" s="233"/>
      <c r="C140" s="73" t="s">
        <v>38</v>
      </c>
      <c r="D140" s="38" t="s">
        <v>12</v>
      </c>
      <c r="E140" s="40">
        <v>1.8</v>
      </c>
      <c r="F140" s="40">
        <f>F139*E140</f>
        <v>5.2560000000000002</v>
      </c>
    </row>
    <row r="141" spans="1:6" x14ac:dyDescent="0.25">
      <c r="A141" s="204"/>
      <c r="B141" s="233"/>
      <c r="C141" s="73" t="s">
        <v>13</v>
      </c>
      <c r="D141" s="38" t="s">
        <v>14</v>
      </c>
      <c r="E141" s="40">
        <v>0.89200000000000002</v>
      </c>
      <c r="F141" s="40">
        <f>E141*F139</f>
        <v>2.6046399999999998</v>
      </c>
    </row>
    <row r="142" spans="1:6" x14ac:dyDescent="0.25">
      <c r="A142" s="204"/>
      <c r="B142" s="233"/>
      <c r="C142" s="73" t="s">
        <v>100</v>
      </c>
      <c r="D142" s="38" t="s">
        <v>37</v>
      </c>
      <c r="E142" s="40">
        <v>1.1000000000000001</v>
      </c>
      <c r="F142" s="40">
        <f>E142*F139</f>
        <v>3.2120000000000002</v>
      </c>
    </row>
    <row r="143" spans="1:6" x14ac:dyDescent="0.25">
      <c r="A143" s="204"/>
      <c r="B143" s="233"/>
      <c r="C143" s="73" t="s">
        <v>40</v>
      </c>
      <c r="D143" s="38" t="s">
        <v>27</v>
      </c>
      <c r="E143" s="40">
        <v>1.86</v>
      </c>
      <c r="F143" s="40">
        <f>E143*F139</f>
        <v>5.4312000000000005</v>
      </c>
    </row>
    <row r="144" spans="1:6" ht="25.5" x14ac:dyDescent="0.25">
      <c r="A144" s="191">
        <v>4</v>
      </c>
      <c r="B144" s="194" t="s">
        <v>67</v>
      </c>
      <c r="C144" s="31" t="s">
        <v>141</v>
      </c>
      <c r="D144" s="119" t="s">
        <v>64</v>
      </c>
      <c r="E144" s="25"/>
      <c r="F144" s="29">
        <v>0.48799999999999999</v>
      </c>
    </row>
    <row r="145" spans="1:6" x14ac:dyDescent="0.25">
      <c r="A145" s="192"/>
      <c r="B145" s="195"/>
      <c r="C145" s="66" t="s">
        <v>38</v>
      </c>
      <c r="D145" s="119" t="s">
        <v>12</v>
      </c>
      <c r="E145" s="26">
        <v>20.8</v>
      </c>
      <c r="F145" s="26">
        <f>E145*F144</f>
        <v>10.150399999999999</v>
      </c>
    </row>
    <row r="146" spans="1:6" x14ac:dyDescent="0.25">
      <c r="A146" s="192"/>
      <c r="B146" s="195"/>
      <c r="C146" s="27" t="s">
        <v>5</v>
      </c>
      <c r="D146" s="119" t="s">
        <v>14</v>
      </c>
      <c r="E146" s="26">
        <v>10.9</v>
      </c>
      <c r="F146" s="26">
        <f>E146*F144</f>
        <v>5.3192000000000004</v>
      </c>
    </row>
    <row r="147" spans="1:6" x14ac:dyDescent="0.25">
      <c r="A147" s="192"/>
      <c r="B147" s="195"/>
      <c r="C147" s="27" t="s">
        <v>68</v>
      </c>
      <c r="D147" s="119" t="s">
        <v>14</v>
      </c>
      <c r="E147" s="26">
        <v>12.2</v>
      </c>
      <c r="F147" s="26">
        <f>E147*F144</f>
        <v>5.9535999999999998</v>
      </c>
    </row>
    <row r="148" spans="1:6" x14ac:dyDescent="0.25">
      <c r="A148" s="192"/>
      <c r="B148" s="195"/>
      <c r="C148" s="27" t="s">
        <v>69</v>
      </c>
      <c r="D148" s="119" t="s">
        <v>37</v>
      </c>
      <c r="E148" s="29">
        <v>10.15</v>
      </c>
      <c r="F148" s="26">
        <f>E148*F144</f>
        <v>4.9531999999999998</v>
      </c>
    </row>
    <row r="149" spans="1:6" x14ac:dyDescent="0.25">
      <c r="A149" s="192"/>
      <c r="B149" s="195"/>
      <c r="C149" s="27" t="s">
        <v>137</v>
      </c>
      <c r="D149" s="119" t="s">
        <v>27</v>
      </c>
      <c r="E149" s="29">
        <v>0.24199999999999999</v>
      </c>
      <c r="F149" s="26">
        <v>0.24199999999999999</v>
      </c>
    </row>
    <row r="150" spans="1:6" x14ac:dyDescent="0.25">
      <c r="A150" s="192"/>
      <c r="B150" s="195"/>
      <c r="C150" s="27" t="s">
        <v>138</v>
      </c>
      <c r="D150" s="119" t="s">
        <v>27</v>
      </c>
      <c r="E150" s="29">
        <v>0.01</v>
      </c>
      <c r="F150" s="26"/>
    </row>
    <row r="151" spans="1:6" x14ac:dyDescent="0.25">
      <c r="A151" s="192"/>
      <c r="B151" s="195"/>
      <c r="C151" s="27" t="s">
        <v>149</v>
      </c>
      <c r="D151" s="119" t="s">
        <v>37</v>
      </c>
      <c r="E151" s="29">
        <v>0.23</v>
      </c>
      <c r="F151" s="26">
        <f>E151*F144</f>
        <v>0.11224000000000001</v>
      </c>
    </row>
    <row r="152" spans="1:6" ht="13.5" customHeight="1" x14ac:dyDescent="0.25">
      <c r="A152" s="192"/>
      <c r="B152" s="105" t="s">
        <v>15</v>
      </c>
      <c r="C152" s="27" t="s">
        <v>70</v>
      </c>
      <c r="D152" s="119" t="s">
        <v>27</v>
      </c>
      <c r="E152" s="29">
        <v>12.2</v>
      </c>
      <c r="F152" s="26">
        <v>12.2</v>
      </c>
    </row>
    <row r="153" spans="1:6" x14ac:dyDescent="0.25">
      <c r="A153" s="193"/>
      <c r="B153" s="124" t="s">
        <v>15</v>
      </c>
      <c r="C153" s="85" t="s">
        <v>109</v>
      </c>
      <c r="D153" s="38" t="s">
        <v>27</v>
      </c>
      <c r="E153" s="40">
        <v>0.5</v>
      </c>
      <c r="F153" s="40">
        <v>0.5</v>
      </c>
    </row>
    <row r="154" spans="1:6" ht="38.25" x14ac:dyDescent="0.25">
      <c r="A154" s="226">
        <v>5</v>
      </c>
      <c r="B154" s="227" t="s">
        <v>110</v>
      </c>
      <c r="C154" s="79" t="s">
        <v>140</v>
      </c>
      <c r="D154" s="74" t="s">
        <v>142</v>
      </c>
      <c r="E154" s="74"/>
      <c r="F154" s="75">
        <v>8.9700000000000002E-2</v>
      </c>
    </row>
    <row r="155" spans="1:6" x14ac:dyDescent="0.25">
      <c r="A155" s="226"/>
      <c r="B155" s="227"/>
      <c r="C155" s="80" t="s">
        <v>98</v>
      </c>
      <c r="D155" s="74" t="s">
        <v>12</v>
      </c>
      <c r="E155" s="74">
        <v>925</v>
      </c>
      <c r="F155" s="74">
        <f>F154*E155</f>
        <v>82.972499999999997</v>
      </c>
    </row>
    <row r="156" spans="1:6" x14ac:dyDescent="0.25">
      <c r="A156" s="226"/>
      <c r="B156" s="227"/>
      <c r="C156" s="80" t="s">
        <v>13</v>
      </c>
      <c r="D156" s="74" t="s">
        <v>12</v>
      </c>
      <c r="E156" s="74">
        <v>533</v>
      </c>
      <c r="F156" s="74">
        <f>F154*E156</f>
        <v>47.810099999999998</v>
      </c>
    </row>
    <row r="157" spans="1:6" x14ac:dyDescent="0.25">
      <c r="A157" s="226"/>
      <c r="B157" s="227"/>
      <c r="C157" s="80" t="s">
        <v>68</v>
      </c>
      <c r="D157" s="74" t="s">
        <v>14</v>
      </c>
      <c r="E157" s="74">
        <v>114</v>
      </c>
      <c r="F157" s="74">
        <f>E157*F154</f>
        <v>10.2258</v>
      </c>
    </row>
    <row r="158" spans="1:6" x14ac:dyDescent="0.25">
      <c r="A158" s="226"/>
      <c r="B158" s="227"/>
      <c r="C158" s="80" t="s">
        <v>102</v>
      </c>
      <c r="D158" s="74"/>
      <c r="E158" s="74"/>
      <c r="F158" s="74"/>
    </row>
    <row r="159" spans="1:6" x14ac:dyDescent="0.25">
      <c r="A159" s="226"/>
      <c r="B159" s="227"/>
      <c r="C159" s="80" t="s">
        <v>103</v>
      </c>
      <c r="D159" s="74" t="s">
        <v>25</v>
      </c>
      <c r="E159" s="74">
        <v>100</v>
      </c>
      <c r="F159" s="74">
        <f>F154*E159</f>
        <v>8.9700000000000006</v>
      </c>
    </row>
    <row r="160" spans="1:6" x14ac:dyDescent="0.25">
      <c r="A160" s="226"/>
      <c r="B160" s="227"/>
      <c r="C160" s="82" t="s">
        <v>104</v>
      </c>
      <c r="D160" s="74" t="s">
        <v>27</v>
      </c>
      <c r="E160" s="81">
        <v>0.70099999999999996</v>
      </c>
      <c r="F160" s="76">
        <v>0.70099999999999996</v>
      </c>
    </row>
    <row r="161" spans="1:6" ht="39.75" customHeight="1" x14ac:dyDescent="0.25">
      <c r="A161" s="226"/>
      <c r="B161" s="227"/>
      <c r="C161" s="80" t="s">
        <v>105</v>
      </c>
      <c r="D161" s="74" t="s">
        <v>27</v>
      </c>
      <c r="E161" s="81">
        <v>1.2E-2</v>
      </c>
      <c r="F161" s="74">
        <v>1.2E-2</v>
      </c>
    </row>
    <row r="162" spans="1:6" x14ac:dyDescent="0.25">
      <c r="A162" s="226"/>
      <c r="B162" s="227"/>
      <c r="C162" s="80" t="s">
        <v>106</v>
      </c>
      <c r="D162" s="74" t="s">
        <v>27</v>
      </c>
      <c r="E162" s="74">
        <v>0.27</v>
      </c>
      <c r="F162" s="74">
        <f>F154*E162</f>
        <v>2.4219000000000001E-2</v>
      </c>
    </row>
    <row r="163" spans="1:6" ht="13.5" customHeight="1" x14ac:dyDescent="0.25">
      <c r="A163" s="226"/>
      <c r="B163" s="227"/>
      <c r="C163" s="80" t="s">
        <v>107</v>
      </c>
      <c r="D163" s="74" t="s">
        <v>27</v>
      </c>
      <c r="E163" s="74">
        <v>0.21</v>
      </c>
      <c r="F163" s="74">
        <f>F154*E163</f>
        <v>1.8837E-2</v>
      </c>
    </row>
    <row r="164" spans="1:6" x14ac:dyDescent="0.25">
      <c r="A164" s="226"/>
      <c r="B164" s="227"/>
      <c r="C164" s="82" t="s">
        <v>151</v>
      </c>
      <c r="D164" s="74" t="s">
        <v>25</v>
      </c>
      <c r="E164" s="74">
        <v>0.33</v>
      </c>
      <c r="F164" s="74">
        <f>F154*E164</f>
        <v>2.9601000000000002E-2</v>
      </c>
    </row>
    <row r="165" spans="1:6" ht="12.75" customHeight="1" x14ac:dyDescent="0.25">
      <c r="A165" s="226"/>
      <c r="B165" s="227"/>
      <c r="C165" s="82" t="s">
        <v>150</v>
      </c>
      <c r="D165" s="74" t="s">
        <v>25</v>
      </c>
      <c r="E165" s="74">
        <v>3.66</v>
      </c>
      <c r="F165" s="74">
        <f>F154*E165</f>
        <v>0.32830200000000004</v>
      </c>
    </row>
    <row r="166" spans="1:6" x14ac:dyDescent="0.25">
      <c r="A166" s="226"/>
      <c r="B166" s="227"/>
      <c r="C166" s="80" t="s">
        <v>43</v>
      </c>
      <c r="D166" s="74" t="s">
        <v>14</v>
      </c>
      <c r="E166" s="74">
        <v>32</v>
      </c>
      <c r="F166" s="74">
        <f>F154*E166</f>
        <v>2.8704000000000001</v>
      </c>
    </row>
    <row r="167" spans="1:6" ht="15" customHeight="1" x14ac:dyDescent="0.25">
      <c r="A167" s="226"/>
      <c r="B167" s="77" t="s">
        <v>15</v>
      </c>
      <c r="C167" s="71" t="s">
        <v>108</v>
      </c>
      <c r="D167" s="70" t="s">
        <v>27</v>
      </c>
      <c r="E167" s="84">
        <v>22.42</v>
      </c>
      <c r="F167" s="70">
        <v>22.42</v>
      </c>
    </row>
    <row r="168" spans="1:6" ht="16.5" customHeight="1" x14ac:dyDescent="0.25">
      <c r="A168" s="226"/>
      <c r="B168" s="77" t="s">
        <v>15</v>
      </c>
      <c r="C168" s="78" t="s">
        <v>109</v>
      </c>
      <c r="D168" s="70" t="s">
        <v>27</v>
      </c>
      <c r="E168" s="84">
        <v>2.5</v>
      </c>
      <c r="F168" s="70">
        <v>2.5</v>
      </c>
    </row>
    <row r="169" spans="1:6" ht="38.25" x14ac:dyDescent="0.25">
      <c r="A169" s="226">
        <v>6</v>
      </c>
      <c r="B169" s="227" t="s">
        <v>101</v>
      </c>
      <c r="C169" s="83" t="s">
        <v>139</v>
      </c>
      <c r="D169" s="74" t="s">
        <v>142</v>
      </c>
      <c r="E169" s="74"/>
      <c r="F169" s="75">
        <v>4.8800000000000003E-2</v>
      </c>
    </row>
    <row r="170" spans="1:6" x14ac:dyDescent="0.25">
      <c r="A170" s="226"/>
      <c r="B170" s="227"/>
      <c r="C170" s="80" t="s">
        <v>98</v>
      </c>
      <c r="D170" s="74" t="s">
        <v>12</v>
      </c>
      <c r="E170" s="74">
        <v>591</v>
      </c>
      <c r="F170" s="74">
        <f>F169*E170</f>
        <v>28.840800000000002</v>
      </c>
    </row>
    <row r="171" spans="1:6" x14ac:dyDescent="0.25">
      <c r="A171" s="226"/>
      <c r="B171" s="227"/>
      <c r="C171" s="80" t="s">
        <v>13</v>
      </c>
      <c r="D171" s="74" t="s">
        <v>12</v>
      </c>
      <c r="E171" s="74">
        <v>324</v>
      </c>
      <c r="F171" s="74">
        <f>F169*E171</f>
        <v>15.811200000000001</v>
      </c>
    </row>
    <row r="172" spans="1:6" x14ac:dyDescent="0.25">
      <c r="A172" s="226"/>
      <c r="B172" s="227"/>
      <c r="C172" s="80" t="s">
        <v>68</v>
      </c>
      <c r="D172" s="74" t="s">
        <v>14</v>
      </c>
      <c r="E172" s="74">
        <v>73</v>
      </c>
      <c r="F172" s="74">
        <f>F169*E172</f>
        <v>3.5624000000000002</v>
      </c>
    </row>
    <row r="173" spans="1:6" x14ac:dyDescent="0.25">
      <c r="A173" s="226"/>
      <c r="B173" s="227"/>
      <c r="C173" s="80" t="s">
        <v>102</v>
      </c>
      <c r="D173" s="74"/>
      <c r="E173" s="74"/>
      <c r="F173" s="74"/>
    </row>
    <row r="174" spans="1:6" x14ac:dyDescent="0.25">
      <c r="A174" s="226"/>
      <c r="B174" s="227"/>
      <c r="C174" s="80" t="s">
        <v>103</v>
      </c>
      <c r="D174" s="74" t="s">
        <v>25</v>
      </c>
      <c r="E174" s="74">
        <v>101.5</v>
      </c>
      <c r="F174" s="74">
        <f>F169*E174</f>
        <v>4.9532000000000007</v>
      </c>
    </row>
    <row r="175" spans="1:6" ht="17.25" customHeight="1" x14ac:dyDescent="0.25">
      <c r="A175" s="226"/>
      <c r="B175" s="227"/>
      <c r="C175" s="80" t="s">
        <v>104</v>
      </c>
      <c r="D175" s="74" t="s">
        <v>27</v>
      </c>
      <c r="E175" s="81">
        <v>0.27900000000000003</v>
      </c>
      <c r="F175" s="74">
        <v>0.27900000000000003</v>
      </c>
    </row>
    <row r="176" spans="1:6" ht="24.75" customHeight="1" x14ac:dyDescent="0.25">
      <c r="A176" s="226"/>
      <c r="B176" s="227"/>
      <c r="C176" s="80" t="s">
        <v>105</v>
      </c>
      <c r="D176" s="74" t="s">
        <v>27</v>
      </c>
      <c r="E176" s="81">
        <v>0.01</v>
      </c>
      <c r="F176" s="74">
        <v>0.01</v>
      </c>
    </row>
    <row r="177" spans="1:6" x14ac:dyDescent="0.25">
      <c r="A177" s="226"/>
      <c r="B177" s="227"/>
      <c r="C177" s="80" t="s">
        <v>111</v>
      </c>
      <c r="D177" s="74" t="s">
        <v>25</v>
      </c>
      <c r="E177" s="81">
        <v>0.5</v>
      </c>
      <c r="F177" s="74">
        <f>E177*F169</f>
        <v>2.4400000000000002E-2</v>
      </c>
    </row>
    <row r="178" spans="1:6" ht="13.5" customHeight="1" x14ac:dyDescent="0.25">
      <c r="A178" s="226"/>
      <c r="B178" s="227"/>
      <c r="C178" s="82" t="s">
        <v>112</v>
      </c>
      <c r="D178" s="74" t="s">
        <v>25</v>
      </c>
      <c r="E178" s="74">
        <v>1.51</v>
      </c>
      <c r="F178" s="74">
        <f>F169*E178</f>
        <v>7.3688000000000003E-2</v>
      </c>
    </row>
    <row r="179" spans="1:6" x14ac:dyDescent="0.25">
      <c r="A179" s="226"/>
      <c r="B179" s="227"/>
      <c r="C179" s="80" t="s">
        <v>113</v>
      </c>
      <c r="D179" s="74" t="s">
        <v>126</v>
      </c>
      <c r="E179" s="74">
        <v>83</v>
      </c>
      <c r="F179" s="74">
        <f>F169*E179</f>
        <v>4.0504000000000007</v>
      </c>
    </row>
    <row r="180" spans="1:6" ht="12.75" customHeight="1" x14ac:dyDescent="0.25">
      <c r="A180" s="226"/>
      <c r="B180" s="227"/>
      <c r="C180" s="80" t="s">
        <v>43</v>
      </c>
      <c r="D180" s="74" t="s">
        <v>14</v>
      </c>
      <c r="E180" s="74">
        <v>25</v>
      </c>
      <c r="F180" s="74">
        <f>F169*E180</f>
        <v>1.22</v>
      </c>
    </row>
    <row r="181" spans="1:6" x14ac:dyDescent="0.25">
      <c r="A181" s="226"/>
      <c r="B181" s="77" t="s">
        <v>15</v>
      </c>
      <c r="C181" s="71" t="s">
        <v>108</v>
      </c>
      <c r="D181" s="70" t="s">
        <v>27</v>
      </c>
      <c r="E181" s="70">
        <v>12.2</v>
      </c>
      <c r="F181" s="70">
        <v>12.2</v>
      </c>
    </row>
    <row r="182" spans="1:6" ht="15" customHeight="1" x14ac:dyDescent="0.25">
      <c r="A182" s="226"/>
      <c r="B182" s="77" t="s">
        <v>15</v>
      </c>
      <c r="C182" s="78" t="s">
        <v>109</v>
      </c>
      <c r="D182" s="70" t="s">
        <v>27</v>
      </c>
      <c r="E182" s="84">
        <v>0.5</v>
      </c>
      <c r="F182" s="70">
        <v>0.5</v>
      </c>
    </row>
    <row r="183" spans="1:6" ht="25.5" x14ac:dyDescent="0.25">
      <c r="A183" s="204">
        <v>7</v>
      </c>
      <c r="B183" s="194" t="s">
        <v>114</v>
      </c>
      <c r="C183" s="31" t="s">
        <v>115</v>
      </c>
      <c r="D183" s="38" t="s">
        <v>47</v>
      </c>
      <c r="E183" s="40"/>
      <c r="F183" s="39">
        <v>2</v>
      </c>
    </row>
    <row r="184" spans="1:6" x14ac:dyDescent="0.25">
      <c r="A184" s="204"/>
      <c r="B184" s="195"/>
      <c r="C184" s="73" t="s">
        <v>38</v>
      </c>
      <c r="D184" s="38" t="s">
        <v>12</v>
      </c>
      <c r="E184" s="40">
        <v>1.54</v>
      </c>
      <c r="F184" s="40">
        <f>F183*E184</f>
        <v>3.08</v>
      </c>
    </row>
    <row r="185" spans="1:6" ht="19.5" customHeight="1" x14ac:dyDescent="0.25">
      <c r="A185" s="204"/>
      <c r="B185" s="195"/>
      <c r="C185" s="73" t="s">
        <v>13</v>
      </c>
      <c r="D185" s="38" t="s">
        <v>14</v>
      </c>
      <c r="E185" s="40">
        <v>0.8</v>
      </c>
      <c r="F185" s="40">
        <f>F183*E185</f>
        <v>1.6</v>
      </c>
    </row>
    <row r="186" spans="1:6" x14ac:dyDescent="0.25">
      <c r="A186" s="204"/>
      <c r="B186" s="195"/>
      <c r="C186" s="73" t="s">
        <v>68</v>
      </c>
      <c r="D186" s="38" t="s">
        <v>14</v>
      </c>
      <c r="E186" s="40">
        <v>0.09</v>
      </c>
      <c r="F186" s="40">
        <f>E186*F183</f>
        <v>0.18</v>
      </c>
    </row>
    <row r="187" spans="1:6" x14ac:dyDescent="0.25">
      <c r="A187" s="204"/>
      <c r="B187" s="195"/>
      <c r="C187" s="73" t="s">
        <v>152</v>
      </c>
      <c r="D187" s="38" t="s">
        <v>37</v>
      </c>
      <c r="E187" s="39">
        <v>4.2999999999999997E-2</v>
      </c>
      <c r="F187" s="39">
        <f>E187*F183</f>
        <v>8.5999999999999993E-2</v>
      </c>
    </row>
    <row r="188" spans="1:6" x14ac:dyDescent="0.25">
      <c r="A188" s="204"/>
      <c r="B188" s="195"/>
      <c r="C188" s="85" t="s">
        <v>75</v>
      </c>
      <c r="D188" s="38" t="s">
        <v>47</v>
      </c>
      <c r="E188" s="40" t="s">
        <v>116</v>
      </c>
      <c r="F188" s="40">
        <v>2</v>
      </c>
    </row>
    <row r="189" spans="1:6" ht="15.75" customHeight="1" x14ac:dyDescent="0.25">
      <c r="A189" s="204"/>
      <c r="B189" s="105" t="s">
        <v>15</v>
      </c>
      <c r="C189" s="85" t="s">
        <v>117</v>
      </c>
      <c r="D189" s="38" t="s">
        <v>27</v>
      </c>
      <c r="E189" s="40">
        <v>1</v>
      </c>
      <c r="F189" s="40">
        <f>E189*F183</f>
        <v>2</v>
      </c>
    </row>
    <row r="190" spans="1:6" x14ac:dyDescent="0.25">
      <c r="A190" s="228">
        <v>8</v>
      </c>
      <c r="B190" s="229" t="s">
        <v>118</v>
      </c>
      <c r="C190" s="86" t="s">
        <v>119</v>
      </c>
      <c r="D190" s="18" t="s">
        <v>123</v>
      </c>
      <c r="E190" s="18"/>
      <c r="F190" s="18">
        <v>0.85499999999999998</v>
      </c>
    </row>
    <row r="191" spans="1:6" x14ac:dyDescent="0.25">
      <c r="A191" s="228"/>
      <c r="B191" s="229"/>
      <c r="C191" s="87" t="s">
        <v>98</v>
      </c>
      <c r="D191" s="18" t="s">
        <v>12</v>
      </c>
      <c r="E191" s="18">
        <v>101</v>
      </c>
      <c r="F191" s="18">
        <f>F190*E191</f>
        <v>86.355000000000004</v>
      </c>
    </row>
    <row r="192" spans="1:6" ht="13.5" customHeight="1" x14ac:dyDescent="0.25">
      <c r="A192" s="228"/>
      <c r="B192" s="229"/>
      <c r="C192" s="87" t="s">
        <v>13</v>
      </c>
      <c r="D192" s="18" t="s">
        <v>12</v>
      </c>
      <c r="E192" s="18">
        <v>2.66</v>
      </c>
      <c r="F192" s="18">
        <f>F190*E192</f>
        <v>2.2743000000000002</v>
      </c>
    </row>
    <row r="193" spans="1:6" x14ac:dyDescent="0.25">
      <c r="A193" s="228"/>
      <c r="B193" s="229"/>
      <c r="C193" s="87" t="s">
        <v>120</v>
      </c>
      <c r="D193" s="18" t="s">
        <v>59</v>
      </c>
      <c r="E193" s="18">
        <v>2.4</v>
      </c>
      <c r="F193" s="18">
        <f>F190*E193</f>
        <v>2.052</v>
      </c>
    </row>
    <row r="194" spans="1:6" ht="12.75" customHeight="1" x14ac:dyDescent="0.25">
      <c r="A194" s="228"/>
      <c r="B194" s="229"/>
      <c r="C194" s="87" t="s">
        <v>68</v>
      </c>
      <c r="D194" s="18" t="s">
        <v>14</v>
      </c>
      <c r="E194" s="18">
        <v>0.79</v>
      </c>
      <c r="F194" s="18">
        <f>F190*E194</f>
        <v>0.67544999999999999</v>
      </c>
    </row>
    <row r="195" spans="1:6" x14ac:dyDescent="0.25">
      <c r="A195" s="228"/>
      <c r="B195" s="229"/>
      <c r="C195" s="87" t="s">
        <v>102</v>
      </c>
      <c r="D195" s="18"/>
      <c r="E195" s="18"/>
      <c r="F195" s="18"/>
    </row>
    <row r="196" spans="1:6" ht="17.25" customHeight="1" x14ac:dyDescent="0.25">
      <c r="A196" s="228"/>
      <c r="B196" s="229"/>
      <c r="C196" s="87" t="s">
        <v>152</v>
      </c>
      <c r="D196" s="18" t="s">
        <v>25</v>
      </c>
      <c r="E196" s="18">
        <v>2.5499999999999998</v>
      </c>
      <c r="F196" s="18">
        <f>F190*E196</f>
        <v>2.18025</v>
      </c>
    </row>
    <row r="197" spans="1:6" ht="15" customHeight="1" x14ac:dyDescent="0.25">
      <c r="A197" s="183">
        <v>9</v>
      </c>
      <c r="B197" s="230" t="s">
        <v>121</v>
      </c>
      <c r="C197" s="88" t="s">
        <v>122</v>
      </c>
      <c r="D197" s="18" t="s">
        <v>123</v>
      </c>
      <c r="E197" s="18"/>
      <c r="F197" s="65">
        <v>0.30599999999999999</v>
      </c>
    </row>
    <row r="198" spans="1:6" x14ac:dyDescent="0.25">
      <c r="A198" s="183"/>
      <c r="B198" s="230"/>
      <c r="C198" s="90" t="s">
        <v>124</v>
      </c>
      <c r="D198" s="18" t="s">
        <v>12</v>
      </c>
      <c r="E198" s="18">
        <v>158</v>
      </c>
      <c r="F198" s="18">
        <f>E198*F197</f>
        <v>48.347999999999999</v>
      </c>
    </row>
    <row r="199" spans="1:6" x14ac:dyDescent="0.25">
      <c r="A199" s="183"/>
      <c r="B199" s="230"/>
      <c r="C199" s="90" t="s">
        <v>13</v>
      </c>
      <c r="D199" s="18" t="s">
        <v>14</v>
      </c>
      <c r="E199" s="18">
        <v>89.1</v>
      </c>
      <c r="F199" s="18">
        <f>E199*F197</f>
        <v>27.264599999999998</v>
      </c>
    </row>
    <row r="200" spans="1:6" x14ac:dyDescent="0.25">
      <c r="A200" s="183"/>
      <c r="B200" s="230"/>
      <c r="C200" s="90" t="s">
        <v>125</v>
      </c>
      <c r="D200" s="18" t="s">
        <v>14</v>
      </c>
      <c r="E200" s="18">
        <v>4.0599999999999996</v>
      </c>
      <c r="F200" s="18">
        <f>E200*F197</f>
        <v>1.2423599999999999</v>
      </c>
    </row>
    <row r="201" spans="1:6" x14ac:dyDescent="0.25">
      <c r="A201" s="183"/>
      <c r="B201" s="230"/>
      <c r="C201" s="91" t="s">
        <v>156</v>
      </c>
      <c r="D201" s="18" t="s">
        <v>126</v>
      </c>
      <c r="E201" s="18">
        <v>237</v>
      </c>
      <c r="F201" s="18">
        <f>E201*F197</f>
        <v>72.522000000000006</v>
      </c>
    </row>
    <row r="202" spans="1:6" x14ac:dyDescent="0.25">
      <c r="A202" s="183"/>
      <c r="B202" s="230"/>
      <c r="C202" s="91" t="s">
        <v>153</v>
      </c>
      <c r="D202" s="18" t="s">
        <v>25</v>
      </c>
      <c r="E202" s="18">
        <v>3.06</v>
      </c>
      <c r="F202" s="18">
        <f>E202*F197</f>
        <v>0.93635999999999997</v>
      </c>
    </row>
    <row r="203" spans="1:6" x14ac:dyDescent="0.25">
      <c r="A203" s="183"/>
      <c r="B203" s="230"/>
      <c r="C203" s="91" t="s">
        <v>127</v>
      </c>
      <c r="D203" s="18" t="s">
        <v>27</v>
      </c>
      <c r="E203" s="18">
        <v>0.02</v>
      </c>
      <c r="F203" s="92">
        <f>E203*F197</f>
        <v>6.1200000000000004E-3</v>
      </c>
    </row>
    <row r="204" spans="1:6" x14ac:dyDescent="0.25">
      <c r="A204" s="183"/>
      <c r="B204" s="230"/>
      <c r="C204" s="91" t="s">
        <v>128</v>
      </c>
      <c r="D204" s="18" t="s">
        <v>27</v>
      </c>
      <c r="E204" s="18">
        <v>0.83</v>
      </c>
      <c r="F204" s="18">
        <f>E204*F197</f>
        <v>0.25397999999999998</v>
      </c>
    </row>
    <row r="205" spans="1:6" x14ac:dyDescent="0.25">
      <c r="A205" s="183"/>
      <c r="B205" s="230"/>
      <c r="C205" s="91" t="s">
        <v>43</v>
      </c>
      <c r="D205" s="18" t="s">
        <v>14</v>
      </c>
      <c r="E205" s="18">
        <v>7.0000000000000007E-2</v>
      </c>
      <c r="F205" s="18">
        <f>E205*F197</f>
        <v>2.1420000000000002E-2</v>
      </c>
    </row>
    <row r="206" spans="1:6" ht="17.25" customHeight="1" x14ac:dyDescent="0.25">
      <c r="A206" s="183">
        <v>10</v>
      </c>
      <c r="B206" s="183" t="s">
        <v>129</v>
      </c>
      <c r="C206" s="93" t="s">
        <v>130</v>
      </c>
      <c r="D206" s="70" t="s">
        <v>57</v>
      </c>
      <c r="E206" s="70"/>
      <c r="F206" s="70">
        <v>0.09</v>
      </c>
    </row>
    <row r="207" spans="1:6" ht="17.25" customHeight="1" x14ac:dyDescent="0.25">
      <c r="A207" s="183"/>
      <c r="B207" s="183"/>
      <c r="C207" s="71" t="s">
        <v>13</v>
      </c>
      <c r="D207" s="70" t="s">
        <v>12</v>
      </c>
      <c r="E207" s="70">
        <v>44.5</v>
      </c>
      <c r="F207" s="70">
        <f>E207*F206</f>
        <v>4.0049999999999999</v>
      </c>
    </row>
    <row r="208" spans="1:6" x14ac:dyDescent="0.25">
      <c r="A208" s="183"/>
      <c r="B208" s="183"/>
      <c r="C208" s="71" t="s">
        <v>58</v>
      </c>
      <c r="D208" s="70" t="s">
        <v>59</v>
      </c>
      <c r="E208" s="70">
        <v>44.5</v>
      </c>
      <c r="F208" s="70">
        <f>E208*F206</f>
        <v>4.0049999999999999</v>
      </c>
    </row>
    <row r="209" spans="1:6" x14ac:dyDescent="0.25">
      <c r="A209" s="96"/>
      <c r="B209" s="96"/>
      <c r="C209" s="97"/>
      <c r="D209" s="96"/>
      <c r="E209" s="96"/>
      <c r="F209" s="96"/>
    </row>
    <row r="210" spans="1:6" x14ac:dyDescent="0.25">
      <c r="A210" s="96"/>
      <c r="B210" s="96"/>
      <c r="C210" s="97"/>
      <c r="D210" s="96"/>
      <c r="E210" s="96"/>
      <c r="F210" s="96"/>
    </row>
    <row r="211" spans="1:6" x14ac:dyDescent="0.25">
      <c r="A211" s="96"/>
      <c r="B211" s="96"/>
      <c r="C211" s="97" t="s">
        <v>131</v>
      </c>
      <c r="D211" s="96"/>
      <c r="E211" s="96" t="s">
        <v>90</v>
      </c>
      <c r="F211" s="96"/>
    </row>
    <row r="212" spans="1:6" x14ac:dyDescent="0.25">
      <c r="A212" s="96"/>
      <c r="B212" s="96"/>
      <c r="C212" s="97"/>
      <c r="D212" s="96"/>
      <c r="E212" s="96"/>
      <c r="F212" s="96"/>
    </row>
    <row r="213" spans="1:6" ht="38.25" customHeight="1" x14ac:dyDescent="0.25"/>
    <row r="218" spans="1:6" ht="15" customHeight="1" x14ac:dyDescent="0.25"/>
  </sheetData>
  <mergeCells count="66">
    <mergeCell ref="A3:A4"/>
    <mergeCell ref="B3:B4"/>
    <mergeCell ref="C3:C4"/>
    <mergeCell ref="D3:D4"/>
    <mergeCell ref="E3:F3"/>
    <mergeCell ref="A6:A12"/>
    <mergeCell ref="B6:B12"/>
    <mergeCell ref="A13:A16"/>
    <mergeCell ref="B13:B15"/>
    <mergeCell ref="A17:A20"/>
    <mergeCell ref="B17:B20"/>
    <mergeCell ref="A22:A24"/>
    <mergeCell ref="B22:B24"/>
    <mergeCell ref="A25:A28"/>
    <mergeCell ref="B25:B27"/>
    <mergeCell ref="A29:A33"/>
    <mergeCell ref="B29:B32"/>
    <mergeCell ref="A65:A68"/>
    <mergeCell ref="B65:B67"/>
    <mergeCell ref="A34:A40"/>
    <mergeCell ref="B34:B40"/>
    <mergeCell ref="A41:A46"/>
    <mergeCell ref="B41:B46"/>
    <mergeCell ref="A52:A56"/>
    <mergeCell ref="B52:B56"/>
    <mergeCell ref="A60:A62"/>
    <mergeCell ref="B60:B62"/>
    <mergeCell ref="A63:A64"/>
    <mergeCell ref="A47:A51"/>
    <mergeCell ref="B47:B51"/>
    <mergeCell ref="A69:A71"/>
    <mergeCell ref="B69:B71"/>
    <mergeCell ref="A72:A76"/>
    <mergeCell ref="B72:B74"/>
    <mergeCell ref="A77:A84"/>
    <mergeCell ref="B77:B83"/>
    <mergeCell ref="A85:A97"/>
    <mergeCell ref="B85:B96"/>
    <mergeCell ref="A98:A109"/>
    <mergeCell ref="B98:B108"/>
    <mergeCell ref="A110:A120"/>
    <mergeCell ref="B110:B119"/>
    <mergeCell ref="B154:B166"/>
    <mergeCell ref="A121:A130"/>
    <mergeCell ref="B121:B129"/>
    <mergeCell ref="A132:A135"/>
    <mergeCell ref="B132:B135"/>
    <mergeCell ref="A136:A138"/>
    <mergeCell ref="B136:B138"/>
    <mergeCell ref="A131:D131"/>
    <mergeCell ref="A1:F2"/>
    <mergeCell ref="A197:A205"/>
    <mergeCell ref="B197:B205"/>
    <mergeCell ref="A206:A208"/>
    <mergeCell ref="B206:B208"/>
    <mergeCell ref="A169:A182"/>
    <mergeCell ref="B169:B180"/>
    <mergeCell ref="A183:A189"/>
    <mergeCell ref="B183:B188"/>
    <mergeCell ref="A190:A196"/>
    <mergeCell ref="B190:B196"/>
    <mergeCell ref="A139:A143"/>
    <mergeCell ref="B139:B143"/>
    <mergeCell ref="A144:A153"/>
    <mergeCell ref="B144:B151"/>
    <mergeCell ref="A154:A16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O16" sqref="O16"/>
    </sheetView>
  </sheetViews>
  <sheetFormatPr defaultRowHeight="15" x14ac:dyDescent="0.25"/>
  <cols>
    <col min="1" max="1" width="2.7109375" bestFit="1" customWidth="1"/>
    <col min="2" max="2" width="53.42578125" customWidth="1"/>
    <col min="3" max="3" width="12.140625" customWidth="1"/>
    <col min="4" max="4" width="12.42578125" style="179" customWidth="1"/>
    <col min="5" max="12" width="5.5703125" customWidth="1"/>
  </cols>
  <sheetData>
    <row r="1" spans="1:12" s="1" customFormat="1" x14ac:dyDescent="0.25">
      <c r="A1" s="245" t="s">
        <v>175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</row>
    <row r="2" spans="1:12" s="1" customFormat="1" x14ac:dyDescent="0.25">
      <c r="A2" s="246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</row>
    <row r="3" spans="1:12" s="161" customFormat="1" ht="12.75" x14ac:dyDescent="0.25">
      <c r="A3" s="188" t="s">
        <v>0</v>
      </c>
      <c r="B3" s="188" t="s">
        <v>2</v>
      </c>
      <c r="C3" s="188" t="s">
        <v>3</v>
      </c>
      <c r="D3" s="251" t="s">
        <v>176</v>
      </c>
      <c r="E3" s="244" t="s">
        <v>177</v>
      </c>
      <c r="F3" s="244"/>
      <c r="G3" s="244"/>
      <c r="H3" s="244"/>
      <c r="I3" s="244" t="s">
        <v>178</v>
      </c>
      <c r="J3" s="244"/>
      <c r="K3" s="244"/>
      <c r="L3" s="244"/>
    </row>
    <row r="4" spans="1:12" s="162" customFormat="1" ht="12.75" x14ac:dyDescent="0.25">
      <c r="A4" s="188"/>
      <c r="B4" s="188"/>
      <c r="C4" s="188"/>
      <c r="D4" s="251"/>
      <c r="E4" s="160" t="s">
        <v>179</v>
      </c>
      <c r="F4" s="160" t="s">
        <v>180</v>
      </c>
      <c r="G4" s="160" t="s">
        <v>181</v>
      </c>
      <c r="H4" s="160" t="s">
        <v>182</v>
      </c>
      <c r="I4" s="160" t="s">
        <v>179</v>
      </c>
      <c r="J4" s="160" t="s">
        <v>180</v>
      </c>
      <c r="K4" s="160" t="s">
        <v>181</v>
      </c>
      <c r="L4" s="160" t="s">
        <v>182</v>
      </c>
    </row>
    <row r="5" spans="1:12" s="1" customFormat="1" x14ac:dyDescent="0.25">
      <c r="A5" s="125">
        <v>1</v>
      </c>
      <c r="B5" s="146" t="s">
        <v>136</v>
      </c>
      <c r="C5" s="125" t="s">
        <v>41</v>
      </c>
      <c r="D5" s="175">
        <v>6</v>
      </c>
      <c r="E5" s="167"/>
      <c r="F5" s="163"/>
      <c r="G5" s="163"/>
      <c r="H5" s="163"/>
      <c r="I5" s="163"/>
      <c r="J5" s="163"/>
      <c r="K5" s="163"/>
      <c r="L5" s="163"/>
    </row>
    <row r="6" spans="1:12" s="11" customFormat="1" ht="38.25" x14ac:dyDescent="0.25">
      <c r="A6" s="126">
        <v>2</v>
      </c>
      <c r="B6" s="59" t="s">
        <v>18</v>
      </c>
      <c r="C6" s="126" t="s">
        <v>57</v>
      </c>
      <c r="D6" s="176">
        <v>0.90700000000000003</v>
      </c>
      <c r="E6" s="164"/>
      <c r="F6" s="164"/>
      <c r="G6" s="164"/>
      <c r="H6" s="164"/>
      <c r="I6" s="164"/>
      <c r="J6" s="164"/>
      <c r="K6" s="164"/>
      <c r="L6" s="164"/>
    </row>
    <row r="7" spans="1:12" s="1" customFormat="1" ht="25.5" x14ac:dyDescent="0.25">
      <c r="A7" s="129">
        <v>3</v>
      </c>
      <c r="B7" s="147" t="s">
        <v>23</v>
      </c>
      <c r="C7" s="129" t="s">
        <v>144</v>
      </c>
      <c r="D7" s="177">
        <v>0.32700000000000001</v>
      </c>
      <c r="E7" s="165"/>
      <c r="F7" s="165"/>
      <c r="G7" s="165"/>
      <c r="H7" s="165"/>
      <c r="I7" s="165"/>
      <c r="J7" s="165"/>
      <c r="K7" s="165"/>
      <c r="L7" s="165"/>
    </row>
    <row r="8" spans="1:12" s="1" customFormat="1" x14ac:dyDescent="0.25">
      <c r="A8" s="171">
        <v>4</v>
      </c>
      <c r="B8" s="147" t="s">
        <v>26</v>
      </c>
      <c r="C8" s="172" t="s">
        <v>27</v>
      </c>
      <c r="D8" s="177">
        <v>457.8</v>
      </c>
      <c r="E8" s="165"/>
      <c r="F8" s="165"/>
      <c r="G8" s="165"/>
      <c r="H8" s="165"/>
      <c r="I8" s="165"/>
      <c r="J8" s="165"/>
      <c r="K8" s="165"/>
      <c r="L8" s="165"/>
    </row>
    <row r="9" spans="1:12" s="21" customFormat="1" ht="16.5" x14ac:dyDescent="0.25">
      <c r="A9" s="170">
        <v>5</v>
      </c>
      <c r="B9" s="59" t="s">
        <v>29</v>
      </c>
      <c r="C9" s="126" t="s">
        <v>30</v>
      </c>
      <c r="D9" s="176">
        <v>120</v>
      </c>
      <c r="E9" s="166"/>
      <c r="F9" s="166"/>
      <c r="G9" s="166"/>
      <c r="H9" s="166"/>
      <c r="I9" s="166"/>
      <c r="J9" s="166"/>
      <c r="K9" s="166"/>
      <c r="L9" s="166"/>
    </row>
    <row r="10" spans="1:12" s="21" customFormat="1" ht="16.5" x14ac:dyDescent="0.25">
      <c r="A10" s="172">
        <v>6</v>
      </c>
      <c r="B10" s="59" t="s">
        <v>32</v>
      </c>
      <c r="C10" s="126" t="s">
        <v>33</v>
      </c>
      <c r="D10" s="176">
        <v>0.80200000000000005</v>
      </c>
      <c r="E10" s="166"/>
      <c r="F10" s="166"/>
      <c r="G10" s="166"/>
      <c r="H10" s="166"/>
      <c r="I10" s="166"/>
      <c r="J10" s="166"/>
      <c r="K10" s="166"/>
      <c r="L10" s="166"/>
    </row>
    <row r="11" spans="1:12" s="21" customFormat="1" ht="16.5" x14ac:dyDescent="0.25">
      <c r="A11" s="171">
        <v>7</v>
      </c>
      <c r="B11" s="148" t="s">
        <v>36</v>
      </c>
      <c r="C11" s="125" t="s">
        <v>37</v>
      </c>
      <c r="D11" s="175">
        <v>327.14</v>
      </c>
      <c r="E11" s="166"/>
      <c r="F11" s="166"/>
      <c r="G11" s="166"/>
      <c r="H11" s="166"/>
      <c r="I11" s="166"/>
      <c r="J11" s="166"/>
      <c r="K11" s="166"/>
      <c r="L11" s="166"/>
    </row>
    <row r="12" spans="1:12" s="21" customFormat="1" ht="25.5" x14ac:dyDescent="0.25">
      <c r="A12" s="170">
        <v>8</v>
      </c>
      <c r="B12" s="146" t="s">
        <v>146</v>
      </c>
      <c r="C12" s="125" t="s">
        <v>41</v>
      </c>
      <c r="D12" s="175">
        <v>6.33</v>
      </c>
      <c r="E12" s="166"/>
      <c r="F12" s="166"/>
      <c r="G12" s="166"/>
      <c r="H12" s="166"/>
      <c r="I12" s="166"/>
      <c r="J12" s="166"/>
      <c r="K12" s="166"/>
      <c r="L12" s="166"/>
    </row>
    <row r="13" spans="1:12" s="21" customFormat="1" ht="25.5" x14ac:dyDescent="0.25">
      <c r="A13" s="172">
        <v>9</v>
      </c>
      <c r="B13" s="149" t="s">
        <v>188</v>
      </c>
      <c r="C13" s="125" t="s">
        <v>42</v>
      </c>
      <c r="D13" s="175">
        <v>0.192</v>
      </c>
      <c r="E13" s="166"/>
      <c r="F13" s="166"/>
      <c r="G13" s="166"/>
      <c r="H13" s="166"/>
      <c r="I13" s="166"/>
      <c r="J13" s="166"/>
      <c r="K13" s="166"/>
      <c r="L13" s="166"/>
    </row>
    <row r="14" spans="1:12" s="21" customFormat="1" ht="16.5" x14ac:dyDescent="0.25">
      <c r="A14" s="171">
        <v>10</v>
      </c>
      <c r="B14" s="148" t="s">
        <v>189</v>
      </c>
      <c r="C14" s="171" t="s">
        <v>42</v>
      </c>
      <c r="D14" s="175">
        <v>0.503</v>
      </c>
      <c r="E14" s="166"/>
      <c r="F14" s="166"/>
      <c r="G14" s="166"/>
      <c r="H14" s="166"/>
      <c r="I14" s="166"/>
      <c r="J14" s="166"/>
      <c r="K14" s="166"/>
      <c r="L14" s="166"/>
    </row>
    <row r="15" spans="1:12" s="21" customFormat="1" ht="16.5" x14ac:dyDescent="0.25">
      <c r="A15" s="170">
        <v>11</v>
      </c>
      <c r="B15" s="149" t="s">
        <v>184</v>
      </c>
      <c r="C15" s="125" t="s">
        <v>42</v>
      </c>
      <c r="D15" s="175">
        <v>1.25</v>
      </c>
      <c r="E15" s="166"/>
      <c r="F15" s="166"/>
      <c r="G15" s="166"/>
      <c r="H15" s="166"/>
      <c r="I15" s="166"/>
      <c r="J15" s="166"/>
      <c r="K15" s="166"/>
      <c r="L15" s="166"/>
    </row>
    <row r="16" spans="1:12" s="21" customFormat="1" ht="16.5" x14ac:dyDescent="0.25">
      <c r="A16" s="172">
        <v>12</v>
      </c>
      <c r="B16" s="148" t="s">
        <v>49</v>
      </c>
      <c r="C16" s="125" t="s">
        <v>27</v>
      </c>
      <c r="D16" s="175">
        <v>3.5</v>
      </c>
      <c r="E16" s="166"/>
      <c r="F16" s="166"/>
      <c r="G16" s="166"/>
      <c r="H16" s="166"/>
      <c r="I16" s="166"/>
      <c r="J16" s="166"/>
      <c r="K16" s="166"/>
      <c r="L16" s="166"/>
    </row>
    <row r="17" spans="1:12" s="21" customFormat="1" ht="16.5" x14ac:dyDescent="0.25">
      <c r="A17" s="171">
        <v>13</v>
      </c>
      <c r="B17" s="150" t="s">
        <v>50</v>
      </c>
      <c r="C17" s="38" t="s">
        <v>41</v>
      </c>
      <c r="D17" s="175">
        <v>76.3</v>
      </c>
      <c r="E17" s="166"/>
      <c r="F17" s="166"/>
      <c r="G17" s="166"/>
      <c r="H17" s="166"/>
      <c r="I17" s="166"/>
      <c r="J17" s="166"/>
      <c r="K17" s="166"/>
      <c r="L17" s="166"/>
    </row>
    <row r="18" spans="1:12" s="21" customFormat="1" ht="16.5" x14ac:dyDescent="0.25">
      <c r="A18" s="170">
        <v>14</v>
      </c>
      <c r="B18" s="150" t="s">
        <v>145</v>
      </c>
      <c r="C18" s="38" t="s">
        <v>51</v>
      </c>
      <c r="D18" s="175">
        <v>1.2</v>
      </c>
      <c r="E18" s="166"/>
      <c r="F18" s="166"/>
      <c r="G18" s="166"/>
      <c r="H18" s="166"/>
      <c r="I18" s="166"/>
      <c r="J18" s="166"/>
      <c r="K18" s="166"/>
      <c r="L18" s="166"/>
    </row>
    <row r="19" spans="1:12" s="21" customFormat="1" ht="16.5" x14ac:dyDescent="0.25">
      <c r="A19" s="172">
        <v>15</v>
      </c>
      <c r="B19" s="151" t="s">
        <v>53</v>
      </c>
      <c r="C19" s="126" t="s">
        <v>30</v>
      </c>
      <c r="D19" s="176">
        <v>170</v>
      </c>
      <c r="E19" s="166"/>
      <c r="F19" s="166"/>
      <c r="G19" s="166"/>
      <c r="H19" s="166"/>
      <c r="I19" s="166"/>
      <c r="J19" s="166"/>
      <c r="K19" s="166"/>
      <c r="L19" s="166"/>
    </row>
    <row r="20" spans="1:12" s="1" customFormat="1" ht="25.5" x14ac:dyDescent="0.25">
      <c r="A20" s="171">
        <v>16</v>
      </c>
      <c r="B20" s="152" t="s">
        <v>56</v>
      </c>
      <c r="C20" s="126" t="s">
        <v>57</v>
      </c>
      <c r="D20" s="176">
        <v>0.90200000000000002</v>
      </c>
      <c r="E20" s="165"/>
      <c r="F20" s="165"/>
      <c r="G20" s="165"/>
      <c r="H20" s="165"/>
      <c r="I20" s="165"/>
      <c r="J20" s="165"/>
      <c r="K20" s="165"/>
      <c r="L20" s="165"/>
    </row>
    <row r="21" spans="1:12" s="1" customFormat="1" ht="38.25" x14ac:dyDescent="0.25">
      <c r="A21" s="170">
        <v>17</v>
      </c>
      <c r="B21" s="59" t="s">
        <v>61</v>
      </c>
      <c r="C21" s="126" t="s">
        <v>57</v>
      </c>
      <c r="D21" s="176">
        <v>5.8000000000000003E-2</v>
      </c>
      <c r="E21" s="165"/>
      <c r="F21" s="165"/>
      <c r="G21" s="165"/>
      <c r="H21" s="165"/>
      <c r="I21" s="165"/>
      <c r="J21" s="165"/>
      <c r="K21" s="165"/>
      <c r="L21" s="165"/>
    </row>
    <row r="22" spans="1:12" s="1" customFormat="1" x14ac:dyDescent="0.25">
      <c r="A22" s="172">
        <v>18</v>
      </c>
      <c r="B22" s="59" t="s">
        <v>29</v>
      </c>
      <c r="C22" s="126" t="s">
        <v>30</v>
      </c>
      <c r="D22" s="176">
        <v>14</v>
      </c>
      <c r="E22" s="165"/>
      <c r="F22" s="165"/>
      <c r="G22" s="165"/>
      <c r="H22" s="165"/>
      <c r="I22" s="165"/>
      <c r="J22" s="165"/>
      <c r="K22" s="165"/>
      <c r="L22" s="165"/>
    </row>
    <row r="23" spans="1:12" s="1" customFormat="1" x14ac:dyDescent="0.25">
      <c r="A23" s="171">
        <v>19</v>
      </c>
      <c r="B23" s="146" t="s">
        <v>63</v>
      </c>
      <c r="C23" s="125" t="s">
        <v>64</v>
      </c>
      <c r="D23" s="175">
        <v>7.9</v>
      </c>
      <c r="E23" s="165"/>
      <c r="F23" s="165"/>
      <c r="G23" s="165"/>
      <c r="H23" s="165"/>
      <c r="I23" s="165"/>
      <c r="J23" s="165"/>
      <c r="K23" s="165"/>
      <c r="L23" s="165"/>
    </row>
    <row r="24" spans="1:12" s="1" customFormat="1" x14ac:dyDescent="0.25">
      <c r="A24" s="170">
        <v>20</v>
      </c>
      <c r="B24" s="149" t="s">
        <v>191</v>
      </c>
      <c r="C24" s="125" t="s">
        <v>64</v>
      </c>
      <c r="D24" s="175">
        <v>0.95399999999999996</v>
      </c>
      <c r="E24" s="165"/>
      <c r="F24" s="165"/>
      <c r="G24" s="165"/>
      <c r="H24" s="165"/>
      <c r="I24" s="165"/>
      <c r="J24" s="165"/>
      <c r="K24" s="165"/>
      <c r="L24" s="165"/>
    </row>
    <row r="25" spans="1:12" s="1" customFormat="1" x14ac:dyDescent="0.25">
      <c r="A25" s="172">
        <v>21</v>
      </c>
      <c r="B25" s="146" t="s">
        <v>157</v>
      </c>
      <c r="C25" s="125" t="s">
        <v>64</v>
      </c>
      <c r="D25" s="175">
        <v>3.5979999999999999</v>
      </c>
      <c r="E25" s="165"/>
      <c r="F25" s="165"/>
      <c r="G25" s="165"/>
      <c r="H25" s="165"/>
      <c r="I25" s="165"/>
      <c r="J25" s="165"/>
      <c r="K25" s="165"/>
      <c r="L25" s="165"/>
    </row>
    <row r="26" spans="1:12" s="1" customFormat="1" x14ac:dyDescent="0.25">
      <c r="A26" s="171">
        <v>22</v>
      </c>
      <c r="B26" s="146" t="s">
        <v>160</v>
      </c>
      <c r="C26" s="125" t="s">
        <v>64</v>
      </c>
      <c r="D26" s="175">
        <v>0.35</v>
      </c>
      <c r="E26" s="165"/>
      <c r="F26" s="165"/>
      <c r="G26" s="165"/>
      <c r="H26" s="165"/>
      <c r="I26" s="165"/>
      <c r="J26" s="165"/>
      <c r="K26" s="165"/>
      <c r="L26" s="165"/>
    </row>
    <row r="27" spans="1:12" s="1" customFormat="1" x14ac:dyDescent="0.25">
      <c r="A27" s="170">
        <v>23</v>
      </c>
      <c r="B27" s="146" t="s">
        <v>161</v>
      </c>
      <c r="C27" s="125" t="s">
        <v>64</v>
      </c>
      <c r="D27" s="175">
        <v>9.2999999999999999E-2</v>
      </c>
      <c r="E27" s="165"/>
      <c r="F27" s="165"/>
      <c r="G27" s="165"/>
      <c r="H27" s="165"/>
      <c r="I27" s="165"/>
      <c r="J27" s="165"/>
      <c r="K27" s="165"/>
      <c r="L27" s="165"/>
    </row>
    <row r="28" spans="1:12" s="1" customFormat="1" ht="25.5" x14ac:dyDescent="0.25">
      <c r="A28" s="172">
        <v>24</v>
      </c>
      <c r="B28" s="153" t="s">
        <v>86</v>
      </c>
      <c r="C28" s="53" t="s">
        <v>80</v>
      </c>
      <c r="D28" s="175">
        <v>600</v>
      </c>
      <c r="E28" s="165"/>
      <c r="F28" s="165"/>
      <c r="G28" s="165"/>
      <c r="H28" s="165"/>
      <c r="I28" s="165"/>
      <c r="J28" s="165"/>
      <c r="K28" s="165"/>
      <c r="L28" s="165"/>
    </row>
    <row r="29" spans="1:12" s="1" customFormat="1" x14ac:dyDescent="0.25">
      <c r="A29" s="248" t="s">
        <v>183</v>
      </c>
      <c r="B29" s="249"/>
      <c r="C29" s="249"/>
      <c r="D29" s="250"/>
      <c r="E29" s="165"/>
      <c r="F29" s="165"/>
      <c r="G29" s="165"/>
      <c r="H29" s="165"/>
      <c r="I29" s="165"/>
      <c r="J29" s="165"/>
      <c r="K29" s="165"/>
      <c r="L29" s="165"/>
    </row>
    <row r="30" spans="1:12" ht="25.5" x14ac:dyDescent="0.25">
      <c r="A30" s="127">
        <v>1</v>
      </c>
      <c r="B30" s="147" t="s">
        <v>97</v>
      </c>
      <c r="C30" s="18" t="s">
        <v>143</v>
      </c>
      <c r="D30" s="177">
        <v>0.09</v>
      </c>
      <c r="E30" s="168"/>
      <c r="F30" s="168"/>
      <c r="G30" s="168"/>
      <c r="H30" s="168"/>
      <c r="I30" s="168"/>
      <c r="J30" s="168"/>
      <c r="K30" s="168"/>
      <c r="L30" s="168"/>
    </row>
    <row r="31" spans="1:12" x14ac:dyDescent="0.25">
      <c r="A31" s="126">
        <v>2</v>
      </c>
      <c r="B31" s="59" t="s">
        <v>29</v>
      </c>
      <c r="C31" s="70" t="s">
        <v>30</v>
      </c>
      <c r="D31" s="176">
        <v>4</v>
      </c>
      <c r="E31" s="168"/>
      <c r="F31" s="168"/>
      <c r="G31" s="168"/>
      <c r="H31" s="168"/>
      <c r="I31" s="168"/>
      <c r="J31" s="168"/>
      <c r="K31" s="168"/>
      <c r="L31" s="168"/>
    </row>
    <row r="32" spans="1:12" x14ac:dyDescent="0.25">
      <c r="A32" s="125">
        <v>3</v>
      </c>
      <c r="B32" s="154" t="s">
        <v>155</v>
      </c>
      <c r="C32" s="38" t="s">
        <v>37</v>
      </c>
      <c r="D32" s="175">
        <v>2.92</v>
      </c>
      <c r="E32" s="168"/>
      <c r="F32" s="168"/>
      <c r="G32" s="168"/>
      <c r="H32" s="168"/>
      <c r="I32" s="168"/>
      <c r="J32" s="168"/>
      <c r="K32" s="168"/>
      <c r="L32" s="168"/>
    </row>
    <row r="33" spans="1:12" x14ac:dyDescent="0.25">
      <c r="A33" s="125">
        <v>4</v>
      </c>
      <c r="B33" s="149" t="s">
        <v>141</v>
      </c>
      <c r="C33" s="125" t="s">
        <v>64</v>
      </c>
      <c r="D33" s="175">
        <v>0.48799999999999999</v>
      </c>
      <c r="E33" s="168"/>
      <c r="F33" s="168"/>
      <c r="G33" s="168"/>
      <c r="H33" s="168"/>
      <c r="I33" s="168"/>
      <c r="J33" s="168"/>
      <c r="K33" s="168"/>
      <c r="L33" s="168"/>
    </row>
    <row r="34" spans="1:12" ht="25.5" x14ac:dyDescent="0.25">
      <c r="A34" s="128">
        <v>5</v>
      </c>
      <c r="B34" s="155" t="s">
        <v>140</v>
      </c>
      <c r="C34" s="74" t="s">
        <v>142</v>
      </c>
      <c r="D34" s="174">
        <v>8.9700000000000002E-2</v>
      </c>
      <c r="E34" s="168"/>
      <c r="F34" s="168"/>
      <c r="G34" s="168"/>
      <c r="H34" s="168"/>
      <c r="I34" s="168"/>
      <c r="J34" s="168"/>
      <c r="K34" s="168"/>
      <c r="L34" s="168"/>
    </row>
    <row r="35" spans="1:12" ht="25.5" x14ac:dyDescent="0.25">
      <c r="A35" s="128">
        <v>6</v>
      </c>
      <c r="B35" s="156" t="s">
        <v>139</v>
      </c>
      <c r="C35" s="74" t="s">
        <v>142</v>
      </c>
      <c r="D35" s="174">
        <v>4.8800000000000003E-2</v>
      </c>
      <c r="E35" s="168"/>
      <c r="F35" s="168"/>
      <c r="G35" s="168"/>
      <c r="H35" s="168"/>
      <c r="I35" s="168"/>
      <c r="J35" s="168"/>
      <c r="K35" s="168"/>
      <c r="L35" s="168"/>
    </row>
    <row r="36" spans="1:12" x14ac:dyDescent="0.25">
      <c r="A36" s="125">
        <v>7</v>
      </c>
      <c r="B36" s="149" t="s">
        <v>115</v>
      </c>
      <c r="C36" s="38" t="s">
        <v>47</v>
      </c>
      <c r="D36" s="175">
        <v>2</v>
      </c>
      <c r="E36" s="168"/>
      <c r="F36" s="168"/>
      <c r="G36" s="168"/>
      <c r="H36" s="168"/>
      <c r="I36" s="168"/>
      <c r="J36" s="168"/>
      <c r="K36" s="168"/>
      <c r="L36" s="168"/>
    </row>
    <row r="37" spans="1:12" x14ac:dyDescent="0.25">
      <c r="A37" s="129">
        <v>8</v>
      </c>
      <c r="B37" s="157" t="s">
        <v>119</v>
      </c>
      <c r="C37" s="18" t="s">
        <v>123</v>
      </c>
      <c r="D37" s="177">
        <v>0.85499999999999998</v>
      </c>
      <c r="E37" s="168"/>
      <c r="F37" s="168"/>
      <c r="G37" s="168"/>
      <c r="H37" s="168"/>
      <c r="I37" s="168"/>
      <c r="J37" s="168"/>
      <c r="K37" s="168"/>
      <c r="L37" s="168"/>
    </row>
    <row r="38" spans="1:12" x14ac:dyDescent="0.25">
      <c r="A38" s="126">
        <v>9</v>
      </c>
      <c r="B38" s="158" t="s">
        <v>122</v>
      </c>
      <c r="C38" s="18" t="s">
        <v>123</v>
      </c>
      <c r="D38" s="177">
        <v>0.30599999999999999</v>
      </c>
      <c r="E38" s="168"/>
      <c r="F38" s="168"/>
      <c r="G38" s="168"/>
      <c r="H38" s="168"/>
      <c r="I38" s="168"/>
      <c r="J38" s="168"/>
      <c r="K38" s="168"/>
      <c r="L38" s="168"/>
    </row>
    <row r="39" spans="1:12" ht="25.5" x14ac:dyDescent="0.25">
      <c r="A39" s="126">
        <v>10</v>
      </c>
      <c r="B39" s="159" t="s">
        <v>130</v>
      </c>
      <c r="C39" s="70" t="s">
        <v>57</v>
      </c>
      <c r="D39" s="176">
        <v>0.09</v>
      </c>
      <c r="E39" s="168"/>
      <c r="F39" s="168"/>
      <c r="G39" s="168"/>
      <c r="H39" s="168"/>
      <c r="I39" s="168"/>
      <c r="J39" s="168"/>
      <c r="K39" s="168"/>
      <c r="L39" s="168"/>
    </row>
    <row r="40" spans="1:12" x14ac:dyDescent="0.25">
      <c r="A40" s="96"/>
      <c r="B40" s="97"/>
      <c r="C40" s="96"/>
      <c r="D40" s="178"/>
    </row>
    <row r="41" spans="1:12" x14ac:dyDescent="0.25">
      <c r="A41" s="96"/>
      <c r="B41" s="97"/>
      <c r="C41" s="96"/>
      <c r="D41" s="178"/>
    </row>
    <row r="42" spans="1:12" x14ac:dyDescent="0.25">
      <c r="A42" s="96"/>
      <c r="B42" s="97" t="s">
        <v>131</v>
      </c>
      <c r="C42" s="96"/>
      <c r="D42" s="178"/>
      <c r="G42" s="247" t="s">
        <v>90</v>
      </c>
      <c r="H42" s="247"/>
      <c r="I42" s="247"/>
      <c r="J42" s="247"/>
      <c r="K42" s="247"/>
    </row>
    <row r="43" spans="1:12" x14ac:dyDescent="0.25">
      <c r="A43" s="96"/>
      <c r="B43" s="97"/>
      <c r="C43" s="96"/>
      <c r="D43" s="178"/>
    </row>
  </sheetData>
  <mergeCells count="9">
    <mergeCell ref="I3:L3"/>
    <mergeCell ref="A1:L2"/>
    <mergeCell ref="G42:K42"/>
    <mergeCell ref="A29:D29"/>
    <mergeCell ref="D3:D4"/>
    <mergeCell ref="E3:H3"/>
    <mergeCell ref="A3:A4"/>
    <mergeCell ref="B3:B4"/>
    <mergeCell ref="C3:C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ნაკრები</vt:lpstr>
      <vt:lpstr>Sheet1</vt:lpstr>
      <vt:lpstr>Sheet2</vt:lpstr>
      <vt:lpstr>moc.uwyisi</vt:lpstr>
      <vt:lpstr>კალენდარი</vt:lpstr>
    </vt:vector>
  </TitlesOfParts>
  <Company>Deftones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BEJANI</dc:creator>
  <cp:lastModifiedBy>Ana Chkareuli</cp:lastModifiedBy>
  <cp:lastPrinted>2016-07-02T12:49:48Z</cp:lastPrinted>
  <dcterms:created xsi:type="dcterms:W3CDTF">2016-04-22T08:03:35Z</dcterms:created>
  <dcterms:modified xsi:type="dcterms:W3CDTF">2016-08-17T08:04:10Z</dcterms:modified>
</cp:coreProperties>
</file>