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50" windowHeight="9120" tabRatio="768" activeTab="0"/>
  </bookViews>
  <sheets>
    <sheet name="xarjTaRricxva" sheetId="1" r:id="rId1"/>
  </sheets>
  <definedNames>
    <definedName name="_xlnm.Print_Area" localSheetId="0">'xarjTaRricxva'!$A$1:$N$121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<sst xmlns="http://schemas.openxmlformats.org/spreadsheetml/2006/main" count="217" uniqueCount="130">
  <si>
    <t>#</t>
  </si>
  <si>
    <t>raoden.</t>
  </si>
  <si>
    <t>masala</t>
  </si>
  <si>
    <t>xelfasi</t>
  </si>
  <si>
    <t>transporti da meqanizmebi</t>
  </si>
  <si>
    <t>erT. fasi</t>
  </si>
  <si>
    <t>t</t>
  </si>
  <si>
    <t>jami</t>
  </si>
  <si>
    <t>samuSaoebis CamonaTvali</t>
  </si>
  <si>
    <t>adg.</t>
  </si>
  <si>
    <t>c</t>
  </si>
  <si>
    <t>jami:</t>
  </si>
  <si>
    <r>
      <t>m</t>
    </r>
    <r>
      <rPr>
        <vertAlign val="superscript"/>
        <sz val="11"/>
        <rFont val="LitNusx"/>
        <family val="0"/>
      </rPr>
      <t>3</t>
    </r>
  </si>
  <si>
    <t xml:space="preserve"> g.m.</t>
  </si>
  <si>
    <t xml:space="preserve"> g.m</t>
  </si>
  <si>
    <r>
      <t>m</t>
    </r>
    <r>
      <rPr>
        <vertAlign val="superscript"/>
        <sz val="11"/>
        <rFont val="LitNusx"/>
        <family val="0"/>
      </rPr>
      <t>2</t>
    </r>
  </si>
  <si>
    <t>m3</t>
  </si>
  <si>
    <t>g/m</t>
  </si>
  <si>
    <t>ximinjebisTvis armaturis karkasis damzadeba da dayeneba</t>
  </si>
  <si>
    <t>sul jami:</t>
  </si>
  <si>
    <t>III-Tavis jami</t>
  </si>
  <si>
    <t>IV-Tavis jami</t>
  </si>
  <si>
    <t>betonis momzadeba bordiurebis qveS</t>
  </si>
  <si>
    <t xml:space="preserve">amoburRuli  duRabis da gruntis gadaadgileba xeliT 30 m-manZilze </t>
  </si>
  <si>
    <t>droebiTi Robis mowyoba simaRliT aranakleb 2-m. iribizolebis dataniT, SemdgomSi demontaJiT</t>
  </si>
  <si>
    <t>droebiTi eleqtro momaragebis uzrunvelyofa (teqpiroba) 80 k/vati</t>
  </si>
  <si>
    <t>lari</t>
  </si>
  <si>
    <t>eleqtro sadenis montaJi qvesadguridan korpusamde</t>
  </si>
  <si>
    <t>amomrTvelebis dayeneba, samfaziani</t>
  </si>
  <si>
    <t>cali</t>
  </si>
  <si>
    <t>WaburRilis burRva sveturi meTodiT cementis duRabis SesaWirxnad</t>
  </si>
  <si>
    <t>g.m.</t>
  </si>
  <si>
    <t>saburRi dazgis   gadaadgileba</t>
  </si>
  <si>
    <t>amoburRuli betonisa da miwis gadaadgileba 20m. manZilze xeliT</t>
  </si>
  <si>
    <t>betonisa da miwis datvirTva xeliT avtoTviTmclelebze</t>
  </si>
  <si>
    <t>cementis duRabis SeWirxvna filis qveS gruntSi Rrmulebis sicarielebis da kavernebis Sesavsebad.  kompresoris gamoyenebiT, (cementi: m-400)</t>
  </si>
  <si>
    <t>sardafis zonaSi amoSenebuli kedlebis da betonis demontaJi</t>
  </si>
  <si>
    <t>gruntis damuSaveba sardafSi da gareT xeliT rTul da SezRudul pirobebSi</t>
  </si>
  <si>
    <t>mongreuli masis, nagvis da gruntis  gamotana gadaadgileba xeliT 30m manZilze xeliT</t>
  </si>
  <si>
    <t>mongreuli masis da gruntis datvirTva xeliT avtoTviTmclelebze</t>
  </si>
  <si>
    <t>arsebuli tixrebis aRdgena, amoSeneba</t>
  </si>
  <si>
    <t>amoburRuli miwis gadaadgileba xeliT 30m-ze</t>
  </si>
  <si>
    <t>ximinjebis WaburRilSi  cementis duRabis Casxma  cementis markiT m-400 ( portlantcementi)</t>
  </si>
  <si>
    <t>ximinjis WaburRilSi cementis  duRabis Casxma  cementis m-400 (portlantcementi)</t>
  </si>
  <si>
    <t xml:space="preserve">amoburRuli   duRabisa da gruntis datvirTva xeliT  avtoTviTmclelebze </t>
  </si>
  <si>
    <t>gareTa kedlebis mokodva, Camofxeka da gasufTaveba (gamagrebis RonisZiebebis Casatareblad)</t>
  </si>
  <si>
    <t xml:space="preserve">kedlebis daxvreta ankerebis mosawyobad </t>
  </si>
  <si>
    <t>armaturis karkasis damzadeba da dayeneba, rk.betonis filisa da perimetruli koWis mosawyobad</t>
  </si>
  <si>
    <t>armaturis karkasis damzadeba da dayeneba, rk.betoniskedlebisa da kontrforsebis mosawyobad da perimetruli koWis mosawyobad</t>
  </si>
  <si>
    <t>kedlebisa da kontrforsebis Selesva qviSa-cementis xsnariT, dabrizgviT dekoratiuli cementis gamoyenebiT</t>
  </si>
  <si>
    <t>betonis momzadeba rk.betonis filis qveS sisqiT 10sm (b-7.5)</t>
  </si>
  <si>
    <t>armaturis karkasis damzadeba da dayeneba rk.betonis gobiseburi filis mosawyobad</t>
  </si>
  <si>
    <t xml:space="preserve">kedlebis damuSaveba ukeT SeWidulobis mizniT, mokodva Camofxeka, gasufTaveba </t>
  </si>
  <si>
    <t>m2</t>
  </si>
  <si>
    <t>Riobebis moCarCoeba liTon profilebiT</t>
  </si>
  <si>
    <t>kuTxovana da furclovani foladi</t>
  </si>
  <si>
    <t>zolana</t>
  </si>
  <si>
    <t>armaturis badis damzadeba da dayeneba kedlebis gasamagreblad</t>
  </si>
  <si>
    <t>kedlebis SebaTqaSeba wvrilmarcvlovani betonis xsnariT</t>
  </si>
  <si>
    <t>liTonis elementebis SeRebva antikoroziuli saRebaviT</t>
  </si>
  <si>
    <t>kuTxovana da furclovani foladi (naxazis foladi)</t>
  </si>
  <si>
    <t>dazianebuli kar-fanjrebis demontaJi</t>
  </si>
  <si>
    <t>axali metalo-plasmasis karfanjrebis montaJi</t>
  </si>
  <si>
    <t>sadarbazos SesasvlelebSi dazianebuli saCixis (saCrdiloblebis) anakrebi rk. betonis elementebis demontaJi</t>
  </si>
  <si>
    <t>sadarbazos SesasvlelebSi axali saCixis montaJi</t>
  </si>
  <si>
    <t>binebSi warmoqmnili bzarebis Sevseba polimercementis xsnariT</t>
  </si>
  <si>
    <t>g./m</t>
  </si>
  <si>
    <t>kibis ujredebSi zogierTi dazianebuli safexurebis aRdgena</t>
  </si>
  <si>
    <t>Senobidan gamomavali sakanalizacio milebis SekeTeba (f-100mm.)</t>
  </si>
  <si>
    <t>gZ/m</t>
  </si>
  <si>
    <t>IX Tavis jami</t>
  </si>
  <si>
    <t>fasonuri nawilebis Secvla</t>
  </si>
  <si>
    <t>sakanalizacio Webis SekeTeba adgena, amoweva</t>
  </si>
  <si>
    <t>Semonakirwyli bordiurebis demontaJi Senobis irgvliv, dasawyobeba 50%-sa gamosayeneblad.</t>
  </si>
  <si>
    <t>Senobis irgvliv teritoriis moxreSva, moSandakeba, saSualod 15sm. motkepvniT</t>
  </si>
  <si>
    <t>betonis bordiurebis montaJi, Semonakirqylis mosawyobad. (Zveli 50%-i da axali 50%-i)</t>
  </si>
  <si>
    <t>Semonakirwylis mowyoba, betoniT b-25" h=4sm. Ll=98,2m. Bb=1,2m.</t>
  </si>
  <si>
    <t>wvrilmarcvlovani asvaltobetonis safaris mowyoba h=4sm</t>
  </si>
  <si>
    <t>gruntis motkepvna rk.betonis filis qveS</t>
  </si>
  <si>
    <t xml:space="preserve">liTonis SesaWirxni milis mowyoba WaburRilSi, milyelebis SeduRebiT da dacementebiT. </t>
  </si>
  <si>
    <t xml:space="preserve">inventaruli xaraCos mowyoba </t>
  </si>
  <si>
    <t>kedlebisa da kontrforsebis  daSxefva dekoratiuli cementis gamoyenebiT</t>
  </si>
  <si>
    <t>monoliTuri rk. betonis kedlisa da kontrforsebis mowyoba, betoni b-25 (qargilebis masalisa da Rirebulebis CaTvliT. Bbetonis pompis gamoyenebiT)</t>
  </si>
  <si>
    <t>Zveli amortizirebuli Tboqselis gauqmeba, CaWra da daluqva (adgili)</t>
  </si>
  <si>
    <t>kedlebisa Selesva qviSa-cementis xsnariT</t>
  </si>
  <si>
    <t>monoliTuri rk. betonis filisa da perimetruli koWis mowyoba, betoni Bb-25 (qargilis masalisa da Rirebulebis CaTvliT betonis pompis gamoyenebiT)</t>
  </si>
  <si>
    <t>monoliTuri rk./betonis gobiseburi da rk.betonis kedlis mowyoba betoniT (b-25) (qargilis masalisa da Rirebulebis CaTvliT betonis pompis gamoyenebiT)</t>
  </si>
  <si>
    <t xml:space="preserve">WaburRilis burRva sveturi meTodiT me-3-me-5 kategoriis gruntebSi, ximinjebis mosawyobad </t>
  </si>
  <si>
    <t>ganmeorebiTi gadaburRvis samuSaoebi.(30%)</t>
  </si>
  <si>
    <t>seismiur nakerSi, binis Siga gasasvlelebSi horizontaluri liTonis kompesatorebis mowyoba</t>
  </si>
  <si>
    <r>
      <t xml:space="preserve"> korpusis or sadarbazoiani pirveli blok-seqciebis  gamagreba-gaZlierebis RonisZiebebi (</t>
    </r>
    <r>
      <rPr>
        <b/>
        <sz val="14"/>
        <rFont val="AcadNusx"/>
        <family val="0"/>
      </rPr>
      <t xml:space="preserve">II </t>
    </r>
    <r>
      <rPr>
        <b/>
        <sz val="14"/>
        <rFont val="LitNusx"/>
        <family val="2"/>
      </rPr>
      <t>ეტაპი)</t>
    </r>
  </si>
  <si>
    <r>
      <t xml:space="preserve">q. TbilisSi varkeTili-3 </t>
    </r>
    <r>
      <rPr>
        <b/>
        <sz val="14"/>
        <rFont val="AcadNusx"/>
        <family val="0"/>
      </rPr>
      <t>III</t>
    </r>
    <r>
      <rPr>
        <b/>
        <sz val="14"/>
        <rFont val="LitNusx"/>
        <family val="0"/>
      </rPr>
      <t xml:space="preserve">-e m./r.  mdebare avariuli #321-e   </t>
    </r>
  </si>
  <si>
    <t>Tavi-IV naburR-ineqciuri dgar-ximinjebis mowyoba</t>
  </si>
  <si>
    <t>VIII Tavis jami</t>
  </si>
  <si>
    <t>X Tavis jami</t>
  </si>
  <si>
    <t>gauTvaliswinebeli</t>
  </si>
  <si>
    <t>zednadebi xarjebi</t>
  </si>
  <si>
    <t>gegmiuri dagroveba</t>
  </si>
  <si>
    <t>დღგ</t>
  </si>
  <si>
    <t xml:space="preserve">dazianebuli asvaltis safaris moxsna, mTavari fasadis mxridan, Semonakirwylis CaTvliT </t>
  </si>
  <si>
    <t>teritoriis dasufTaveba samSeneblo narCenebisagan, datvirTva xeliT TviTmclelebze</t>
  </si>
  <si>
    <t>yvela Tavis jami:</t>
  </si>
  <si>
    <t>VII Tavis jami</t>
  </si>
  <si>
    <t>VI Tavis jami</t>
  </si>
  <si>
    <t xml:space="preserve">VI Tavi. sardafSi rk./betonis gobiseburi filis da rk./betonis kedlebis mowyoba                                                                                                                                       </t>
  </si>
  <si>
    <t>V Tavis jami</t>
  </si>
  <si>
    <t>V Tavi. gareTa rk. betonis filis, perimetruli koWis, kedlisa da kontrforsebis mowyoba (qargilebis masalisa da Rirebulebebis CaTvliT.</t>
  </si>
  <si>
    <t>VII Tavi. dazianebuli kedlebis rk./bet. javSanSi Casma da Riobebis moCarCoeba liTon-profilebiT</t>
  </si>
  <si>
    <t>VIII Tavi. sxvadasxva samuSaoebi</t>
  </si>
  <si>
    <t>IX Tavi. gare sainJinro komunikaciebis aRdgena</t>
  </si>
  <si>
    <t>X Tavi. teritoriis keTilmowyobiTi samuSaoebi, vertikaluri gegmareba</t>
  </si>
  <si>
    <t>III Tavi. miwisa da sademontaJo samuSaoebi</t>
  </si>
  <si>
    <t>II Tavis jami</t>
  </si>
  <si>
    <t>II Tavi. cementis SeWirxvna or sadarbazoian blok-seqciis qveS warmoqmnili gawylianebisagan gamorecxil gruntSi Rrmulebis sicarielebisa da kavernebis Sesavsebad</t>
  </si>
  <si>
    <t>I Tavis jami</t>
  </si>
  <si>
    <t>ganzom. erT</t>
  </si>
  <si>
    <t>xarjTaRricxva</t>
  </si>
  <si>
    <t>I Tavi. mosamzadebeli samuშaoebi</t>
  </si>
  <si>
    <t>zRvr. erT. fasi</t>
  </si>
  <si>
    <t>gruntis gatana  avtoTviTmclelebze ნაგავსაყრელზე.</t>
  </si>
  <si>
    <t>mongreuli masis gatana  avtoTviTmclelebiT ნაგავსაყრელზე.</t>
  </si>
  <si>
    <t>amoburRuli duRabis gatana   avtoTviTmclelebiT ნაგავსაყრელზე.</t>
  </si>
  <si>
    <t>datvirTva da gatana avtoTviTmclelebiT ნაგავსაყრელზე.</t>
  </si>
  <si>
    <t>samSeneblo narCenebis gatana avtoTviTmclelebiთ  ნაგავსაყრელზე.</t>
  </si>
  <si>
    <r>
      <t xml:space="preserve">armatura </t>
    </r>
    <r>
      <rPr>
        <sz val="12"/>
        <rFont val="Times New Roman"/>
        <family val="1"/>
      </rPr>
      <t>A</t>
    </r>
    <r>
      <rPr>
        <sz val="12"/>
        <rFont val="Grigolia"/>
        <family val="0"/>
      </rPr>
      <t>_III</t>
    </r>
  </si>
  <si>
    <r>
      <t xml:space="preserve">armatura </t>
    </r>
    <r>
      <rPr>
        <sz val="12"/>
        <rFont val="Times New Roman"/>
        <family val="1"/>
      </rPr>
      <t>A</t>
    </r>
    <r>
      <rPr>
        <sz val="12"/>
        <rFont val="Grigolia"/>
        <family val="0"/>
      </rPr>
      <t>_I</t>
    </r>
  </si>
  <si>
    <r>
      <t xml:space="preserve">armatura </t>
    </r>
    <r>
      <rPr>
        <sz val="12"/>
        <rFont val="Arial Rounded MT Bold"/>
        <family val="2"/>
      </rPr>
      <t xml:space="preserve">A - 500c    </t>
    </r>
    <r>
      <rPr>
        <sz val="12"/>
        <rFont val="LitNusx"/>
        <family val="2"/>
      </rPr>
      <t>ankerebis mowyobiT</t>
    </r>
  </si>
  <si>
    <r>
      <t xml:space="preserve">armatura </t>
    </r>
    <r>
      <rPr>
        <sz val="12"/>
        <rFont val="Arial Rounded MT Bold"/>
        <family val="2"/>
      </rPr>
      <t xml:space="preserve">A - 500c    </t>
    </r>
  </si>
  <si>
    <r>
      <t xml:space="preserve">armatura </t>
    </r>
    <r>
      <rPr>
        <sz val="12"/>
        <rFont val="Arial Rounded MT Bold"/>
        <family val="2"/>
      </rPr>
      <t xml:space="preserve">A - I  </t>
    </r>
  </si>
  <si>
    <r>
      <t>armatura A</t>
    </r>
    <r>
      <rPr>
        <sz val="12"/>
        <rFont val="Arial Rounded MT Bold"/>
        <family val="2"/>
      </rPr>
      <t>A</t>
    </r>
    <r>
      <rPr>
        <sz val="12"/>
        <rFont val="LitNusx"/>
        <family val="2"/>
      </rPr>
      <t xml:space="preserve">- </t>
    </r>
    <r>
      <rPr>
        <b/>
        <sz val="12"/>
        <rFont val="LitNusx"/>
        <family val="2"/>
      </rPr>
      <t>500</t>
    </r>
    <r>
      <rPr>
        <b/>
        <sz val="12"/>
        <rFont val="Arial"/>
        <family val="2"/>
      </rPr>
      <t>c</t>
    </r>
    <r>
      <rPr>
        <sz val="12"/>
        <rFont val="LitNusx"/>
        <family val="2"/>
      </rPr>
      <t xml:space="preserve">    ankerebis mowyobiT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</si>
</sst>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"/>
    <numFmt numFmtId="187" formatCode="0.000"/>
    <numFmt numFmtId="188" formatCode="#,##0.000"/>
    <numFmt numFmtId="189" formatCode="_(* #,##0_);_(* \(#,##0\);_(* &quot;-&quot;??_);_(@_)"/>
    <numFmt numFmtId="190" formatCode="_(* #,##0.0_);_(* \(#,##0.0\);_(* &quot;-&quot;??_);_(@_)"/>
    <numFmt numFmtId="191" formatCode="_(* #,##0.000_);_(* \(#,##0.000\);_(* &quot;-&quot;??_);_(@_)"/>
    <numFmt numFmtId="192" formatCode="_(* #,##0.000_);_(* \(#,##0.000\);_(* &quot;-&quot;???_);_(@_)"/>
    <numFmt numFmtId="193" formatCode="#,##0.00;[Red]#,##0.00"/>
    <numFmt numFmtId="194" formatCode="#,##0.0;[Red]#,##0.0"/>
    <numFmt numFmtId="195" formatCode="#,##0;[Red]#,##0"/>
    <numFmt numFmtId="196" formatCode="[$-409]dddd\,\ mmmm\ dd\,\ yyyy"/>
    <numFmt numFmtId="197" formatCode="[$-409]h:mm:ss\ AM/PM"/>
    <numFmt numFmtId="198" formatCode="00000"/>
    <numFmt numFmtId="199" formatCode="#,##0.000;[Red]#,##0.000"/>
    <numFmt numFmtId="200" formatCode="0.00000"/>
    <numFmt numFmtId="201" formatCode="0.000000"/>
    <numFmt numFmtId="202" formatCode="0.0000000"/>
    <numFmt numFmtId="203" formatCode="[$-437]yyyy\ &quot;წლის&quot;\ dd\ mm\,\ dddd"/>
    <numFmt numFmtId="204" formatCode="#,##0.0000"/>
    <numFmt numFmtId="205" formatCode="#,##0.00000"/>
  </numFmts>
  <fonts count="64">
    <font>
      <sz val="10"/>
      <name val="Arial"/>
      <family val="0"/>
    </font>
    <font>
      <sz val="11"/>
      <name val="LitNusx"/>
      <family val="0"/>
    </font>
    <font>
      <b/>
      <sz val="10"/>
      <name val="LitNusx"/>
      <family val="0"/>
    </font>
    <font>
      <sz val="10"/>
      <name val="Lit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LitNusx"/>
      <family val="0"/>
    </font>
    <font>
      <sz val="11"/>
      <name val="Times New Roman"/>
      <family val="1"/>
    </font>
    <font>
      <sz val="11"/>
      <color indexed="8"/>
      <name val="LitNusx"/>
      <family val="0"/>
    </font>
    <font>
      <vertAlign val="superscript"/>
      <sz val="11"/>
      <name val="LitNusx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1"/>
      <name val="LitNusx"/>
      <family val="2"/>
    </font>
    <font>
      <b/>
      <sz val="10"/>
      <name val="Arial"/>
      <family val="2"/>
    </font>
    <font>
      <sz val="10"/>
      <color indexed="8"/>
      <name val="LitNusx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name val="LitNusx"/>
      <family val="2"/>
    </font>
    <font>
      <sz val="12"/>
      <name val="Arial"/>
      <family val="2"/>
    </font>
    <font>
      <b/>
      <sz val="12"/>
      <name val="LitNusx"/>
      <family val="2"/>
    </font>
    <font>
      <sz val="12"/>
      <name val="Grigolia"/>
      <family val="0"/>
    </font>
    <font>
      <sz val="12"/>
      <color indexed="8"/>
      <name val="LitNusx"/>
      <family val="2"/>
    </font>
    <font>
      <sz val="12"/>
      <name val="Times New Roman"/>
      <family val="1"/>
    </font>
    <font>
      <sz val="12"/>
      <name val="Arial Rounded MT Bold"/>
      <family val="2"/>
    </font>
    <font>
      <b/>
      <sz val="12"/>
      <name val="Arial"/>
      <family val="2"/>
    </font>
    <font>
      <b/>
      <sz val="12"/>
      <color indexed="8"/>
      <name val="LitNusx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horizontal="center" vertical="center" wrapText="1"/>
    </xf>
    <xf numFmtId="187" fontId="8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quotePrefix="1">
      <alignment horizontal="center" vertical="center" wrapText="1"/>
    </xf>
    <xf numFmtId="4" fontId="3" fillId="0" borderId="10" xfId="42" applyNumberFormat="1" applyFont="1" applyBorder="1" applyAlignment="1">
      <alignment horizontal="center" vertical="center"/>
    </xf>
    <xf numFmtId="4" fontId="2" fillId="0" borderId="10" xfId="42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/>
    </xf>
    <xf numFmtId="9" fontId="3" fillId="0" borderId="10" xfId="60" applyFont="1" applyFill="1" applyBorder="1" applyAlignment="1">
      <alignment horizontal="center" vertical="center" wrapText="1"/>
    </xf>
    <xf numFmtId="9" fontId="16" fillId="0" borderId="10" xfId="60" applyFont="1" applyFill="1" applyBorder="1" applyAlignment="1">
      <alignment horizontal="center" vertical="center"/>
    </xf>
    <xf numFmtId="9" fontId="20" fillId="0" borderId="10" xfId="6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wrapText="1"/>
    </xf>
    <xf numFmtId="0" fontId="12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/>
    </xf>
    <xf numFmtId="4" fontId="3" fillId="7" borderId="10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wrapText="1"/>
    </xf>
    <xf numFmtId="4" fontId="3" fillId="7" borderId="10" xfId="0" applyNumberFormat="1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wrapText="1"/>
    </xf>
    <xf numFmtId="0" fontId="11" fillId="7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187" fontId="29" fillId="0" borderId="10" xfId="0" applyNumberFormat="1" applyFont="1" applyFill="1" applyBorder="1" applyAlignment="1">
      <alignment horizontal="right" vertical="center"/>
    </xf>
    <xf numFmtId="187" fontId="21" fillId="0" borderId="10" xfId="0" applyNumberFormat="1" applyFont="1" applyFill="1" applyBorder="1" applyAlignment="1">
      <alignment horizontal="right"/>
    </xf>
    <xf numFmtId="187" fontId="23" fillId="0" borderId="10" xfId="0" applyNumberFormat="1" applyFont="1" applyFill="1" applyBorder="1" applyAlignment="1">
      <alignment horizontal="right"/>
    </xf>
    <xf numFmtId="187" fontId="21" fillId="0" borderId="10" xfId="0" applyNumberFormat="1" applyFont="1" applyFill="1" applyBorder="1" applyAlignment="1">
      <alignment horizontal="right" vertical="center"/>
    </xf>
    <xf numFmtId="187" fontId="23" fillId="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57" applyFont="1" applyFill="1" applyAlignment="1">
      <alignment horizontal="center" vertical="center"/>
      <protection/>
    </xf>
    <xf numFmtId="0" fontId="6" fillId="0" borderId="0" xfId="57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kola 139 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122"/>
  <sheetViews>
    <sheetView tabSelected="1" view="pageBreakPreview" zoomScale="73" zoomScaleNormal="115" zoomScaleSheetLayoutView="73" zoomScalePageLayoutView="0" workbookViewId="0" topLeftCell="A82">
      <selection activeCell="Q116" sqref="Q116"/>
    </sheetView>
  </sheetViews>
  <sheetFormatPr defaultColWidth="9.140625" defaultRowHeight="12.75"/>
  <cols>
    <col min="1" max="1" width="3.28125" style="10" bestFit="1" customWidth="1"/>
    <col min="2" max="2" width="72.7109375" style="77" customWidth="1"/>
    <col min="3" max="3" width="8.8515625" style="0" customWidth="1"/>
    <col min="4" max="4" width="9.140625" style="1" bestFit="1" customWidth="1"/>
    <col min="5" max="5" width="10.57421875" style="0" bestFit="1" customWidth="1"/>
    <col min="6" max="6" width="4.8515625" style="0" customWidth="1"/>
    <col min="7" max="7" width="6.00390625" style="0" bestFit="1" customWidth="1"/>
    <col min="8" max="8" width="10.57421875" style="0" bestFit="1" customWidth="1"/>
    <col min="9" max="9" width="6.28125" style="0" customWidth="1"/>
    <col min="10" max="10" width="6.00390625" style="0" bestFit="1" customWidth="1"/>
    <col min="11" max="11" width="11.7109375" style="0" customWidth="1"/>
    <col min="12" max="12" width="6.28125" style="0" customWidth="1"/>
    <col min="13" max="14" width="6.00390625" style="0" bestFit="1" customWidth="1"/>
    <col min="15" max="15" width="18.140625" style="0" customWidth="1"/>
  </cols>
  <sheetData>
    <row r="1" spans="2:14" ht="21">
      <c r="B1" s="85" t="s">
        <v>91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2:14" ht="21">
      <c r="B2" s="85" t="s">
        <v>90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21">
      <c r="A3" s="11"/>
      <c r="B3" s="87" t="s">
        <v>116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3.5" customHeight="1">
      <c r="A4" s="89" t="s">
        <v>0</v>
      </c>
      <c r="B4" s="90" t="s">
        <v>8</v>
      </c>
      <c r="C4" s="92" t="s">
        <v>115</v>
      </c>
      <c r="D4" s="94" t="s">
        <v>1</v>
      </c>
      <c r="E4" s="79" t="s">
        <v>2</v>
      </c>
      <c r="F4" s="80"/>
      <c r="G4" s="81"/>
      <c r="H4" s="79" t="s">
        <v>3</v>
      </c>
      <c r="I4" s="80"/>
      <c r="J4" s="81"/>
      <c r="K4" s="79" t="s">
        <v>4</v>
      </c>
      <c r="L4" s="80"/>
      <c r="M4" s="81"/>
      <c r="N4" s="78" t="s">
        <v>7</v>
      </c>
    </row>
    <row r="5" spans="1:14" ht="13.5" customHeight="1">
      <c r="A5" s="89"/>
      <c r="B5" s="91"/>
      <c r="C5" s="93"/>
      <c r="D5" s="93"/>
      <c r="E5" s="82"/>
      <c r="F5" s="83"/>
      <c r="G5" s="84"/>
      <c r="H5" s="82"/>
      <c r="I5" s="83"/>
      <c r="J5" s="84"/>
      <c r="K5" s="82"/>
      <c r="L5" s="83"/>
      <c r="M5" s="84"/>
      <c r="N5" s="78"/>
    </row>
    <row r="6" spans="1:14" ht="12.75" customHeight="1">
      <c r="A6" s="89"/>
      <c r="B6" s="91"/>
      <c r="C6" s="93"/>
      <c r="D6" s="93"/>
      <c r="E6" s="78" t="s">
        <v>118</v>
      </c>
      <c r="F6" s="78" t="s">
        <v>5</v>
      </c>
      <c r="G6" s="78" t="s">
        <v>7</v>
      </c>
      <c r="H6" s="78" t="s">
        <v>118</v>
      </c>
      <c r="I6" s="78" t="s">
        <v>5</v>
      </c>
      <c r="J6" s="78" t="s">
        <v>7</v>
      </c>
      <c r="K6" s="78" t="s">
        <v>118</v>
      </c>
      <c r="L6" s="78" t="s">
        <v>5</v>
      </c>
      <c r="M6" s="78" t="s">
        <v>7</v>
      </c>
      <c r="N6" s="78"/>
    </row>
    <row r="7" spans="1:14" ht="12.75" customHeight="1">
      <c r="A7" s="89"/>
      <c r="B7" s="91"/>
      <c r="C7" s="93"/>
      <c r="D7" s="93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16.5">
      <c r="A8" s="48">
        <v>1</v>
      </c>
      <c r="B8" s="61">
        <v>2</v>
      </c>
      <c r="C8" s="49">
        <v>3</v>
      </c>
      <c r="D8" s="49">
        <v>4</v>
      </c>
      <c r="E8" s="49">
        <v>5</v>
      </c>
      <c r="F8" s="49">
        <v>5</v>
      </c>
      <c r="G8" s="49">
        <v>6</v>
      </c>
      <c r="H8" s="49">
        <v>7</v>
      </c>
      <c r="I8" s="49">
        <v>7</v>
      </c>
      <c r="J8" s="49">
        <v>8</v>
      </c>
      <c r="K8" s="49">
        <v>9</v>
      </c>
      <c r="L8" s="49">
        <v>9</v>
      </c>
      <c r="M8" s="49">
        <v>10</v>
      </c>
      <c r="N8" s="49">
        <v>11</v>
      </c>
    </row>
    <row r="9" spans="1:14" ht="16.5">
      <c r="A9" s="59"/>
      <c r="B9" s="62" t="s">
        <v>117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33">
      <c r="A10" s="13">
        <v>1</v>
      </c>
      <c r="B10" s="63" t="s">
        <v>24</v>
      </c>
      <c r="C10" s="7" t="s">
        <v>15</v>
      </c>
      <c r="D10" s="20">
        <v>12</v>
      </c>
      <c r="E10" s="20">
        <v>1</v>
      </c>
      <c r="F10" s="20"/>
      <c r="G10" s="21">
        <f>D10*F10</f>
        <v>0</v>
      </c>
      <c r="H10" s="20">
        <v>15</v>
      </c>
      <c r="I10" s="20"/>
      <c r="J10" s="21">
        <f>D10*I10</f>
        <v>0</v>
      </c>
      <c r="K10" s="20">
        <v>3</v>
      </c>
      <c r="L10" s="20"/>
      <c r="M10" s="21">
        <f>D10*L10</f>
        <v>0</v>
      </c>
      <c r="N10" s="21">
        <f>G10+J10+M10</f>
        <v>0</v>
      </c>
    </row>
    <row r="11" spans="1:14" ht="33">
      <c r="A11" s="13">
        <v>2</v>
      </c>
      <c r="B11" s="63" t="s">
        <v>25</v>
      </c>
      <c r="C11" s="6" t="s">
        <v>26</v>
      </c>
      <c r="D11" s="22">
        <v>1</v>
      </c>
      <c r="E11" s="20">
        <v>0</v>
      </c>
      <c r="F11" s="20"/>
      <c r="G11" s="21">
        <f>D11*F11</f>
        <v>0</v>
      </c>
      <c r="H11" s="20">
        <v>700</v>
      </c>
      <c r="I11" s="20"/>
      <c r="J11" s="21">
        <f>D11*I11</f>
        <v>0</v>
      </c>
      <c r="K11" s="20">
        <v>0</v>
      </c>
      <c r="L11" s="20"/>
      <c r="M11" s="21">
        <f>D11*L11</f>
        <v>0</v>
      </c>
      <c r="N11" s="21">
        <f>G11+J11+M11</f>
        <v>0</v>
      </c>
    </row>
    <row r="12" spans="1:14" ht="16.5">
      <c r="A12" s="13">
        <v>3</v>
      </c>
      <c r="B12" s="63" t="s">
        <v>27</v>
      </c>
      <c r="C12" s="6" t="s">
        <v>17</v>
      </c>
      <c r="D12" s="20">
        <v>120</v>
      </c>
      <c r="E12" s="20">
        <v>12</v>
      </c>
      <c r="F12" s="20"/>
      <c r="G12" s="21">
        <f>D12*F12</f>
        <v>0</v>
      </c>
      <c r="H12" s="20">
        <v>4</v>
      </c>
      <c r="I12" s="20"/>
      <c r="J12" s="21">
        <f>D12*I12</f>
        <v>0</v>
      </c>
      <c r="K12" s="20">
        <v>0.2</v>
      </c>
      <c r="L12" s="20"/>
      <c r="M12" s="21">
        <f>D12*L12</f>
        <v>0</v>
      </c>
      <c r="N12" s="21">
        <f>G12+J12+M12</f>
        <v>0</v>
      </c>
    </row>
    <row r="13" spans="1:14" ht="16.5">
      <c r="A13" s="13">
        <v>4</v>
      </c>
      <c r="B13" s="63" t="s">
        <v>28</v>
      </c>
      <c r="C13" s="6" t="s">
        <v>29</v>
      </c>
      <c r="D13" s="20">
        <v>2</v>
      </c>
      <c r="E13" s="20">
        <v>41</v>
      </c>
      <c r="F13" s="20"/>
      <c r="G13" s="21">
        <f>D13*F13</f>
        <v>0</v>
      </c>
      <c r="H13" s="20">
        <v>18</v>
      </c>
      <c r="I13" s="20"/>
      <c r="J13" s="21">
        <f>D13*I13</f>
        <v>0</v>
      </c>
      <c r="K13" s="20">
        <v>3</v>
      </c>
      <c r="L13" s="20"/>
      <c r="M13" s="21">
        <f>D13*L13</f>
        <v>0</v>
      </c>
      <c r="N13" s="21">
        <f>G13+J13+M13</f>
        <v>0</v>
      </c>
    </row>
    <row r="14" spans="1:14" s="16" customFormat="1" ht="16.5">
      <c r="A14" s="12"/>
      <c r="B14" s="64" t="s">
        <v>114</v>
      </c>
      <c r="C14" s="15"/>
      <c r="D14" s="23"/>
      <c r="E14" s="24"/>
      <c r="F14" s="24"/>
      <c r="G14" s="25">
        <f>SUM(G10:G13)</f>
        <v>0</v>
      </c>
      <c r="H14" s="24"/>
      <c r="I14" s="24"/>
      <c r="J14" s="25">
        <f>SUM(J10:J13)</f>
        <v>0</v>
      </c>
      <c r="K14" s="24"/>
      <c r="L14" s="24"/>
      <c r="M14" s="25">
        <f>SUM(M10:M13)</f>
        <v>0</v>
      </c>
      <c r="N14" s="25">
        <f>SUM(N10:N13)</f>
        <v>0</v>
      </c>
    </row>
    <row r="15" spans="1:14" ht="66">
      <c r="A15" s="50"/>
      <c r="B15" s="62" t="s">
        <v>113</v>
      </c>
      <c r="C15" s="57"/>
      <c r="D15" s="58"/>
      <c r="E15" s="52"/>
      <c r="F15" s="52"/>
      <c r="G15" s="55"/>
      <c r="H15" s="52"/>
      <c r="I15" s="52"/>
      <c r="J15" s="55"/>
      <c r="K15" s="52"/>
      <c r="L15" s="52"/>
      <c r="M15" s="55"/>
      <c r="N15" s="56"/>
    </row>
    <row r="16" spans="1:14" ht="33">
      <c r="A16" s="13">
        <v>1</v>
      </c>
      <c r="B16" s="63" t="s">
        <v>30</v>
      </c>
      <c r="C16" s="5" t="s">
        <v>31</v>
      </c>
      <c r="D16" s="29">
        <v>30</v>
      </c>
      <c r="E16" s="20">
        <v>2</v>
      </c>
      <c r="F16" s="20"/>
      <c r="G16" s="28">
        <f aca="true" t="shared" si="0" ref="G16:G22">F16*D16</f>
        <v>0</v>
      </c>
      <c r="H16" s="20">
        <v>35</v>
      </c>
      <c r="I16" s="20"/>
      <c r="J16" s="28">
        <f aca="true" t="shared" si="1" ref="J16:J22">I16*D16</f>
        <v>0</v>
      </c>
      <c r="K16" s="20">
        <v>3</v>
      </c>
      <c r="L16" s="20"/>
      <c r="M16" s="28">
        <f aca="true" t="shared" si="2" ref="M16:M22">L16*D16</f>
        <v>0</v>
      </c>
      <c r="N16" s="28">
        <f aca="true" t="shared" si="3" ref="N16:N22">G16+J16+M16</f>
        <v>0</v>
      </c>
    </row>
    <row r="17" spans="1:14" ht="16.5">
      <c r="A17" s="13">
        <v>2</v>
      </c>
      <c r="B17" s="63" t="s">
        <v>32</v>
      </c>
      <c r="C17" s="5" t="s">
        <v>9</v>
      </c>
      <c r="D17" s="29">
        <v>6</v>
      </c>
      <c r="E17" s="20">
        <v>0</v>
      </c>
      <c r="F17" s="20"/>
      <c r="G17" s="28">
        <f t="shared" si="0"/>
        <v>0</v>
      </c>
      <c r="H17" s="20">
        <v>12</v>
      </c>
      <c r="I17" s="20"/>
      <c r="J17" s="28">
        <f t="shared" si="1"/>
        <v>0</v>
      </c>
      <c r="K17" s="20">
        <v>0</v>
      </c>
      <c r="L17" s="20"/>
      <c r="M17" s="28">
        <f t="shared" si="2"/>
        <v>0</v>
      </c>
      <c r="N17" s="28">
        <f t="shared" si="3"/>
        <v>0</v>
      </c>
    </row>
    <row r="18" spans="1:14" ht="18">
      <c r="A18" s="13">
        <v>3</v>
      </c>
      <c r="B18" s="63" t="s">
        <v>33</v>
      </c>
      <c r="C18" s="5" t="s">
        <v>12</v>
      </c>
      <c r="D18" s="29">
        <v>7</v>
      </c>
      <c r="E18" s="20">
        <v>0</v>
      </c>
      <c r="F18" s="20"/>
      <c r="G18" s="28">
        <f t="shared" si="0"/>
        <v>0</v>
      </c>
      <c r="H18" s="20">
        <v>15</v>
      </c>
      <c r="I18" s="20"/>
      <c r="J18" s="28">
        <f t="shared" si="1"/>
        <v>0</v>
      </c>
      <c r="K18" s="20">
        <v>0</v>
      </c>
      <c r="L18" s="20"/>
      <c r="M18" s="28">
        <f t="shared" si="2"/>
        <v>0</v>
      </c>
      <c r="N18" s="28">
        <f t="shared" si="3"/>
        <v>0</v>
      </c>
    </row>
    <row r="19" spans="1:14" ht="16.5">
      <c r="A19" s="13">
        <v>4</v>
      </c>
      <c r="B19" s="63" t="s">
        <v>34</v>
      </c>
      <c r="C19" s="5" t="s">
        <v>16</v>
      </c>
      <c r="D19" s="29">
        <v>9.1</v>
      </c>
      <c r="E19" s="20">
        <v>0</v>
      </c>
      <c r="F19" s="20"/>
      <c r="G19" s="28">
        <f t="shared" si="0"/>
        <v>0</v>
      </c>
      <c r="H19" s="20">
        <v>15</v>
      </c>
      <c r="I19" s="20"/>
      <c r="J19" s="28">
        <f t="shared" si="1"/>
        <v>0</v>
      </c>
      <c r="K19" s="20">
        <v>0</v>
      </c>
      <c r="L19" s="20"/>
      <c r="M19" s="28">
        <f t="shared" si="2"/>
        <v>0</v>
      </c>
      <c r="N19" s="28">
        <f t="shared" si="3"/>
        <v>0</v>
      </c>
    </row>
    <row r="20" spans="1:14" ht="16.5">
      <c r="A20" s="13">
        <v>5</v>
      </c>
      <c r="B20" s="63" t="s">
        <v>119</v>
      </c>
      <c r="C20" s="5" t="s">
        <v>6</v>
      </c>
      <c r="D20" s="20">
        <v>12.6</v>
      </c>
      <c r="E20" s="20">
        <v>0</v>
      </c>
      <c r="F20" s="20"/>
      <c r="G20" s="28">
        <f t="shared" si="0"/>
        <v>0</v>
      </c>
      <c r="H20" s="20">
        <v>12</v>
      </c>
      <c r="I20" s="20"/>
      <c r="J20" s="28">
        <f t="shared" si="1"/>
        <v>0</v>
      </c>
      <c r="K20" s="20">
        <v>0</v>
      </c>
      <c r="L20" s="20"/>
      <c r="M20" s="28">
        <f t="shared" si="2"/>
        <v>0</v>
      </c>
      <c r="N20" s="28">
        <f t="shared" si="3"/>
        <v>0</v>
      </c>
    </row>
    <row r="21" spans="1:14" ht="33">
      <c r="A21" s="13">
        <v>6</v>
      </c>
      <c r="B21" s="63" t="s">
        <v>79</v>
      </c>
      <c r="C21" s="5" t="s">
        <v>17</v>
      </c>
      <c r="D21" s="20">
        <v>20</v>
      </c>
      <c r="E21" s="20">
        <v>18</v>
      </c>
      <c r="F21" s="20"/>
      <c r="G21" s="28">
        <f t="shared" si="0"/>
        <v>0</v>
      </c>
      <c r="H21" s="20">
        <v>4</v>
      </c>
      <c r="I21" s="20"/>
      <c r="J21" s="28">
        <f t="shared" si="1"/>
        <v>0</v>
      </c>
      <c r="K21" s="20">
        <v>0.5</v>
      </c>
      <c r="L21" s="20"/>
      <c r="M21" s="28">
        <f t="shared" si="2"/>
        <v>0</v>
      </c>
      <c r="N21" s="28">
        <f t="shared" si="3"/>
        <v>0</v>
      </c>
    </row>
    <row r="22" spans="1:14" ht="49.5">
      <c r="A22" s="13">
        <v>7</v>
      </c>
      <c r="B22" s="63" t="s">
        <v>35</v>
      </c>
      <c r="C22" s="5" t="s">
        <v>12</v>
      </c>
      <c r="D22" s="20">
        <v>15</v>
      </c>
      <c r="E22" s="20">
        <v>160</v>
      </c>
      <c r="F22" s="20"/>
      <c r="G22" s="28">
        <f t="shared" si="0"/>
        <v>0</v>
      </c>
      <c r="H22" s="20">
        <v>15</v>
      </c>
      <c r="I22" s="20"/>
      <c r="J22" s="28">
        <f t="shared" si="1"/>
        <v>0</v>
      </c>
      <c r="K22" s="20">
        <v>5</v>
      </c>
      <c r="L22" s="20"/>
      <c r="M22" s="28">
        <f t="shared" si="2"/>
        <v>0</v>
      </c>
      <c r="N22" s="28">
        <f t="shared" si="3"/>
        <v>0</v>
      </c>
    </row>
    <row r="23" spans="1:14" ht="16.5">
      <c r="A23" s="13"/>
      <c r="B23" s="64" t="s">
        <v>112</v>
      </c>
      <c r="C23" s="15"/>
      <c r="D23" s="17"/>
      <c r="E23" s="17"/>
      <c r="F23" s="17"/>
      <c r="G23" s="17">
        <f>SUM(G16:G22)</f>
        <v>0</v>
      </c>
      <c r="H23" s="17"/>
      <c r="I23" s="17"/>
      <c r="J23" s="17">
        <f>SUM(J16:J22)</f>
        <v>0</v>
      </c>
      <c r="K23" s="17"/>
      <c r="L23" s="17"/>
      <c r="M23" s="17">
        <f>SUM(M16:M22)</f>
        <v>0</v>
      </c>
      <c r="N23" s="17">
        <f>SUM(N16:N22)</f>
        <v>0</v>
      </c>
    </row>
    <row r="24" spans="1:14" s="16" customFormat="1" ht="16.5">
      <c r="A24" s="12"/>
      <c r="B24" s="62" t="s">
        <v>111</v>
      </c>
      <c r="C24" s="51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</row>
    <row r="25" spans="1:14" ht="16.5">
      <c r="A25" s="50"/>
      <c r="B25" s="63" t="s">
        <v>36</v>
      </c>
      <c r="C25" s="5" t="s">
        <v>16</v>
      </c>
      <c r="D25" s="30">
        <v>15</v>
      </c>
      <c r="E25" s="30">
        <v>0</v>
      </c>
      <c r="F25" s="30"/>
      <c r="G25" s="30">
        <f aca="true" t="shared" si="4" ref="G25:G30">D25*F25</f>
        <v>0</v>
      </c>
      <c r="H25" s="30">
        <v>45</v>
      </c>
      <c r="I25" s="30"/>
      <c r="J25" s="30">
        <f aca="true" t="shared" si="5" ref="J25:J30">D25*I25</f>
        <v>0</v>
      </c>
      <c r="K25" s="30">
        <v>0</v>
      </c>
      <c r="L25" s="30"/>
      <c r="M25" s="30">
        <f aca="true" t="shared" si="6" ref="M25:M30">L25*D25</f>
        <v>0</v>
      </c>
      <c r="N25" s="30">
        <f aca="true" t="shared" si="7" ref="N25:N30">G25+J25+M25</f>
        <v>0</v>
      </c>
    </row>
    <row r="26" spans="1:14" ht="33">
      <c r="A26" s="13">
        <v>1</v>
      </c>
      <c r="B26" s="63" t="s">
        <v>37</v>
      </c>
      <c r="C26" s="5" t="s">
        <v>16</v>
      </c>
      <c r="D26" s="30">
        <v>350</v>
      </c>
      <c r="E26" s="30">
        <v>0</v>
      </c>
      <c r="F26" s="30"/>
      <c r="G26" s="30">
        <f t="shared" si="4"/>
        <v>0</v>
      </c>
      <c r="H26" s="30">
        <v>25</v>
      </c>
      <c r="I26" s="30"/>
      <c r="J26" s="30">
        <f t="shared" si="5"/>
        <v>0</v>
      </c>
      <c r="K26" s="30">
        <v>0</v>
      </c>
      <c r="L26" s="30"/>
      <c r="M26" s="30">
        <f t="shared" si="6"/>
        <v>0</v>
      </c>
      <c r="N26" s="30">
        <f t="shared" si="7"/>
        <v>0</v>
      </c>
    </row>
    <row r="27" spans="1:14" ht="33">
      <c r="A27" s="13">
        <v>2</v>
      </c>
      <c r="B27" s="63" t="s">
        <v>38</v>
      </c>
      <c r="C27" s="5" t="s">
        <v>16</v>
      </c>
      <c r="D27" s="30">
        <v>455</v>
      </c>
      <c r="E27" s="30">
        <v>0</v>
      </c>
      <c r="F27" s="30"/>
      <c r="G27" s="30">
        <f t="shared" si="4"/>
        <v>0</v>
      </c>
      <c r="H27" s="30">
        <v>20</v>
      </c>
      <c r="I27" s="30"/>
      <c r="J27" s="30">
        <f t="shared" si="5"/>
        <v>0</v>
      </c>
      <c r="K27" s="30">
        <v>0</v>
      </c>
      <c r="L27" s="30"/>
      <c r="M27" s="30">
        <f t="shared" si="6"/>
        <v>0</v>
      </c>
      <c r="N27" s="30">
        <f t="shared" si="7"/>
        <v>0</v>
      </c>
    </row>
    <row r="28" spans="1:14" ht="33">
      <c r="A28" s="13">
        <v>3</v>
      </c>
      <c r="B28" s="63" t="s">
        <v>39</v>
      </c>
      <c r="C28" s="5" t="s">
        <v>16</v>
      </c>
      <c r="D28" s="30">
        <v>455</v>
      </c>
      <c r="E28" s="30">
        <v>0</v>
      </c>
      <c r="F28" s="30"/>
      <c r="G28" s="30">
        <f t="shared" si="4"/>
        <v>0</v>
      </c>
      <c r="H28" s="30">
        <v>15</v>
      </c>
      <c r="I28" s="30"/>
      <c r="J28" s="30">
        <f t="shared" si="5"/>
        <v>0</v>
      </c>
      <c r="K28" s="30">
        <v>0</v>
      </c>
      <c r="L28" s="30"/>
      <c r="M28" s="30">
        <f t="shared" si="6"/>
        <v>0</v>
      </c>
      <c r="N28" s="30">
        <f t="shared" si="7"/>
        <v>0</v>
      </c>
    </row>
    <row r="29" spans="1:14" ht="16.5">
      <c r="A29" s="13">
        <v>4</v>
      </c>
      <c r="B29" s="63" t="s">
        <v>120</v>
      </c>
      <c r="C29" s="5" t="s">
        <v>6</v>
      </c>
      <c r="D29" s="30">
        <v>650</v>
      </c>
      <c r="E29" s="30">
        <v>0</v>
      </c>
      <c r="F29" s="30"/>
      <c r="G29" s="30">
        <f t="shared" si="4"/>
        <v>0</v>
      </c>
      <c r="H29" s="30">
        <v>0</v>
      </c>
      <c r="I29" s="30"/>
      <c r="J29" s="30">
        <f t="shared" si="5"/>
        <v>0</v>
      </c>
      <c r="K29" s="30">
        <v>12</v>
      </c>
      <c r="L29" s="30"/>
      <c r="M29" s="30">
        <f t="shared" si="6"/>
        <v>0</v>
      </c>
      <c r="N29" s="30">
        <f t="shared" si="7"/>
        <v>0</v>
      </c>
    </row>
    <row r="30" spans="1:14" ht="16.5">
      <c r="A30" s="13">
        <v>5</v>
      </c>
      <c r="B30" s="63" t="s">
        <v>40</v>
      </c>
      <c r="C30" s="5" t="s">
        <v>16</v>
      </c>
      <c r="D30" s="30">
        <v>15</v>
      </c>
      <c r="E30" s="30">
        <v>120</v>
      </c>
      <c r="F30" s="30"/>
      <c r="G30" s="30">
        <f t="shared" si="4"/>
        <v>0</v>
      </c>
      <c r="H30" s="30">
        <v>30</v>
      </c>
      <c r="I30" s="30"/>
      <c r="J30" s="30">
        <f t="shared" si="5"/>
        <v>0</v>
      </c>
      <c r="K30" s="30">
        <v>15</v>
      </c>
      <c r="L30" s="30"/>
      <c r="M30" s="30">
        <f t="shared" si="6"/>
        <v>0</v>
      </c>
      <c r="N30" s="30">
        <f t="shared" si="7"/>
        <v>0</v>
      </c>
    </row>
    <row r="31" spans="1:14" ht="16.5">
      <c r="A31" s="13">
        <v>6</v>
      </c>
      <c r="B31" s="64" t="s">
        <v>20</v>
      </c>
      <c r="C31" s="15"/>
      <c r="D31" s="17"/>
      <c r="E31" s="17"/>
      <c r="F31" s="17"/>
      <c r="G31" s="17">
        <f>G30+G29+G28+G27+G26+G25</f>
        <v>0</v>
      </c>
      <c r="H31" s="17"/>
      <c r="I31" s="17"/>
      <c r="J31" s="17">
        <f>J30+J29+J28+J27+J26+J25</f>
        <v>0</v>
      </c>
      <c r="K31" s="17"/>
      <c r="L31" s="17"/>
      <c r="M31" s="17">
        <f>M30+M29+M28+M27+M26+M25</f>
        <v>0</v>
      </c>
      <c r="N31" s="17">
        <f>SUM(N25:N30)</f>
        <v>0</v>
      </c>
    </row>
    <row r="32" spans="1:14" s="16" customFormat="1" ht="16.5">
      <c r="A32" s="12"/>
      <c r="B32" s="62" t="s">
        <v>92</v>
      </c>
      <c r="C32" s="57"/>
      <c r="D32" s="58"/>
      <c r="E32" s="52"/>
      <c r="F32" s="52"/>
      <c r="G32" s="55"/>
      <c r="H32" s="52"/>
      <c r="I32" s="52"/>
      <c r="J32" s="55"/>
      <c r="K32" s="52"/>
      <c r="L32" s="52"/>
      <c r="M32" s="55"/>
      <c r="N32" s="56"/>
    </row>
    <row r="33" spans="1:14" ht="33">
      <c r="A33" s="50"/>
      <c r="B33" s="65" t="s">
        <v>87</v>
      </c>
      <c r="C33" s="3" t="s">
        <v>13</v>
      </c>
      <c r="D33" s="27">
        <v>2330</v>
      </c>
      <c r="E33" s="27">
        <v>2</v>
      </c>
      <c r="F33" s="27"/>
      <c r="G33" s="28">
        <f>D33*F33</f>
        <v>0</v>
      </c>
      <c r="H33" s="27">
        <v>42</v>
      </c>
      <c r="I33" s="27"/>
      <c r="J33" s="28">
        <f aca="true" t="shared" si="8" ref="J33:J45">D33*I33</f>
        <v>0</v>
      </c>
      <c r="K33" s="27">
        <v>3</v>
      </c>
      <c r="L33" s="27"/>
      <c r="M33" s="28">
        <f aca="true" t="shared" si="9" ref="M33:M45">D33*L33</f>
        <v>0</v>
      </c>
      <c r="N33" s="28">
        <f aca="true" t="shared" si="10" ref="N33:N45">G33+J33+M33</f>
        <v>0</v>
      </c>
    </row>
    <row r="34" spans="1:14" ht="16.5">
      <c r="A34" s="13">
        <v>1</v>
      </c>
      <c r="B34" s="65" t="s">
        <v>32</v>
      </c>
      <c r="C34" s="2" t="s">
        <v>9</v>
      </c>
      <c r="D34" s="26">
        <v>233</v>
      </c>
      <c r="E34" s="27">
        <v>0</v>
      </c>
      <c r="F34" s="27"/>
      <c r="G34" s="28">
        <f aca="true" t="shared" si="11" ref="G34:G45">D34*F34</f>
        <v>0</v>
      </c>
      <c r="H34" s="27">
        <v>10</v>
      </c>
      <c r="I34" s="27"/>
      <c r="J34" s="28">
        <f t="shared" si="8"/>
        <v>0</v>
      </c>
      <c r="K34" s="27">
        <v>0</v>
      </c>
      <c r="L34" s="27"/>
      <c r="M34" s="28">
        <f t="shared" si="9"/>
        <v>0</v>
      </c>
      <c r="N34" s="28">
        <f t="shared" si="10"/>
        <v>0</v>
      </c>
    </row>
    <row r="35" spans="1:14" ht="16.5">
      <c r="A35" s="13">
        <v>2</v>
      </c>
      <c r="B35" s="66" t="s">
        <v>41</v>
      </c>
      <c r="C35" s="2" t="s">
        <v>16</v>
      </c>
      <c r="D35" s="26">
        <v>41.4</v>
      </c>
      <c r="E35" s="27">
        <v>0</v>
      </c>
      <c r="F35" s="27"/>
      <c r="G35" s="28">
        <f t="shared" si="11"/>
        <v>0</v>
      </c>
      <c r="H35" s="27">
        <v>15</v>
      </c>
      <c r="I35" s="27"/>
      <c r="J35" s="28">
        <f t="shared" si="8"/>
        <v>0</v>
      </c>
      <c r="K35" s="27">
        <v>0</v>
      </c>
      <c r="L35" s="27"/>
      <c r="M35" s="28">
        <f t="shared" si="9"/>
        <v>0</v>
      </c>
      <c r="N35" s="28">
        <f t="shared" si="10"/>
        <v>0</v>
      </c>
    </row>
    <row r="36" spans="1:14" ht="33">
      <c r="A36" s="13">
        <v>3</v>
      </c>
      <c r="B36" s="67" t="s">
        <v>42</v>
      </c>
      <c r="C36" s="3" t="s">
        <v>12</v>
      </c>
      <c r="D36" s="27">
        <v>90</v>
      </c>
      <c r="E36" s="27">
        <v>160</v>
      </c>
      <c r="F36" s="27"/>
      <c r="G36" s="28">
        <f t="shared" si="11"/>
        <v>0</v>
      </c>
      <c r="H36" s="27">
        <v>15</v>
      </c>
      <c r="I36" s="27"/>
      <c r="J36" s="28">
        <f t="shared" si="8"/>
        <v>0</v>
      </c>
      <c r="K36" s="27">
        <v>12</v>
      </c>
      <c r="L36" s="27"/>
      <c r="M36" s="28">
        <f t="shared" si="9"/>
        <v>0</v>
      </c>
      <c r="N36" s="28">
        <f t="shared" si="10"/>
        <v>0</v>
      </c>
    </row>
    <row r="37" spans="1:14" ht="16.5">
      <c r="A37" s="13">
        <v>4</v>
      </c>
      <c r="B37" s="67" t="s">
        <v>88</v>
      </c>
      <c r="C37" s="4" t="s">
        <v>14</v>
      </c>
      <c r="D37" s="26">
        <v>918</v>
      </c>
      <c r="E37" s="27">
        <v>0</v>
      </c>
      <c r="F37" s="27"/>
      <c r="G37" s="28">
        <f t="shared" si="11"/>
        <v>0</v>
      </c>
      <c r="H37" s="27">
        <v>18</v>
      </c>
      <c r="I37" s="27"/>
      <c r="J37" s="28">
        <f t="shared" si="8"/>
        <v>0</v>
      </c>
      <c r="K37" s="27">
        <v>1.5</v>
      </c>
      <c r="L37" s="27"/>
      <c r="M37" s="28">
        <f t="shared" si="9"/>
        <v>0</v>
      </c>
      <c r="N37" s="28">
        <f t="shared" si="10"/>
        <v>0</v>
      </c>
    </row>
    <row r="38" spans="1:14" ht="16.5">
      <c r="A38" s="13">
        <v>5</v>
      </c>
      <c r="B38" s="65" t="s">
        <v>32</v>
      </c>
      <c r="C38" s="2" t="s">
        <v>9</v>
      </c>
      <c r="D38" s="26">
        <v>92</v>
      </c>
      <c r="E38" s="27">
        <v>0</v>
      </c>
      <c r="F38" s="27"/>
      <c r="G38" s="28">
        <f t="shared" si="11"/>
        <v>0</v>
      </c>
      <c r="H38" s="27">
        <v>10</v>
      </c>
      <c r="I38" s="27"/>
      <c r="J38" s="28">
        <f t="shared" si="8"/>
        <v>0</v>
      </c>
      <c r="K38" s="27">
        <v>0</v>
      </c>
      <c r="L38" s="27"/>
      <c r="M38" s="28">
        <f t="shared" si="9"/>
        <v>0</v>
      </c>
      <c r="N38" s="28">
        <f t="shared" si="10"/>
        <v>0</v>
      </c>
    </row>
    <row r="39" spans="1:14" ht="16.5">
      <c r="A39" s="13">
        <v>6</v>
      </c>
      <c r="B39" s="65" t="s">
        <v>18</v>
      </c>
      <c r="C39" s="3" t="s">
        <v>6</v>
      </c>
      <c r="D39" s="27">
        <v>14.1</v>
      </c>
      <c r="E39" s="27">
        <v>0</v>
      </c>
      <c r="F39" s="27"/>
      <c r="G39" s="28">
        <f t="shared" si="11"/>
        <v>0</v>
      </c>
      <c r="H39" s="27">
        <v>500</v>
      </c>
      <c r="I39" s="27"/>
      <c r="J39" s="28">
        <f t="shared" si="8"/>
        <v>0</v>
      </c>
      <c r="K39" s="27">
        <v>0</v>
      </c>
      <c r="L39" s="27"/>
      <c r="M39" s="28">
        <f t="shared" si="9"/>
        <v>0</v>
      </c>
      <c r="N39" s="28">
        <f t="shared" si="10"/>
        <v>0</v>
      </c>
    </row>
    <row r="40" spans="1:14" ht="16.5">
      <c r="A40" s="13">
        <v>7</v>
      </c>
      <c r="B40" s="65" t="s">
        <v>124</v>
      </c>
      <c r="C40" s="2" t="s">
        <v>6</v>
      </c>
      <c r="D40" s="26">
        <v>19.97</v>
      </c>
      <c r="E40" s="27">
        <v>1200</v>
      </c>
      <c r="F40" s="27"/>
      <c r="G40" s="28">
        <f t="shared" si="11"/>
        <v>0</v>
      </c>
      <c r="H40" s="27">
        <v>0</v>
      </c>
      <c r="I40" s="27"/>
      <c r="J40" s="28">
        <f t="shared" si="8"/>
        <v>0</v>
      </c>
      <c r="K40" s="27">
        <v>15</v>
      </c>
      <c r="L40" s="27"/>
      <c r="M40" s="28">
        <f t="shared" si="9"/>
        <v>0</v>
      </c>
      <c r="N40" s="28">
        <f t="shared" si="10"/>
        <v>0</v>
      </c>
    </row>
    <row r="41" spans="1:14" ht="16.5">
      <c r="A41" s="13">
        <v>8</v>
      </c>
      <c r="B41" s="65" t="s">
        <v>125</v>
      </c>
      <c r="C41" s="2" t="s">
        <v>6</v>
      </c>
      <c r="D41" s="26">
        <v>0.13</v>
      </c>
      <c r="E41" s="27">
        <v>1250</v>
      </c>
      <c r="F41" s="27"/>
      <c r="G41" s="28">
        <f t="shared" si="11"/>
        <v>0</v>
      </c>
      <c r="H41" s="27">
        <v>0</v>
      </c>
      <c r="I41" s="27"/>
      <c r="J41" s="28">
        <f t="shared" si="8"/>
        <v>0</v>
      </c>
      <c r="K41" s="27">
        <v>15</v>
      </c>
      <c r="L41" s="27"/>
      <c r="M41" s="28">
        <f t="shared" si="9"/>
        <v>0</v>
      </c>
      <c r="N41" s="28">
        <f t="shared" si="10"/>
        <v>0</v>
      </c>
    </row>
    <row r="42" spans="1:14" ht="33">
      <c r="A42" s="13">
        <v>9</v>
      </c>
      <c r="B42" s="65" t="s">
        <v>43</v>
      </c>
      <c r="C42" s="3" t="s">
        <v>12</v>
      </c>
      <c r="D42" s="27">
        <v>26.6</v>
      </c>
      <c r="E42" s="27">
        <v>160</v>
      </c>
      <c r="F42" s="27"/>
      <c r="G42" s="28">
        <f t="shared" si="11"/>
        <v>0</v>
      </c>
      <c r="H42" s="27">
        <v>15</v>
      </c>
      <c r="I42" s="27"/>
      <c r="J42" s="28">
        <f t="shared" si="8"/>
        <v>0</v>
      </c>
      <c r="K42" s="27">
        <v>12</v>
      </c>
      <c r="L42" s="27"/>
      <c r="M42" s="28">
        <f t="shared" si="9"/>
        <v>0</v>
      </c>
      <c r="N42" s="28">
        <f t="shared" si="10"/>
        <v>0</v>
      </c>
    </row>
    <row r="43" spans="1:14" ht="33">
      <c r="A43" s="13">
        <v>10</v>
      </c>
      <c r="B43" s="65" t="s">
        <v>23</v>
      </c>
      <c r="C43" s="3" t="s">
        <v>12</v>
      </c>
      <c r="D43" s="27">
        <v>20.5</v>
      </c>
      <c r="E43" s="27">
        <v>0</v>
      </c>
      <c r="F43" s="27"/>
      <c r="G43" s="28">
        <f t="shared" si="11"/>
        <v>0</v>
      </c>
      <c r="H43" s="27">
        <v>15</v>
      </c>
      <c r="I43" s="27"/>
      <c r="J43" s="28">
        <f t="shared" si="8"/>
        <v>0</v>
      </c>
      <c r="K43" s="27">
        <v>0</v>
      </c>
      <c r="L43" s="27"/>
      <c r="M43" s="28">
        <f t="shared" si="9"/>
        <v>0</v>
      </c>
      <c r="N43" s="28">
        <f t="shared" si="10"/>
        <v>0</v>
      </c>
    </row>
    <row r="44" spans="1:14" ht="33">
      <c r="A44" s="13">
        <v>11</v>
      </c>
      <c r="B44" s="65" t="s">
        <v>44</v>
      </c>
      <c r="C44" s="3" t="s">
        <v>12</v>
      </c>
      <c r="D44" s="27">
        <v>26.5</v>
      </c>
      <c r="E44" s="27">
        <v>0</v>
      </c>
      <c r="F44" s="27"/>
      <c r="G44" s="28">
        <f t="shared" si="11"/>
        <v>0</v>
      </c>
      <c r="H44" s="27">
        <v>15</v>
      </c>
      <c r="I44" s="27"/>
      <c r="J44" s="28">
        <f t="shared" si="8"/>
        <v>0</v>
      </c>
      <c r="K44" s="27">
        <v>0</v>
      </c>
      <c r="L44" s="27"/>
      <c r="M44" s="28">
        <f t="shared" si="9"/>
        <v>0</v>
      </c>
      <c r="N44" s="28">
        <f t="shared" si="10"/>
        <v>0</v>
      </c>
    </row>
    <row r="45" spans="1:14" ht="33">
      <c r="A45" s="13">
        <v>12</v>
      </c>
      <c r="B45" s="65" t="s">
        <v>121</v>
      </c>
      <c r="C45" s="3" t="s">
        <v>6</v>
      </c>
      <c r="D45" s="27">
        <v>95.2</v>
      </c>
      <c r="E45" s="27">
        <v>0</v>
      </c>
      <c r="F45" s="27"/>
      <c r="G45" s="28">
        <f t="shared" si="11"/>
        <v>0</v>
      </c>
      <c r="H45" s="27">
        <v>0</v>
      </c>
      <c r="I45" s="27"/>
      <c r="J45" s="28">
        <f t="shared" si="8"/>
        <v>0</v>
      </c>
      <c r="K45" s="27">
        <v>12</v>
      </c>
      <c r="L45" s="27"/>
      <c r="M45" s="28">
        <f t="shared" si="9"/>
        <v>0</v>
      </c>
      <c r="N45" s="28">
        <f t="shared" si="10"/>
        <v>0</v>
      </c>
    </row>
    <row r="46" spans="1:14" ht="16.5">
      <c r="A46" s="13">
        <v>13</v>
      </c>
      <c r="B46" s="64" t="s">
        <v>21</v>
      </c>
      <c r="C46" s="5"/>
      <c r="D46" s="30"/>
      <c r="E46" s="30"/>
      <c r="F46" s="30"/>
      <c r="G46" s="17">
        <f>SUM(G33:G45)</f>
        <v>0</v>
      </c>
      <c r="H46" s="17"/>
      <c r="I46" s="17"/>
      <c r="J46" s="17">
        <f>SUM(J33:J45)</f>
        <v>0</v>
      </c>
      <c r="K46" s="17"/>
      <c r="L46" s="17"/>
      <c r="M46" s="17">
        <f>SUM(M33:M45)</f>
        <v>0</v>
      </c>
      <c r="N46" s="17">
        <f>SUM(N33:N45)</f>
        <v>0</v>
      </c>
    </row>
    <row r="47" spans="1:14" ht="49.5">
      <c r="A47" s="13"/>
      <c r="B47" s="62" t="s">
        <v>106</v>
      </c>
      <c r="C47" s="57"/>
      <c r="D47" s="58"/>
      <c r="E47" s="52"/>
      <c r="F47" s="52"/>
      <c r="G47" s="55"/>
      <c r="H47" s="52"/>
      <c r="I47" s="52"/>
      <c r="J47" s="55"/>
      <c r="K47" s="52"/>
      <c r="L47" s="52"/>
      <c r="M47" s="55"/>
      <c r="N47" s="56"/>
    </row>
    <row r="48" spans="1:14" ht="33">
      <c r="A48" s="50"/>
      <c r="B48" s="63" t="s">
        <v>45</v>
      </c>
      <c r="C48" s="5" t="s">
        <v>53</v>
      </c>
      <c r="D48" s="30">
        <v>200</v>
      </c>
      <c r="E48" s="30">
        <v>0</v>
      </c>
      <c r="F48" s="30"/>
      <c r="G48" s="30">
        <f aca="true" t="shared" si="12" ref="G48:G61">D48*F48</f>
        <v>0</v>
      </c>
      <c r="H48" s="30">
        <v>2.5</v>
      </c>
      <c r="I48" s="30"/>
      <c r="J48" s="30">
        <f aca="true" t="shared" si="13" ref="J48:J61">D48*I48</f>
        <v>0</v>
      </c>
      <c r="K48" s="30">
        <v>0</v>
      </c>
      <c r="L48" s="30"/>
      <c r="M48" s="30">
        <f aca="true" t="shared" si="14" ref="M48:M61">D48*L48</f>
        <v>0</v>
      </c>
      <c r="N48" s="30">
        <f aca="true" t="shared" si="15" ref="N48:N61">M48+J48+G48</f>
        <v>0</v>
      </c>
    </row>
    <row r="49" spans="1:14" ht="16.5">
      <c r="A49" s="13">
        <v>1</v>
      </c>
      <c r="B49" s="63" t="s">
        <v>46</v>
      </c>
      <c r="C49" s="5" t="s">
        <v>10</v>
      </c>
      <c r="D49" s="30">
        <v>800</v>
      </c>
      <c r="E49" s="30">
        <v>0</v>
      </c>
      <c r="F49" s="30"/>
      <c r="G49" s="30">
        <f t="shared" si="12"/>
        <v>0</v>
      </c>
      <c r="H49" s="30">
        <v>2</v>
      </c>
      <c r="I49" s="30"/>
      <c r="J49" s="30">
        <f t="shared" si="13"/>
        <v>0</v>
      </c>
      <c r="K49" s="30">
        <v>1</v>
      </c>
      <c r="L49" s="30"/>
      <c r="M49" s="30">
        <f t="shared" si="14"/>
        <v>0</v>
      </c>
      <c r="N49" s="30">
        <f t="shared" si="15"/>
        <v>0</v>
      </c>
    </row>
    <row r="50" spans="1:14" ht="16.5">
      <c r="A50" s="13">
        <v>2</v>
      </c>
      <c r="B50" s="63" t="s">
        <v>126</v>
      </c>
      <c r="C50" s="5" t="s">
        <v>6</v>
      </c>
      <c r="D50" s="30">
        <v>0.56</v>
      </c>
      <c r="E50" s="30">
        <v>1200</v>
      </c>
      <c r="F50" s="30"/>
      <c r="G50" s="30">
        <f t="shared" si="12"/>
        <v>0</v>
      </c>
      <c r="H50" s="30">
        <v>350</v>
      </c>
      <c r="I50" s="30"/>
      <c r="J50" s="30">
        <f t="shared" si="13"/>
        <v>0</v>
      </c>
      <c r="K50" s="30">
        <v>20</v>
      </c>
      <c r="L50" s="30"/>
      <c r="M50" s="30">
        <f t="shared" si="14"/>
        <v>0</v>
      </c>
      <c r="N50" s="30">
        <f t="shared" si="15"/>
        <v>0</v>
      </c>
    </row>
    <row r="51" spans="1:14" ht="33">
      <c r="A51" s="13">
        <v>3</v>
      </c>
      <c r="B51" s="63" t="s">
        <v>47</v>
      </c>
      <c r="C51" s="5" t="s">
        <v>6</v>
      </c>
      <c r="D51" s="30">
        <v>6.42</v>
      </c>
      <c r="E51" s="30">
        <v>0</v>
      </c>
      <c r="F51" s="30"/>
      <c r="G51" s="30">
        <f t="shared" si="12"/>
        <v>0</v>
      </c>
      <c r="H51" s="30">
        <v>500</v>
      </c>
      <c r="I51" s="30"/>
      <c r="J51" s="30">
        <f t="shared" si="13"/>
        <v>0</v>
      </c>
      <c r="K51" s="30">
        <v>0</v>
      </c>
      <c r="L51" s="30"/>
      <c r="M51" s="30">
        <f t="shared" si="14"/>
        <v>0</v>
      </c>
      <c r="N51" s="30">
        <f t="shared" si="15"/>
        <v>0</v>
      </c>
    </row>
    <row r="52" spans="1:14" ht="16.5">
      <c r="A52" s="13">
        <v>4</v>
      </c>
      <c r="B52" s="63" t="s">
        <v>127</v>
      </c>
      <c r="C52" s="5" t="s">
        <v>6</v>
      </c>
      <c r="D52" s="30">
        <v>5.2</v>
      </c>
      <c r="E52" s="31">
        <v>1200</v>
      </c>
      <c r="F52" s="31"/>
      <c r="G52" s="30">
        <f t="shared" si="12"/>
        <v>0</v>
      </c>
      <c r="H52" s="30">
        <v>0</v>
      </c>
      <c r="I52" s="30"/>
      <c r="J52" s="30">
        <f t="shared" si="13"/>
        <v>0</v>
      </c>
      <c r="K52" s="30">
        <v>20</v>
      </c>
      <c r="L52" s="30"/>
      <c r="M52" s="30">
        <f t="shared" si="14"/>
        <v>0</v>
      </c>
      <c r="N52" s="30">
        <f t="shared" si="15"/>
        <v>0</v>
      </c>
    </row>
    <row r="53" spans="1:14" ht="16.5">
      <c r="A53" s="13">
        <v>5</v>
      </c>
      <c r="B53" s="63" t="s">
        <v>128</v>
      </c>
      <c r="C53" s="5" t="s">
        <v>6</v>
      </c>
      <c r="D53" s="30">
        <v>1.22</v>
      </c>
      <c r="E53" s="31">
        <v>1250</v>
      </c>
      <c r="F53" s="31"/>
      <c r="G53" s="30">
        <f t="shared" si="12"/>
        <v>0</v>
      </c>
      <c r="H53" s="30">
        <v>0</v>
      </c>
      <c r="I53" s="30"/>
      <c r="J53" s="30">
        <f t="shared" si="13"/>
        <v>0</v>
      </c>
      <c r="K53" s="30">
        <v>20</v>
      </c>
      <c r="L53" s="30"/>
      <c r="M53" s="30">
        <f t="shared" si="14"/>
        <v>0</v>
      </c>
      <c r="N53" s="30">
        <f t="shared" si="15"/>
        <v>0</v>
      </c>
    </row>
    <row r="54" spans="1:14" ht="49.5">
      <c r="A54" s="13">
        <v>6</v>
      </c>
      <c r="B54" s="63" t="s">
        <v>85</v>
      </c>
      <c r="C54" s="5" t="s">
        <v>16</v>
      </c>
      <c r="D54" s="30">
        <v>123.2</v>
      </c>
      <c r="E54" s="31">
        <v>140</v>
      </c>
      <c r="F54" s="31"/>
      <c r="G54" s="30">
        <f t="shared" si="12"/>
        <v>0</v>
      </c>
      <c r="H54" s="30">
        <v>80</v>
      </c>
      <c r="I54" s="30"/>
      <c r="J54" s="30">
        <f t="shared" si="13"/>
        <v>0</v>
      </c>
      <c r="K54" s="30">
        <v>15</v>
      </c>
      <c r="L54" s="30"/>
      <c r="M54" s="30">
        <f t="shared" si="14"/>
        <v>0</v>
      </c>
      <c r="N54" s="30">
        <f t="shared" si="15"/>
        <v>0</v>
      </c>
    </row>
    <row r="55" spans="1:14" ht="33">
      <c r="A55" s="13">
        <v>7</v>
      </c>
      <c r="B55" s="63" t="s">
        <v>48</v>
      </c>
      <c r="C55" s="5" t="s">
        <v>6</v>
      </c>
      <c r="D55" s="30">
        <v>8.59</v>
      </c>
      <c r="E55" s="30">
        <v>0</v>
      </c>
      <c r="F55" s="30"/>
      <c r="G55" s="30">
        <f t="shared" si="12"/>
        <v>0</v>
      </c>
      <c r="H55" s="30">
        <v>500</v>
      </c>
      <c r="I55" s="30"/>
      <c r="J55" s="30">
        <f t="shared" si="13"/>
        <v>0</v>
      </c>
      <c r="K55" s="30">
        <v>0</v>
      </c>
      <c r="L55" s="30"/>
      <c r="M55" s="30">
        <f t="shared" si="14"/>
        <v>0</v>
      </c>
      <c r="N55" s="30">
        <f t="shared" si="15"/>
        <v>0</v>
      </c>
    </row>
    <row r="56" spans="1:14" ht="16.5">
      <c r="A56" s="13">
        <v>8</v>
      </c>
      <c r="B56" s="63" t="s">
        <v>127</v>
      </c>
      <c r="C56" s="5" t="s">
        <v>6</v>
      </c>
      <c r="D56" s="30">
        <v>8.42</v>
      </c>
      <c r="E56" s="30">
        <v>1200</v>
      </c>
      <c r="F56" s="30"/>
      <c r="G56" s="30">
        <f t="shared" si="12"/>
        <v>0</v>
      </c>
      <c r="H56" s="30">
        <v>0</v>
      </c>
      <c r="I56" s="30"/>
      <c r="J56" s="30">
        <f t="shared" si="13"/>
        <v>0</v>
      </c>
      <c r="K56" s="30">
        <v>20</v>
      </c>
      <c r="L56" s="30"/>
      <c r="M56" s="30">
        <f t="shared" si="14"/>
        <v>0</v>
      </c>
      <c r="N56" s="30">
        <f t="shared" si="15"/>
        <v>0</v>
      </c>
    </row>
    <row r="57" spans="1:14" ht="16.5">
      <c r="A57" s="13">
        <v>9</v>
      </c>
      <c r="B57" s="63" t="s">
        <v>128</v>
      </c>
      <c r="C57" s="5" t="s">
        <v>6</v>
      </c>
      <c r="D57" s="30">
        <v>0.17</v>
      </c>
      <c r="E57" s="30">
        <v>1250</v>
      </c>
      <c r="F57" s="30"/>
      <c r="G57" s="30">
        <f t="shared" si="12"/>
        <v>0</v>
      </c>
      <c r="H57" s="30">
        <v>0</v>
      </c>
      <c r="I57" s="30"/>
      <c r="J57" s="30">
        <f t="shared" si="13"/>
        <v>0</v>
      </c>
      <c r="K57" s="30">
        <v>20</v>
      </c>
      <c r="L57" s="30"/>
      <c r="M57" s="30">
        <f t="shared" si="14"/>
        <v>0</v>
      </c>
      <c r="N57" s="30">
        <f t="shared" si="15"/>
        <v>0</v>
      </c>
    </row>
    <row r="58" spans="1:14" ht="49.5">
      <c r="A58" s="13">
        <v>10</v>
      </c>
      <c r="B58" s="63" t="s">
        <v>82</v>
      </c>
      <c r="C58" s="5" t="s">
        <v>16</v>
      </c>
      <c r="D58" s="30">
        <v>121.7</v>
      </c>
      <c r="E58" s="30">
        <v>140</v>
      </c>
      <c r="F58" s="30"/>
      <c r="G58" s="30">
        <f t="shared" si="12"/>
        <v>0</v>
      </c>
      <c r="H58" s="30">
        <v>80</v>
      </c>
      <c r="I58" s="30"/>
      <c r="J58" s="30">
        <f t="shared" si="13"/>
        <v>0</v>
      </c>
      <c r="K58" s="30">
        <v>15</v>
      </c>
      <c r="L58" s="30"/>
      <c r="M58" s="30">
        <f t="shared" si="14"/>
        <v>0</v>
      </c>
      <c r="N58" s="30">
        <f>M58+J58+G58</f>
        <v>0</v>
      </c>
    </row>
    <row r="59" spans="1:14" ht="18">
      <c r="A59" s="13">
        <v>11</v>
      </c>
      <c r="B59" s="63" t="s">
        <v>80</v>
      </c>
      <c r="C59" s="5" t="s">
        <v>15</v>
      </c>
      <c r="D59" s="30">
        <v>190</v>
      </c>
      <c r="E59" s="30">
        <v>2</v>
      </c>
      <c r="F59" s="30"/>
      <c r="G59" s="30">
        <f t="shared" si="12"/>
        <v>0</v>
      </c>
      <c r="H59" s="30">
        <v>3</v>
      </c>
      <c r="I59" s="30"/>
      <c r="J59" s="30">
        <f t="shared" si="13"/>
        <v>0</v>
      </c>
      <c r="K59" s="30">
        <v>0.3</v>
      </c>
      <c r="L59" s="30"/>
      <c r="M59" s="30">
        <f t="shared" si="14"/>
        <v>0</v>
      </c>
      <c r="N59" s="30">
        <f>M59+J59+G59</f>
        <v>0</v>
      </c>
    </row>
    <row r="60" spans="1:14" ht="33">
      <c r="A60" s="13">
        <v>12</v>
      </c>
      <c r="B60" s="68" t="s">
        <v>49</v>
      </c>
      <c r="C60" s="5" t="s">
        <v>15</v>
      </c>
      <c r="D60" s="30">
        <v>317</v>
      </c>
      <c r="E60" s="30">
        <v>4</v>
      </c>
      <c r="F60" s="30"/>
      <c r="G60" s="30">
        <f>D60*F60</f>
        <v>0</v>
      </c>
      <c r="H60" s="30">
        <v>7</v>
      </c>
      <c r="I60" s="30"/>
      <c r="J60" s="30">
        <f>D60*I60</f>
        <v>0</v>
      </c>
      <c r="K60" s="30">
        <v>0.2</v>
      </c>
      <c r="L60" s="30"/>
      <c r="M60" s="30">
        <f t="shared" si="14"/>
        <v>0</v>
      </c>
      <c r="N60" s="30">
        <f t="shared" si="15"/>
        <v>0</v>
      </c>
    </row>
    <row r="61" spans="1:14" ht="33">
      <c r="A61" s="13">
        <v>13</v>
      </c>
      <c r="B61" s="68" t="s">
        <v>81</v>
      </c>
      <c r="C61" s="5" t="s">
        <v>15</v>
      </c>
      <c r="D61" s="30">
        <v>380</v>
      </c>
      <c r="E61" s="30">
        <v>2</v>
      </c>
      <c r="F61" s="30"/>
      <c r="G61" s="30">
        <f t="shared" si="12"/>
        <v>0</v>
      </c>
      <c r="H61" s="30">
        <v>2</v>
      </c>
      <c r="I61" s="30"/>
      <c r="J61" s="30">
        <f t="shared" si="13"/>
        <v>0</v>
      </c>
      <c r="K61" s="30">
        <v>0.2</v>
      </c>
      <c r="L61" s="30"/>
      <c r="M61" s="30">
        <f t="shared" si="14"/>
        <v>0</v>
      </c>
      <c r="N61" s="30">
        <f t="shared" si="15"/>
        <v>0</v>
      </c>
    </row>
    <row r="62" spans="1:14" ht="16.5">
      <c r="A62" s="13">
        <v>14</v>
      </c>
      <c r="B62" s="64" t="s">
        <v>105</v>
      </c>
      <c r="C62" s="15"/>
      <c r="D62" s="32"/>
      <c r="E62" s="17"/>
      <c r="F62" s="17"/>
      <c r="G62" s="17">
        <f>SUM(G48:G61)</f>
        <v>0</v>
      </c>
      <c r="H62" s="17"/>
      <c r="I62" s="17"/>
      <c r="J62" s="17">
        <f>SUM(J48:J61)</f>
        <v>0</v>
      </c>
      <c r="K62" s="17"/>
      <c r="L62" s="17"/>
      <c r="M62" s="17">
        <f>SUM(M48:M61)</f>
        <v>0</v>
      </c>
      <c r="N62" s="17">
        <f>SUM(N48:N61)</f>
        <v>0</v>
      </c>
    </row>
    <row r="63" spans="1:14" s="16" customFormat="1" ht="33">
      <c r="A63" s="12"/>
      <c r="B63" s="62" t="s">
        <v>104</v>
      </c>
      <c r="C63" s="51"/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6"/>
    </row>
    <row r="64" spans="1:14" ht="18">
      <c r="A64" s="50"/>
      <c r="B64" s="63" t="s">
        <v>78</v>
      </c>
      <c r="C64" s="5" t="s">
        <v>15</v>
      </c>
      <c r="D64" s="20">
        <v>160.6</v>
      </c>
      <c r="E64" s="20">
        <v>0</v>
      </c>
      <c r="F64" s="20"/>
      <c r="G64" s="20">
        <f aca="true" t="shared" si="16" ref="G64:G71">D64*F64</f>
        <v>0</v>
      </c>
      <c r="H64" s="20">
        <v>2</v>
      </c>
      <c r="I64" s="20"/>
      <c r="J64" s="20">
        <f aca="true" t="shared" si="17" ref="J64:J71">D64*I64</f>
        <v>0</v>
      </c>
      <c r="K64" s="20">
        <v>0</v>
      </c>
      <c r="L64" s="20"/>
      <c r="M64" s="20">
        <f aca="true" t="shared" si="18" ref="M64:M71">D64*L64</f>
        <v>0</v>
      </c>
      <c r="N64" s="20">
        <f aca="true" t="shared" si="19" ref="N64:N71">G64+J64+M64</f>
        <v>0</v>
      </c>
    </row>
    <row r="65" spans="1:14" ht="16.5">
      <c r="A65" s="13">
        <v>1</v>
      </c>
      <c r="B65" s="63" t="s">
        <v>50</v>
      </c>
      <c r="C65" s="5" t="s">
        <v>16</v>
      </c>
      <c r="D65" s="20">
        <v>16.06</v>
      </c>
      <c r="E65" s="20">
        <v>100</v>
      </c>
      <c r="F65" s="20"/>
      <c r="G65" s="20">
        <f t="shared" si="16"/>
        <v>0</v>
      </c>
      <c r="H65" s="20">
        <v>30</v>
      </c>
      <c r="I65" s="20"/>
      <c r="J65" s="20">
        <f t="shared" si="17"/>
        <v>0</v>
      </c>
      <c r="K65" s="20">
        <v>12</v>
      </c>
      <c r="L65" s="20"/>
      <c r="M65" s="20">
        <f t="shared" si="18"/>
        <v>0</v>
      </c>
      <c r="N65" s="20">
        <f t="shared" si="19"/>
        <v>0</v>
      </c>
    </row>
    <row r="66" spans="1:14" ht="33">
      <c r="A66" s="13">
        <v>2</v>
      </c>
      <c r="B66" s="63" t="s">
        <v>51</v>
      </c>
      <c r="C66" s="5" t="s">
        <v>6</v>
      </c>
      <c r="D66" s="20">
        <v>18.74</v>
      </c>
      <c r="E66" s="20">
        <v>0</v>
      </c>
      <c r="F66" s="20"/>
      <c r="G66" s="20">
        <f t="shared" si="16"/>
        <v>0</v>
      </c>
      <c r="H66" s="20">
        <v>500</v>
      </c>
      <c r="I66" s="20"/>
      <c r="J66" s="20">
        <f t="shared" si="17"/>
        <v>0</v>
      </c>
      <c r="K66" s="20">
        <v>0</v>
      </c>
      <c r="L66" s="20"/>
      <c r="M66" s="20">
        <f t="shared" si="18"/>
        <v>0</v>
      </c>
      <c r="N66" s="20">
        <f t="shared" si="19"/>
        <v>0</v>
      </c>
    </row>
    <row r="67" spans="1:14" ht="16.5">
      <c r="A67" s="13">
        <v>3</v>
      </c>
      <c r="B67" s="63" t="s">
        <v>127</v>
      </c>
      <c r="C67" s="5" t="s">
        <v>6</v>
      </c>
      <c r="D67" s="20">
        <v>15.2</v>
      </c>
      <c r="E67" s="20">
        <v>1200</v>
      </c>
      <c r="F67" s="20"/>
      <c r="G67" s="20">
        <f t="shared" si="16"/>
        <v>0</v>
      </c>
      <c r="H67" s="20">
        <v>0</v>
      </c>
      <c r="I67" s="20"/>
      <c r="J67" s="20">
        <f t="shared" si="17"/>
        <v>0</v>
      </c>
      <c r="K67" s="20">
        <v>20</v>
      </c>
      <c r="L67" s="20"/>
      <c r="M67" s="20">
        <f t="shared" si="18"/>
        <v>0</v>
      </c>
      <c r="N67" s="20">
        <f t="shared" si="19"/>
        <v>0</v>
      </c>
    </row>
    <row r="68" spans="1:14" ht="16.5">
      <c r="A68" s="13">
        <v>4</v>
      </c>
      <c r="B68" s="63" t="s">
        <v>128</v>
      </c>
      <c r="C68" s="5" t="s">
        <v>6</v>
      </c>
      <c r="D68" s="20">
        <v>3.54</v>
      </c>
      <c r="E68" s="20">
        <v>1250</v>
      </c>
      <c r="F68" s="20"/>
      <c r="G68" s="20">
        <f t="shared" si="16"/>
        <v>0</v>
      </c>
      <c r="H68" s="20">
        <v>0</v>
      </c>
      <c r="I68" s="20"/>
      <c r="J68" s="20">
        <f t="shared" si="17"/>
        <v>0</v>
      </c>
      <c r="K68" s="20">
        <v>20</v>
      </c>
      <c r="L68" s="20"/>
      <c r="M68" s="20">
        <f t="shared" si="18"/>
        <v>0</v>
      </c>
      <c r="N68" s="20">
        <f t="shared" si="19"/>
        <v>0</v>
      </c>
    </row>
    <row r="69" spans="1:14" ht="16.5">
      <c r="A69" s="13">
        <v>5</v>
      </c>
      <c r="B69" s="63" t="s">
        <v>46</v>
      </c>
      <c r="C69" s="5" t="s">
        <v>10</v>
      </c>
      <c r="D69" s="20">
        <v>1520</v>
      </c>
      <c r="E69" s="20">
        <v>0</v>
      </c>
      <c r="F69" s="20"/>
      <c r="G69" s="20">
        <f t="shared" si="16"/>
        <v>0</v>
      </c>
      <c r="H69" s="20">
        <v>2</v>
      </c>
      <c r="I69" s="20"/>
      <c r="J69" s="20">
        <f t="shared" si="17"/>
        <v>0</v>
      </c>
      <c r="K69" s="20">
        <v>1</v>
      </c>
      <c r="L69" s="20"/>
      <c r="M69" s="20">
        <f t="shared" si="18"/>
        <v>0</v>
      </c>
      <c r="N69" s="20">
        <f t="shared" si="19"/>
        <v>0</v>
      </c>
    </row>
    <row r="70" spans="1:14" ht="16.5">
      <c r="A70" s="13">
        <v>6</v>
      </c>
      <c r="B70" s="63" t="s">
        <v>129</v>
      </c>
      <c r="C70" s="5" t="s">
        <v>6</v>
      </c>
      <c r="D70" s="20">
        <v>2.39</v>
      </c>
      <c r="E70" s="20">
        <v>1200</v>
      </c>
      <c r="F70" s="20"/>
      <c r="G70" s="20">
        <f t="shared" si="16"/>
        <v>0</v>
      </c>
      <c r="H70" s="20">
        <v>350</v>
      </c>
      <c r="I70" s="20"/>
      <c r="J70" s="20">
        <f t="shared" si="17"/>
        <v>0</v>
      </c>
      <c r="K70" s="20">
        <v>20</v>
      </c>
      <c r="L70" s="20"/>
      <c r="M70" s="20">
        <f t="shared" si="18"/>
        <v>0</v>
      </c>
      <c r="N70" s="20">
        <f t="shared" si="19"/>
        <v>0</v>
      </c>
    </row>
    <row r="71" spans="1:14" ht="49.5">
      <c r="A71" s="13">
        <v>7</v>
      </c>
      <c r="B71" s="63" t="s">
        <v>86</v>
      </c>
      <c r="C71" s="5" t="s">
        <v>12</v>
      </c>
      <c r="D71" s="20">
        <v>224</v>
      </c>
      <c r="E71" s="20">
        <v>140</v>
      </c>
      <c r="F71" s="20"/>
      <c r="G71" s="20">
        <f t="shared" si="16"/>
        <v>0</v>
      </c>
      <c r="H71" s="20">
        <v>80</v>
      </c>
      <c r="I71" s="20"/>
      <c r="J71" s="20">
        <f t="shared" si="17"/>
        <v>0</v>
      </c>
      <c r="K71" s="20">
        <v>15</v>
      </c>
      <c r="L71" s="20"/>
      <c r="M71" s="20">
        <f t="shared" si="18"/>
        <v>0</v>
      </c>
      <c r="N71" s="20">
        <f t="shared" si="19"/>
        <v>0</v>
      </c>
    </row>
    <row r="72" spans="1:14" ht="16.5">
      <c r="A72" s="13"/>
      <c r="B72" s="64" t="s">
        <v>103</v>
      </c>
      <c r="C72" s="15"/>
      <c r="D72" s="33"/>
      <c r="E72" s="24"/>
      <c r="F72" s="24"/>
      <c r="G72" s="24">
        <f>SUM(G64:G71)</f>
        <v>0</v>
      </c>
      <c r="H72" s="24"/>
      <c r="I72" s="24"/>
      <c r="J72" s="24">
        <f>SUM(J64:J71)</f>
        <v>0</v>
      </c>
      <c r="K72" s="24"/>
      <c r="L72" s="24"/>
      <c r="M72" s="24">
        <f>SUM(M64:M71)</f>
        <v>0</v>
      </c>
      <c r="N72" s="24">
        <f>SUM(N64:N71)</f>
        <v>0</v>
      </c>
    </row>
    <row r="73" spans="1:14" s="16" customFormat="1" ht="33">
      <c r="A73" s="12"/>
      <c r="B73" s="62" t="s">
        <v>107</v>
      </c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1:14" ht="33">
      <c r="A74" s="50"/>
      <c r="B74" s="63" t="s">
        <v>52</v>
      </c>
      <c r="C74" s="5" t="s">
        <v>53</v>
      </c>
      <c r="D74" s="20">
        <v>356</v>
      </c>
      <c r="E74" s="20">
        <v>0</v>
      </c>
      <c r="F74" s="20"/>
      <c r="G74" s="20">
        <f>F74*D74</f>
        <v>0</v>
      </c>
      <c r="H74" s="20">
        <v>2</v>
      </c>
      <c r="I74" s="20"/>
      <c r="J74" s="20">
        <f>I74*D74</f>
        <v>0</v>
      </c>
      <c r="K74" s="20">
        <v>0</v>
      </c>
      <c r="L74" s="20"/>
      <c r="M74" s="20">
        <f>L74*D74</f>
        <v>0</v>
      </c>
      <c r="N74" s="20">
        <f>G74+J74+M74</f>
        <v>0</v>
      </c>
    </row>
    <row r="75" spans="1:14" ht="16.5">
      <c r="A75" s="13">
        <v>1</v>
      </c>
      <c r="B75" s="63" t="s">
        <v>54</v>
      </c>
      <c r="C75" s="5" t="s">
        <v>6</v>
      </c>
      <c r="D75" s="20">
        <v>3.49</v>
      </c>
      <c r="E75" s="20">
        <v>0</v>
      </c>
      <c r="F75" s="20"/>
      <c r="G75" s="20">
        <f aca="true" t="shared" si="20" ref="G75:G83">F75*D75</f>
        <v>0</v>
      </c>
      <c r="H75" s="20">
        <v>700</v>
      </c>
      <c r="I75" s="20"/>
      <c r="J75" s="20">
        <f aca="true" t="shared" si="21" ref="J75:J83">I75*D75</f>
        <v>0</v>
      </c>
      <c r="K75" s="20">
        <v>0</v>
      </c>
      <c r="L75" s="20"/>
      <c r="M75" s="20">
        <f aca="true" t="shared" si="22" ref="M75:M83">L75*D75</f>
        <v>0</v>
      </c>
      <c r="N75" s="20">
        <f aca="true" t="shared" si="23" ref="N75:N83">G75+J75+M75</f>
        <v>0</v>
      </c>
    </row>
    <row r="76" spans="1:14" ht="16.5">
      <c r="A76" s="13">
        <v>2</v>
      </c>
      <c r="B76" s="63" t="s">
        <v>55</v>
      </c>
      <c r="C76" s="5" t="s">
        <v>6</v>
      </c>
      <c r="D76" s="27">
        <v>3.31</v>
      </c>
      <c r="E76" s="20">
        <v>1700</v>
      </c>
      <c r="F76" s="20"/>
      <c r="G76" s="20">
        <f t="shared" si="20"/>
        <v>0</v>
      </c>
      <c r="H76" s="20">
        <v>0</v>
      </c>
      <c r="I76" s="20"/>
      <c r="J76" s="20">
        <f t="shared" si="21"/>
        <v>0</v>
      </c>
      <c r="K76" s="20">
        <v>20</v>
      </c>
      <c r="L76" s="20"/>
      <c r="M76" s="20">
        <f t="shared" si="22"/>
        <v>0</v>
      </c>
      <c r="N76" s="20">
        <f t="shared" si="23"/>
        <v>0</v>
      </c>
    </row>
    <row r="77" spans="1:14" ht="16.5">
      <c r="A77" s="13">
        <v>3</v>
      </c>
      <c r="B77" s="63" t="s">
        <v>56</v>
      </c>
      <c r="C77" s="5" t="s">
        <v>6</v>
      </c>
      <c r="D77" s="27">
        <v>0.18</v>
      </c>
      <c r="E77" s="20">
        <v>1700</v>
      </c>
      <c r="F77" s="20"/>
      <c r="G77" s="20">
        <f t="shared" si="20"/>
        <v>0</v>
      </c>
      <c r="H77" s="20">
        <v>0</v>
      </c>
      <c r="I77" s="20"/>
      <c r="J77" s="20">
        <f t="shared" si="21"/>
        <v>0</v>
      </c>
      <c r="K77" s="20">
        <v>20</v>
      </c>
      <c r="L77" s="20"/>
      <c r="M77" s="20">
        <f t="shared" si="22"/>
        <v>0</v>
      </c>
      <c r="N77" s="20">
        <f t="shared" si="23"/>
        <v>0</v>
      </c>
    </row>
    <row r="78" spans="1:14" ht="16.5">
      <c r="A78" s="13">
        <v>4</v>
      </c>
      <c r="B78" s="63" t="s">
        <v>57</v>
      </c>
      <c r="C78" s="5" t="s">
        <v>6</v>
      </c>
      <c r="D78" s="27">
        <v>3.56</v>
      </c>
      <c r="E78" s="20">
        <v>0</v>
      </c>
      <c r="F78" s="20"/>
      <c r="G78" s="20">
        <f t="shared" si="20"/>
        <v>0</v>
      </c>
      <c r="H78" s="20">
        <v>500</v>
      </c>
      <c r="I78" s="20"/>
      <c r="J78" s="20">
        <f t="shared" si="21"/>
        <v>0</v>
      </c>
      <c r="K78" s="20">
        <v>0</v>
      </c>
      <c r="L78" s="20"/>
      <c r="M78" s="20">
        <f t="shared" si="22"/>
        <v>0</v>
      </c>
      <c r="N78" s="20">
        <f t="shared" si="23"/>
        <v>0</v>
      </c>
    </row>
    <row r="79" spans="1:14" ht="16.5">
      <c r="A79" s="13">
        <v>5</v>
      </c>
      <c r="B79" s="63" t="s">
        <v>127</v>
      </c>
      <c r="C79" s="5" t="s">
        <v>6</v>
      </c>
      <c r="D79" s="27">
        <v>3.24</v>
      </c>
      <c r="E79" s="20">
        <v>1200</v>
      </c>
      <c r="F79" s="20"/>
      <c r="G79" s="20">
        <f t="shared" si="20"/>
        <v>0</v>
      </c>
      <c r="H79" s="20">
        <v>0</v>
      </c>
      <c r="I79" s="20"/>
      <c r="J79" s="20">
        <f t="shared" si="21"/>
        <v>0</v>
      </c>
      <c r="K79" s="20">
        <v>20</v>
      </c>
      <c r="L79" s="20"/>
      <c r="M79" s="20">
        <f t="shared" si="22"/>
        <v>0</v>
      </c>
      <c r="N79" s="20">
        <f t="shared" si="23"/>
        <v>0</v>
      </c>
    </row>
    <row r="80" spans="1:14" ht="16.5">
      <c r="A80" s="13">
        <v>6</v>
      </c>
      <c r="B80" s="63" t="s">
        <v>128</v>
      </c>
      <c r="C80" s="5" t="s">
        <v>6</v>
      </c>
      <c r="D80" s="27">
        <v>0.33</v>
      </c>
      <c r="E80" s="20">
        <v>1250</v>
      </c>
      <c r="F80" s="20"/>
      <c r="G80" s="20">
        <f t="shared" si="20"/>
        <v>0</v>
      </c>
      <c r="H80" s="20">
        <v>0</v>
      </c>
      <c r="I80" s="20"/>
      <c r="J80" s="20">
        <f t="shared" si="21"/>
        <v>0</v>
      </c>
      <c r="K80" s="20">
        <v>20</v>
      </c>
      <c r="L80" s="20"/>
      <c r="M80" s="20">
        <f t="shared" si="22"/>
        <v>0</v>
      </c>
      <c r="N80" s="20">
        <f t="shared" si="23"/>
        <v>0</v>
      </c>
    </row>
    <row r="81" spans="1:14" ht="16.5">
      <c r="A81" s="13">
        <v>7</v>
      </c>
      <c r="B81" s="63" t="s">
        <v>58</v>
      </c>
      <c r="C81" s="5" t="s">
        <v>53</v>
      </c>
      <c r="D81" s="27">
        <v>356</v>
      </c>
      <c r="E81" s="20">
        <v>4</v>
      </c>
      <c r="F81" s="20"/>
      <c r="G81" s="20">
        <f t="shared" si="20"/>
        <v>0</v>
      </c>
      <c r="H81" s="20">
        <v>8</v>
      </c>
      <c r="I81" s="20"/>
      <c r="J81" s="20">
        <f t="shared" si="21"/>
        <v>0</v>
      </c>
      <c r="K81" s="20">
        <v>0.2</v>
      </c>
      <c r="L81" s="20"/>
      <c r="M81" s="20">
        <f t="shared" si="22"/>
        <v>0</v>
      </c>
      <c r="N81" s="20">
        <f t="shared" si="23"/>
        <v>0</v>
      </c>
    </row>
    <row r="82" spans="1:14" ht="16.5">
      <c r="A82" s="13">
        <v>8</v>
      </c>
      <c r="B82" s="63" t="s">
        <v>84</v>
      </c>
      <c r="C82" s="5" t="s">
        <v>53</v>
      </c>
      <c r="D82" s="27">
        <v>356</v>
      </c>
      <c r="E82" s="20">
        <v>3</v>
      </c>
      <c r="F82" s="20"/>
      <c r="G82" s="20">
        <f t="shared" si="20"/>
        <v>0</v>
      </c>
      <c r="H82" s="20">
        <v>7</v>
      </c>
      <c r="I82" s="20"/>
      <c r="J82" s="20">
        <f t="shared" si="21"/>
        <v>0</v>
      </c>
      <c r="K82" s="20">
        <v>0.2</v>
      </c>
      <c r="L82" s="20"/>
      <c r="M82" s="20">
        <f t="shared" si="22"/>
        <v>0</v>
      </c>
      <c r="N82" s="20">
        <f t="shared" si="23"/>
        <v>0</v>
      </c>
    </row>
    <row r="83" spans="1:14" ht="16.5">
      <c r="A83" s="13">
        <v>9</v>
      </c>
      <c r="B83" s="63" t="s">
        <v>59</v>
      </c>
      <c r="C83" s="5" t="s">
        <v>53</v>
      </c>
      <c r="D83" s="27">
        <v>85</v>
      </c>
      <c r="E83" s="20">
        <v>4.5</v>
      </c>
      <c r="F83" s="20"/>
      <c r="G83" s="20">
        <f t="shared" si="20"/>
        <v>0</v>
      </c>
      <c r="H83" s="20">
        <v>6</v>
      </c>
      <c r="I83" s="20"/>
      <c r="J83" s="20">
        <f t="shared" si="21"/>
        <v>0</v>
      </c>
      <c r="K83" s="20">
        <v>0</v>
      </c>
      <c r="L83" s="20"/>
      <c r="M83" s="20">
        <f t="shared" si="22"/>
        <v>0</v>
      </c>
      <c r="N83" s="20">
        <f t="shared" si="23"/>
        <v>0</v>
      </c>
    </row>
    <row r="84" spans="1:14" ht="16.5">
      <c r="A84" s="13">
        <v>10</v>
      </c>
      <c r="B84" s="64" t="s">
        <v>102</v>
      </c>
      <c r="C84" s="15"/>
      <c r="D84" s="34"/>
      <c r="E84" s="24"/>
      <c r="F84" s="24"/>
      <c r="G84" s="24">
        <f>SUM(G74:G83)</f>
        <v>0</v>
      </c>
      <c r="H84" s="24"/>
      <c r="I84" s="24"/>
      <c r="J84" s="24">
        <f>SUM(J74:J83)</f>
        <v>0</v>
      </c>
      <c r="K84" s="24"/>
      <c r="L84" s="24"/>
      <c r="M84" s="24">
        <f>SUM(M74:M83)</f>
        <v>0</v>
      </c>
      <c r="N84" s="24">
        <f>SUM(N74:N83)</f>
        <v>0</v>
      </c>
    </row>
    <row r="85" spans="1:14" s="16" customFormat="1" ht="16.5">
      <c r="A85" s="12"/>
      <c r="B85" s="62" t="s">
        <v>108</v>
      </c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1:14" ht="33">
      <c r="A86" s="50"/>
      <c r="B86" s="63" t="s">
        <v>89</v>
      </c>
      <c r="C86" s="5" t="s">
        <v>6</v>
      </c>
      <c r="D86" s="20">
        <v>0.8</v>
      </c>
      <c r="E86" s="20">
        <v>0</v>
      </c>
      <c r="F86" s="20"/>
      <c r="G86" s="20">
        <f aca="true" t="shared" si="24" ref="G86:G93">F86*D86</f>
        <v>0</v>
      </c>
      <c r="H86" s="20">
        <v>550</v>
      </c>
      <c r="I86" s="20"/>
      <c r="J86" s="20">
        <f aca="true" t="shared" si="25" ref="J86:J93">I86*D86</f>
        <v>0</v>
      </c>
      <c r="K86" s="20">
        <v>0</v>
      </c>
      <c r="L86" s="20"/>
      <c r="M86" s="20">
        <f aca="true" t="shared" si="26" ref="M86:M93">L86*D86</f>
        <v>0</v>
      </c>
      <c r="N86" s="20">
        <f aca="true" t="shared" si="27" ref="N86:N93">G86+J86+M86</f>
        <v>0</v>
      </c>
    </row>
    <row r="87" spans="1:14" ht="16.5">
      <c r="A87" s="13">
        <v>1</v>
      </c>
      <c r="B87" s="63" t="s">
        <v>60</v>
      </c>
      <c r="C87" s="5" t="s">
        <v>6</v>
      </c>
      <c r="D87" s="20">
        <v>0.8</v>
      </c>
      <c r="E87" s="20">
        <v>1700</v>
      </c>
      <c r="F87" s="20"/>
      <c r="G87" s="20">
        <f t="shared" si="24"/>
        <v>0</v>
      </c>
      <c r="H87" s="20">
        <v>0</v>
      </c>
      <c r="I87" s="20"/>
      <c r="J87" s="20">
        <f t="shared" si="25"/>
        <v>0</v>
      </c>
      <c r="K87" s="20">
        <v>20</v>
      </c>
      <c r="L87" s="20"/>
      <c r="M87" s="20">
        <f t="shared" si="26"/>
        <v>0</v>
      </c>
      <c r="N87" s="20">
        <f t="shared" si="27"/>
        <v>0</v>
      </c>
    </row>
    <row r="88" spans="1:14" ht="16.5">
      <c r="A88" s="13">
        <v>2</v>
      </c>
      <c r="B88" s="63" t="s">
        <v>61</v>
      </c>
      <c r="C88" s="5" t="s">
        <v>53</v>
      </c>
      <c r="D88" s="20">
        <v>50</v>
      </c>
      <c r="E88" s="20">
        <v>0</v>
      </c>
      <c r="F88" s="20"/>
      <c r="G88" s="20">
        <f t="shared" si="24"/>
        <v>0</v>
      </c>
      <c r="H88" s="20">
        <v>2</v>
      </c>
      <c r="I88" s="20"/>
      <c r="J88" s="20">
        <f t="shared" si="25"/>
        <v>0</v>
      </c>
      <c r="K88" s="20">
        <v>0</v>
      </c>
      <c r="L88" s="20"/>
      <c r="M88" s="20">
        <f t="shared" si="26"/>
        <v>0</v>
      </c>
      <c r="N88" s="20">
        <f t="shared" si="27"/>
        <v>0</v>
      </c>
    </row>
    <row r="89" spans="1:14" ht="18">
      <c r="A89" s="13">
        <v>3</v>
      </c>
      <c r="B89" s="63" t="s">
        <v>62</v>
      </c>
      <c r="C89" s="5" t="s">
        <v>15</v>
      </c>
      <c r="D89" s="20">
        <v>50</v>
      </c>
      <c r="E89" s="20">
        <v>170</v>
      </c>
      <c r="F89" s="20"/>
      <c r="G89" s="20">
        <f t="shared" si="24"/>
        <v>0</v>
      </c>
      <c r="H89" s="20">
        <v>10</v>
      </c>
      <c r="I89" s="20"/>
      <c r="J89" s="20">
        <f t="shared" si="25"/>
        <v>0</v>
      </c>
      <c r="K89" s="20">
        <v>0.5</v>
      </c>
      <c r="L89" s="20"/>
      <c r="M89" s="20">
        <f t="shared" si="26"/>
        <v>0</v>
      </c>
      <c r="N89" s="20">
        <f t="shared" si="27"/>
        <v>0</v>
      </c>
    </row>
    <row r="90" spans="1:14" ht="33">
      <c r="A90" s="13">
        <v>4</v>
      </c>
      <c r="B90" s="63" t="s">
        <v>63</v>
      </c>
      <c r="C90" s="5" t="s">
        <v>10</v>
      </c>
      <c r="D90" s="20">
        <v>2</v>
      </c>
      <c r="E90" s="20">
        <v>0</v>
      </c>
      <c r="F90" s="20"/>
      <c r="G90" s="20">
        <f t="shared" si="24"/>
        <v>0</v>
      </c>
      <c r="H90" s="20">
        <v>30</v>
      </c>
      <c r="I90" s="20"/>
      <c r="J90" s="20">
        <f t="shared" si="25"/>
        <v>0</v>
      </c>
      <c r="K90" s="20">
        <v>10</v>
      </c>
      <c r="L90" s="20"/>
      <c r="M90" s="20">
        <f t="shared" si="26"/>
        <v>0</v>
      </c>
      <c r="N90" s="20">
        <f t="shared" si="27"/>
        <v>0</v>
      </c>
    </row>
    <row r="91" spans="1:14" ht="16.5">
      <c r="A91" s="13">
        <v>5</v>
      </c>
      <c r="B91" s="63" t="s">
        <v>64</v>
      </c>
      <c r="C91" s="5" t="s">
        <v>10</v>
      </c>
      <c r="D91" s="20">
        <v>2</v>
      </c>
      <c r="E91" s="20">
        <v>170</v>
      </c>
      <c r="F91" s="20"/>
      <c r="G91" s="20">
        <f t="shared" si="24"/>
        <v>0</v>
      </c>
      <c r="H91" s="20">
        <v>200</v>
      </c>
      <c r="I91" s="20"/>
      <c r="J91" s="20">
        <f t="shared" si="25"/>
        <v>0</v>
      </c>
      <c r="K91" s="20">
        <v>20</v>
      </c>
      <c r="L91" s="20"/>
      <c r="M91" s="20">
        <f t="shared" si="26"/>
        <v>0</v>
      </c>
      <c r="N91" s="20">
        <f t="shared" si="27"/>
        <v>0</v>
      </c>
    </row>
    <row r="92" spans="1:14" ht="16.5">
      <c r="A92" s="13">
        <v>6</v>
      </c>
      <c r="B92" s="63" t="s">
        <v>65</v>
      </c>
      <c r="C92" s="5" t="s">
        <v>66</v>
      </c>
      <c r="D92" s="20">
        <v>80</v>
      </c>
      <c r="E92" s="20">
        <v>3</v>
      </c>
      <c r="F92" s="20"/>
      <c r="G92" s="20">
        <f t="shared" si="24"/>
        <v>0</v>
      </c>
      <c r="H92" s="20">
        <v>2</v>
      </c>
      <c r="I92" s="20"/>
      <c r="J92" s="20">
        <f t="shared" si="25"/>
        <v>0</v>
      </c>
      <c r="K92" s="20">
        <v>0</v>
      </c>
      <c r="L92" s="20"/>
      <c r="M92" s="20">
        <f t="shared" si="26"/>
        <v>0</v>
      </c>
      <c r="N92" s="20">
        <f t="shared" si="27"/>
        <v>0</v>
      </c>
    </row>
    <row r="93" spans="1:14" ht="16.5">
      <c r="A93" s="13">
        <v>7</v>
      </c>
      <c r="B93" s="63" t="s">
        <v>67</v>
      </c>
      <c r="C93" s="5" t="s">
        <v>10</v>
      </c>
      <c r="D93" s="20">
        <v>12</v>
      </c>
      <c r="E93" s="20">
        <v>15</v>
      </c>
      <c r="F93" s="20"/>
      <c r="G93" s="20">
        <f t="shared" si="24"/>
        <v>0</v>
      </c>
      <c r="H93" s="20">
        <v>18</v>
      </c>
      <c r="I93" s="20"/>
      <c r="J93" s="20">
        <f t="shared" si="25"/>
        <v>0</v>
      </c>
      <c r="K93" s="20">
        <v>2</v>
      </c>
      <c r="L93" s="20"/>
      <c r="M93" s="20">
        <f t="shared" si="26"/>
        <v>0</v>
      </c>
      <c r="N93" s="20">
        <f t="shared" si="27"/>
        <v>0</v>
      </c>
    </row>
    <row r="94" spans="1:14" ht="16.5">
      <c r="A94" s="13">
        <v>8</v>
      </c>
      <c r="B94" s="64" t="s">
        <v>93</v>
      </c>
      <c r="C94" s="15"/>
      <c r="D94" s="24"/>
      <c r="E94" s="24"/>
      <c r="F94" s="24"/>
      <c r="G94" s="24">
        <f>SUM(G86:G93)</f>
        <v>0</v>
      </c>
      <c r="H94" s="24"/>
      <c r="I94" s="24"/>
      <c r="J94" s="24">
        <f>SUM(J86:J93)</f>
        <v>0</v>
      </c>
      <c r="K94" s="24"/>
      <c r="L94" s="24"/>
      <c r="M94" s="24">
        <f>SUM(M86:M93)</f>
        <v>0</v>
      </c>
      <c r="N94" s="24">
        <f>SUM(N86:N93)</f>
        <v>0</v>
      </c>
    </row>
    <row r="95" spans="1:14" s="16" customFormat="1" ht="16.5">
      <c r="A95" s="12"/>
      <c r="B95" s="64" t="s">
        <v>109</v>
      </c>
      <c r="C95" s="5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4"/>
    </row>
    <row r="96" spans="1:14" ht="16.5">
      <c r="A96" s="13"/>
      <c r="B96" s="63" t="s">
        <v>68</v>
      </c>
      <c r="C96" s="5" t="s">
        <v>69</v>
      </c>
      <c r="D96" s="20">
        <v>52</v>
      </c>
      <c r="E96" s="20">
        <v>4.2</v>
      </c>
      <c r="F96" s="20"/>
      <c r="G96" s="20">
        <f>D96*F96</f>
        <v>0</v>
      </c>
      <c r="H96" s="20">
        <v>5</v>
      </c>
      <c r="I96" s="20"/>
      <c r="J96" s="20">
        <f>I96*D96</f>
        <v>0</v>
      </c>
      <c r="K96" s="20">
        <v>0</v>
      </c>
      <c r="L96" s="20"/>
      <c r="M96" s="20">
        <f>L96*D96</f>
        <v>0</v>
      </c>
      <c r="N96" s="20">
        <f>M96+J96+G96</f>
        <v>0</v>
      </c>
    </row>
    <row r="97" spans="1:14" ht="16.5">
      <c r="A97" s="13">
        <v>1</v>
      </c>
      <c r="B97" s="63" t="s">
        <v>71</v>
      </c>
      <c r="C97" s="5" t="s">
        <v>10</v>
      </c>
      <c r="D97" s="20">
        <v>18</v>
      </c>
      <c r="E97" s="20">
        <v>4</v>
      </c>
      <c r="F97" s="20"/>
      <c r="G97" s="20">
        <f>D97*F97</f>
        <v>0</v>
      </c>
      <c r="H97" s="20">
        <v>5</v>
      </c>
      <c r="I97" s="20"/>
      <c r="J97" s="20">
        <f>I97*D97</f>
        <v>0</v>
      </c>
      <c r="K97" s="20">
        <v>0</v>
      </c>
      <c r="L97" s="20"/>
      <c r="M97" s="20">
        <f>L97*D97</f>
        <v>0</v>
      </c>
      <c r="N97" s="20">
        <f>M97+J97+G97</f>
        <v>0</v>
      </c>
    </row>
    <row r="98" spans="1:14" ht="33">
      <c r="A98" s="13">
        <v>2</v>
      </c>
      <c r="B98" s="63" t="s">
        <v>83</v>
      </c>
      <c r="C98" s="5" t="s">
        <v>10</v>
      </c>
      <c r="D98" s="20">
        <v>3</v>
      </c>
      <c r="E98" s="20">
        <v>25</v>
      </c>
      <c r="F98" s="20"/>
      <c r="G98" s="20">
        <f>D98*F98</f>
        <v>0</v>
      </c>
      <c r="H98" s="20">
        <v>50</v>
      </c>
      <c r="I98" s="20"/>
      <c r="J98" s="20">
        <f>I98*D98</f>
        <v>0</v>
      </c>
      <c r="K98" s="20">
        <v>0</v>
      </c>
      <c r="L98" s="20"/>
      <c r="M98" s="20">
        <f>L98*D98</f>
        <v>0</v>
      </c>
      <c r="N98" s="20">
        <f>M98+J98+G98</f>
        <v>0</v>
      </c>
    </row>
    <row r="99" spans="1:14" ht="16.5">
      <c r="A99" s="13">
        <v>3</v>
      </c>
      <c r="B99" s="63" t="s">
        <v>72</v>
      </c>
      <c r="C99" s="5" t="s">
        <v>10</v>
      </c>
      <c r="D99" s="20">
        <v>3</v>
      </c>
      <c r="E99" s="20">
        <v>100</v>
      </c>
      <c r="F99" s="20"/>
      <c r="G99" s="20">
        <f>D99*F99</f>
        <v>0</v>
      </c>
      <c r="H99" s="20">
        <v>50</v>
      </c>
      <c r="I99" s="20"/>
      <c r="J99" s="20">
        <f>I99*D99</f>
        <v>0</v>
      </c>
      <c r="K99" s="20">
        <v>0</v>
      </c>
      <c r="L99" s="20"/>
      <c r="M99" s="20">
        <f>L99*D99</f>
        <v>0</v>
      </c>
      <c r="N99" s="20">
        <f>M99+J99+G99</f>
        <v>0</v>
      </c>
    </row>
    <row r="100" spans="1:14" ht="16.5">
      <c r="A100" s="13">
        <v>4</v>
      </c>
      <c r="B100" s="64" t="s">
        <v>70</v>
      </c>
      <c r="C100" s="15"/>
      <c r="D100" s="24"/>
      <c r="E100" s="24"/>
      <c r="F100" s="24"/>
      <c r="G100" s="24">
        <f>SUM(G96:G99)</f>
        <v>0</v>
      </c>
      <c r="H100" s="24"/>
      <c r="I100" s="24"/>
      <c r="J100" s="24">
        <f>SUM(J96:J99)</f>
        <v>0</v>
      </c>
      <c r="K100" s="24"/>
      <c r="L100" s="24"/>
      <c r="M100" s="24">
        <f>SUM(M96:M99)</f>
        <v>0</v>
      </c>
      <c r="N100" s="24">
        <f>SUM(N96:N99)</f>
        <v>0</v>
      </c>
    </row>
    <row r="101" spans="1:14" s="16" customFormat="1" ht="33">
      <c r="A101" s="12"/>
      <c r="B101" s="62" t="s">
        <v>110</v>
      </c>
      <c r="C101" s="51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3"/>
    </row>
    <row r="102" spans="1:14" ht="33">
      <c r="A102" s="50"/>
      <c r="B102" s="69" t="s">
        <v>99</v>
      </c>
      <c r="C102" s="46" t="s">
        <v>53</v>
      </c>
      <c r="D102" s="27">
        <v>100</v>
      </c>
      <c r="E102" s="27">
        <v>0</v>
      </c>
      <c r="F102" s="27"/>
      <c r="G102" s="27">
        <f>D102*F102</f>
        <v>0</v>
      </c>
      <c r="H102" s="27">
        <v>3</v>
      </c>
      <c r="I102" s="27"/>
      <c r="J102" s="27">
        <f>I102*D102</f>
        <v>0</v>
      </c>
      <c r="K102" s="27">
        <v>0</v>
      </c>
      <c r="L102" s="27"/>
      <c r="M102" s="27">
        <f>L102*D102</f>
        <v>0</v>
      </c>
      <c r="N102" s="27">
        <f>G102+J102+M102</f>
        <v>0</v>
      </c>
    </row>
    <row r="103" spans="1:14" ht="16.5">
      <c r="A103" s="45">
        <v>1</v>
      </c>
      <c r="B103" s="69" t="s">
        <v>122</v>
      </c>
      <c r="C103" s="47" t="s">
        <v>6</v>
      </c>
      <c r="D103" s="27">
        <v>75</v>
      </c>
      <c r="E103" s="27">
        <v>0</v>
      </c>
      <c r="F103" s="27"/>
      <c r="G103" s="27">
        <f aca="true" t="shared" si="28" ref="G103:G111">D103*F103</f>
        <v>0</v>
      </c>
      <c r="H103" s="27">
        <v>10</v>
      </c>
      <c r="I103" s="27"/>
      <c r="J103" s="27">
        <f>I103*D103</f>
        <v>0</v>
      </c>
      <c r="K103" s="27">
        <v>12</v>
      </c>
      <c r="L103" s="27"/>
      <c r="M103" s="27">
        <f>L103*D103</f>
        <v>0</v>
      </c>
      <c r="N103" s="27">
        <f>G103+J103+M103</f>
        <v>0</v>
      </c>
    </row>
    <row r="104" spans="1:14" ht="33">
      <c r="A104" s="45">
        <v>2</v>
      </c>
      <c r="B104" s="65" t="s">
        <v>73</v>
      </c>
      <c r="C104" s="47" t="s">
        <v>69</v>
      </c>
      <c r="D104" s="27">
        <v>90</v>
      </c>
      <c r="E104" s="27">
        <v>0</v>
      </c>
      <c r="F104" s="27"/>
      <c r="G104" s="27">
        <f t="shared" si="28"/>
        <v>0</v>
      </c>
      <c r="H104" s="27">
        <v>2</v>
      </c>
      <c r="I104" s="27"/>
      <c r="J104" s="27">
        <f aca="true" t="shared" si="29" ref="J104:J111">I104*D104</f>
        <v>0</v>
      </c>
      <c r="K104" s="27">
        <v>0</v>
      </c>
      <c r="L104" s="27"/>
      <c r="M104" s="27">
        <f aca="true" t="shared" si="30" ref="M104:M111">L104*D104</f>
        <v>0</v>
      </c>
      <c r="N104" s="27">
        <f aca="true" t="shared" si="31" ref="N104:N111">G104+J104+M104</f>
        <v>0</v>
      </c>
    </row>
    <row r="105" spans="1:14" ht="33">
      <c r="A105" s="45">
        <v>3</v>
      </c>
      <c r="B105" s="65" t="s">
        <v>74</v>
      </c>
      <c r="C105" s="47" t="s">
        <v>16</v>
      </c>
      <c r="D105" s="27">
        <v>67.5</v>
      </c>
      <c r="E105" s="27">
        <v>28</v>
      </c>
      <c r="F105" s="27"/>
      <c r="G105" s="27">
        <f t="shared" si="28"/>
        <v>0</v>
      </c>
      <c r="H105" s="27">
        <v>2</v>
      </c>
      <c r="I105" s="27"/>
      <c r="J105" s="27">
        <f t="shared" si="29"/>
        <v>0</v>
      </c>
      <c r="K105" s="27">
        <v>1.5</v>
      </c>
      <c r="L105" s="27"/>
      <c r="M105" s="27">
        <f t="shared" si="30"/>
        <v>0</v>
      </c>
      <c r="N105" s="27">
        <f t="shared" si="31"/>
        <v>0</v>
      </c>
    </row>
    <row r="106" spans="1:14" ht="16.5">
      <c r="A106" s="45">
        <v>4</v>
      </c>
      <c r="B106" s="65" t="s">
        <v>22</v>
      </c>
      <c r="C106" s="47" t="s">
        <v>16</v>
      </c>
      <c r="D106" s="27">
        <v>6.7</v>
      </c>
      <c r="E106" s="27">
        <v>120</v>
      </c>
      <c r="F106" s="27"/>
      <c r="G106" s="27">
        <f t="shared" si="28"/>
        <v>0</v>
      </c>
      <c r="H106" s="27">
        <v>3</v>
      </c>
      <c r="I106" s="27"/>
      <c r="J106" s="27">
        <f t="shared" si="29"/>
        <v>0</v>
      </c>
      <c r="K106" s="27">
        <v>0</v>
      </c>
      <c r="L106" s="27"/>
      <c r="M106" s="27">
        <f t="shared" si="30"/>
        <v>0</v>
      </c>
      <c r="N106" s="27">
        <f t="shared" si="31"/>
        <v>0</v>
      </c>
    </row>
    <row r="107" spans="1:14" ht="33">
      <c r="A107" s="45">
        <v>5</v>
      </c>
      <c r="B107" s="65" t="s">
        <v>75</v>
      </c>
      <c r="C107" s="47" t="s">
        <v>69</v>
      </c>
      <c r="D107" s="27">
        <v>90</v>
      </c>
      <c r="E107" s="27">
        <v>6</v>
      </c>
      <c r="F107" s="27"/>
      <c r="G107" s="27">
        <f t="shared" si="28"/>
        <v>0</v>
      </c>
      <c r="H107" s="27">
        <v>10</v>
      </c>
      <c r="I107" s="27"/>
      <c r="J107" s="27">
        <f t="shared" si="29"/>
        <v>0</v>
      </c>
      <c r="K107" s="27">
        <v>1</v>
      </c>
      <c r="L107" s="27"/>
      <c r="M107" s="27">
        <f t="shared" si="30"/>
        <v>0</v>
      </c>
      <c r="N107" s="27">
        <f t="shared" si="31"/>
        <v>0</v>
      </c>
    </row>
    <row r="108" spans="1:14" ht="16.5">
      <c r="A108" s="45">
        <v>6</v>
      </c>
      <c r="B108" s="65" t="s">
        <v>76</v>
      </c>
      <c r="C108" s="47" t="s">
        <v>16</v>
      </c>
      <c r="D108" s="27">
        <v>4.72</v>
      </c>
      <c r="E108" s="27">
        <v>120</v>
      </c>
      <c r="F108" s="27"/>
      <c r="G108" s="27">
        <f t="shared" si="28"/>
        <v>0</v>
      </c>
      <c r="H108" s="27">
        <v>20</v>
      </c>
      <c r="I108" s="27"/>
      <c r="J108" s="27">
        <f t="shared" si="29"/>
        <v>0</v>
      </c>
      <c r="K108" s="27">
        <v>12</v>
      </c>
      <c r="L108" s="27"/>
      <c r="M108" s="27">
        <f t="shared" si="30"/>
        <v>0</v>
      </c>
      <c r="N108" s="27">
        <f t="shared" si="31"/>
        <v>0</v>
      </c>
    </row>
    <row r="109" spans="1:14" ht="16.5">
      <c r="A109" s="45">
        <v>7</v>
      </c>
      <c r="B109" s="65" t="s">
        <v>77</v>
      </c>
      <c r="C109" s="47" t="s">
        <v>53</v>
      </c>
      <c r="D109" s="27">
        <v>100</v>
      </c>
      <c r="E109" s="27">
        <v>28</v>
      </c>
      <c r="F109" s="27"/>
      <c r="G109" s="27">
        <f t="shared" si="28"/>
        <v>0</v>
      </c>
      <c r="H109" s="27">
        <v>5</v>
      </c>
      <c r="I109" s="27"/>
      <c r="J109" s="27">
        <f t="shared" si="29"/>
        <v>0</v>
      </c>
      <c r="K109" s="27">
        <v>3</v>
      </c>
      <c r="L109" s="27"/>
      <c r="M109" s="27">
        <f t="shared" si="30"/>
        <v>0</v>
      </c>
      <c r="N109" s="27">
        <f t="shared" si="31"/>
        <v>0</v>
      </c>
    </row>
    <row r="110" spans="1:14" ht="33">
      <c r="A110" s="45">
        <v>8</v>
      </c>
      <c r="B110" s="69" t="s">
        <v>100</v>
      </c>
      <c r="C110" s="47" t="s">
        <v>16</v>
      </c>
      <c r="D110" s="27">
        <v>9.8</v>
      </c>
      <c r="E110" s="27">
        <v>0</v>
      </c>
      <c r="F110" s="27"/>
      <c r="G110" s="27">
        <f t="shared" si="28"/>
        <v>0</v>
      </c>
      <c r="H110" s="27">
        <v>10</v>
      </c>
      <c r="I110" s="27"/>
      <c r="J110" s="27">
        <f t="shared" si="29"/>
        <v>0</v>
      </c>
      <c r="K110" s="27">
        <v>0</v>
      </c>
      <c r="L110" s="27"/>
      <c r="M110" s="27">
        <f t="shared" si="30"/>
        <v>0</v>
      </c>
      <c r="N110" s="27">
        <f t="shared" si="31"/>
        <v>0</v>
      </c>
    </row>
    <row r="111" spans="1:14" ht="33">
      <c r="A111" s="45">
        <v>9</v>
      </c>
      <c r="B111" s="69" t="s">
        <v>123</v>
      </c>
      <c r="C111" s="47" t="s">
        <v>6</v>
      </c>
      <c r="D111" s="27">
        <v>17.64</v>
      </c>
      <c r="E111" s="27">
        <v>0</v>
      </c>
      <c r="F111" s="27"/>
      <c r="G111" s="27">
        <f t="shared" si="28"/>
        <v>0</v>
      </c>
      <c r="H111" s="27">
        <v>0</v>
      </c>
      <c r="I111" s="27"/>
      <c r="J111" s="27">
        <f t="shared" si="29"/>
        <v>0</v>
      </c>
      <c r="K111" s="27">
        <v>12</v>
      </c>
      <c r="L111" s="27"/>
      <c r="M111" s="27">
        <f t="shared" si="30"/>
        <v>0</v>
      </c>
      <c r="N111" s="27">
        <f t="shared" si="31"/>
        <v>0</v>
      </c>
    </row>
    <row r="112" spans="1:14" ht="16.5">
      <c r="A112" s="45">
        <v>10</v>
      </c>
      <c r="B112" s="64" t="s">
        <v>94</v>
      </c>
      <c r="C112" s="15"/>
      <c r="D112" s="24"/>
      <c r="E112" s="24"/>
      <c r="F112" s="24"/>
      <c r="G112" s="24">
        <f>SUM(G102:G111)</f>
        <v>0</v>
      </c>
      <c r="H112" s="24"/>
      <c r="I112" s="24"/>
      <c r="J112" s="24">
        <f>SUM(J102:J111)</f>
        <v>0</v>
      </c>
      <c r="K112" s="24"/>
      <c r="L112" s="24"/>
      <c r="M112" s="24">
        <f>SUM(M102:M111)</f>
        <v>0</v>
      </c>
      <c r="N112" s="24">
        <f>SUM(N102:N111)</f>
        <v>0</v>
      </c>
    </row>
    <row r="113" spans="1:14" s="16" customFormat="1" ht="16.5">
      <c r="A113" s="12"/>
      <c r="B113" s="70" t="s">
        <v>101</v>
      </c>
      <c r="C113" s="18"/>
      <c r="D113" s="34"/>
      <c r="E113" s="34"/>
      <c r="F113" s="34"/>
      <c r="G113" s="19">
        <f>G112+G100+G94+G84+G72+G62+G46+G31+G23+G14</f>
        <v>0</v>
      </c>
      <c r="H113" s="19"/>
      <c r="I113" s="19"/>
      <c r="J113" s="19">
        <f>J112+J100+J94+J84+J72+J62+J46+J31+J23+J14</f>
        <v>0</v>
      </c>
      <c r="K113" s="19"/>
      <c r="L113" s="19"/>
      <c r="M113" s="19">
        <f>M112+M100+M94+M84+M72+M62+M46+M31+M23+M14</f>
        <v>0</v>
      </c>
      <c r="N113" s="19">
        <f>N112+N100+N94+N84+N72+N62+N46+N31+N23+N14</f>
        <v>0</v>
      </c>
    </row>
    <row r="114" spans="1:14" s="16" customFormat="1" ht="16.5">
      <c r="A114" s="12"/>
      <c r="B114" s="71" t="s">
        <v>95</v>
      </c>
      <c r="C114" s="2"/>
      <c r="D114" s="42">
        <v>0.05</v>
      </c>
      <c r="E114" s="35"/>
      <c r="F114" s="35"/>
      <c r="G114" s="28"/>
      <c r="H114" s="27"/>
      <c r="I114" s="27"/>
      <c r="J114" s="28"/>
      <c r="K114" s="27"/>
      <c r="L114" s="27"/>
      <c r="M114" s="28"/>
      <c r="N114" s="28"/>
    </row>
    <row r="115" spans="1:14" ht="16.5">
      <c r="A115" s="13"/>
      <c r="B115" s="72" t="s">
        <v>11</v>
      </c>
      <c r="C115" s="8"/>
      <c r="D115" s="43"/>
      <c r="E115" s="36"/>
      <c r="F115" s="36"/>
      <c r="G115" s="37"/>
      <c r="H115" s="38"/>
      <c r="I115" s="38"/>
      <c r="J115" s="39"/>
      <c r="K115" s="38"/>
      <c r="L115" s="38"/>
      <c r="M115" s="39"/>
      <c r="N115" s="39"/>
    </row>
    <row r="116" spans="1:14" ht="16.5">
      <c r="A116" s="13"/>
      <c r="B116" s="73" t="s">
        <v>96</v>
      </c>
      <c r="C116" s="9"/>
      <c r="D116" s="44"/>
      <c r="E116" s="40"/>
      <c r="F116" s="40"/>
      <c r="G116" s="37"/>
      <c r="H116" s="40"/>
      <c r="I116" s="40"/>
      <c r="J116" s="39"/>
      <c r="K116" s="40"/>
      <c r="L116" s="40"/>
      <c r="M116" s="39"/>
      <c r="N116" s="40"/>
    </row>
    <row r="117" spans="1:14" ht="16.5">
      <c r="A117" s="13"/>
      <c r="B117" s="74" t="s">
        <v>7</v>
      </c>
      <c r="C117" s="9"/>
      <c r="D117" s="44"/>
      <c r="E117" s="40"/>
      <c r="F117" s="40"/>
      <c r="G117" s="37"/>
      <c r="H117" s="37"/>
      <c r="I117" s="37"/>
      <c r="J117" s="39"/>
      <c r="K117" s="37"/>
      <c r="L117" s="37"/>
      <c r="M117" s="39"/>
      <c r="N117" s="37"/>
    </row>
    <row r="118" spans="1:14" ht="16.5">
      <c r="A118" s="13"/>
      <c r="B118" s="75" t="s">
        <v>97</v>
      </c>
      <c r="C118" s="9"/>
      <c r="D118" s="44"/>
      <c r="E118" s="40"/>
      <c r="F118" s="40"/>
      <c r="G118" s="37"/>
      <c r="H118" s="40"/>
      <c r="I118" s="40"/>
      <c r="J118" s="39"/>
      <c r="K118" s="40"/>
      <c r="L118" s="40"/>
      <c r="M118" s="39"/>
      <c r="N118" s="40"/>
    </row>
    <row r="119" spans="1:14" ht="16.5">
      <c r="A119" s="13"/>
      <c r="B119" s="76" t="s">
        <v>7</v>
      </c>
      <c r="C119" s="9"/>
      <c r="D119" s="44"/>
      <c r="E119" s="40"/>
      <c r="F119" s="40"/>
      <c r="G119" s="37"/>
      <c r="H119" s="37"/>
      <c r="I119" s="37"/>
      <c r="J119" s="39"/>
      <c r="K119" s="37"/>
      <c r="L119" s="37"/>
      <c r="M119" s="39"/>
      <c r="N119" s="37"/>
    </row>
    <row r="120" spans="1:14" ht="16.5">
      <c r="A120" s="13"/>
      <c r="B120" s="75" t="s">
        <v>98</v>
      </c>
      <c r="C120" s="9"/>
      <c r="D120" s="44">
        <v>0.18</v>
      </c>
      <c r="E120" s="40"/>
      <c r="F120" s="40"/>
      <c r="G120" s="37"/>
      <c r="H120" s="37"/>
      <c r="I120" s="37"/>
      <c r="J120" s="39"/>
      <c r="K120" s="37"/>
      <c r="L120" s="37"/>
      <c r="M120" s="39"/>
      <c r="N120" s="37"/>
    </row>
    <row r="121" spans="1:14" ht="16.5">
      <c r="A121" s="13"/>
      <c r="B121" s="76" t="s">
        <v>19</v>
      </c>
      <c r="C121" s="9"/>
      <c r="D121" s="41"/>
      <c r="E121" s="40"/>
      <c r="F121" s="40"/>
      <c r="G121" s="19"/>
      <c r="H121" s="37"/>
      <c r="I121" s="37"/>
      <c r="J121" s="19"/>
      <c r="K121" s="37"/>
      <c r="L121" s="37"/>
      <c r="M121" s="19"/>
      <c r="N121" s="19"/>
    </row>
    <row r="122" spans="1:16" ht="15">
      <c r="A122" s="13"/>
      <c r="P122" s="14"/>
    </row>
  </sheetData>
  <sheetProtection/>
  <mergeCells count="20">
    <mergeCell ref="B1:N1"/>
    <mergeCell ref="B2:N2"/>
    <mergeCell ref="B3:N3"/>
    <mergeCell ref="A4:A7"/>
    <mergeCell ref="B4:B7"/>
    <mergeCell ref="C4:C7"/>
    <mergeCell ref="D4:D7"/>
    <mergeCell ref="J6:J7"/>
    <mergeCell ref="N4:N7"/>
    <mergeCell ref="F6:F7"/>
    <mergeCell ref="G6:G7"/>
    <mergeCell ref="I6:I7"/>
    <mergeCell ref="L6:L7"/>
    <mergeCell ref="M6:M7"/>
    <mergeCell ref="E6:E7"/>
    <mergeCell ref="E4:G5"/>
    <mergeCell ref="H6:H7"/>
    <mergeCell ref="H4:J5"/>
    <mergeCell ref="K6:K7"/>
    <mergeCell ref="K4:M5"/>
  </mergeCells>
  <printOptions/>
  <pageMargins left="0.21" right="0.24" top="0.37" bottom="0.19" header="0.2" footer="0.18"/>
  <pageSetup horizontalDpi="600" verticalDpi="600" orientation="landscape" paperSize="9" scale="85" r:id="rId1"/>
  <rowBreaks count="4" manualBreakCount="4">
    <brk id="27" max="13" man="1"/>
    <brk id="53" max="13" man="1"/>
    <brk id="73" max="13" man="1"/>
    <brk id="10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NKD</dc:creator>
  <cp:keywords/>
  <dc:description/>
  <cp:lastModifiedBy>Givi Chumburidze</cp:lastModifiedBy>
  <cp:lastPrinted>2016-07-15T13:35:49Z</cp:lastPrinted>
  <dcterms:created xsi:type="dcterms:W3CDTF">2004-01-09T22:06:54Z</dcterms:created>
  <dcterms:modified xsi:type="dcterms:W3CDTF">2016-08-09T15:29:24Z</dcterms:modified>
  <cp:category/>
  <cp:version/>
  <cp:contentType/>
  <cp:contentStatus/>
</cp:coreProperties>
</file>