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898"/>
  </bookViews>
  <sheets>
    <sheet name="xarjTaRricxva" sheetId="17" r:id="rId1"/>
  </sheets>
  <calcPr calcId="125725"/>
</workbook>
</file>

<file path=xl/calcChain.xml><?xml version="1.0" encoding="utf-8"?>
<calcChain xmlns="http://schemas.openxmlformats.org/spreadsheetml/2006/main">
  <c r="A50" i="17"/>
  <c r="A51" s="1"/>
  <c r="A52" s="1"/>
  <c r="A53" s="1"/>
  <c r="F53"/>
  <c r="F52"/>
  <c r="F51"/>
  <c r="F50"/>
  <c r="F48"/>
  <c r="F47"/>
  <c r="F46"/>
  <c r="F45"/>
  <c r="F44"/>
  <c r="A44"/>
  <c r="A45" s="1"/>
  <c r="A46" s="1"/>
  <c r="A47" s="1"/>
  <c r="A48" s="1"/>
  <c r="A42"/>
  <c r="F40"/>
  <c r="F38"/>
  <c r="F37"/>
  <c r="E36"/>
  <c r="F36" s="1"/>
  <c r="A36"/>
  <c r="A37" s="1"/>
  <c r="A38" s="1"/>
  <c r="A39" s="1"/>
  <c r="A40" s="1"/>
  <c r="F61" l="1"/>
  <c r="F24"/>
  <c r="A24"/>
  <c r="A11"/>
  <c r="A12" s="1"/>
  <c r="A13" s="1"/>
  <c r="A14" s="1"/>
  <c r="A15" s="1"/>
  <c r="A56"/>
  <c r="A57" s="1"/>
  <c r="A58" s="1"/>
  <c r="A59" s="1"/>
  <c r="F34"/>
  <c r="F33"/>
  <c r="F31"/>
  <c r="F30"/>
  <c r="F29"/>
  <c r="A29"/>
  <c r="A30" s="1"/>
  <c r="A31" s="1"/>
  <c r="A32" s="1"/>
  <c r="A33" s="1"/>
  <c r="A34" s="1"/>
  <c r="F27"/>
  <c r="E26"/>
  <c r="F26" s="1"/>
  <c r="A26"/>
  <c r="A27" s="1"/>
  <c r="F15"/>
  <c r="F14"/>
  <c r="F13"/>
  <c r="F12"/>
  <c r="F11"/>
  <c r="F59"/>
  <c r="F58"/>
  <c r="F57"/>
  <c r="F56"/>
  <c r="F21"/>
  <c r="F20"/>
  <c r="F19"/>
  <c r="F18"/>
  <c r="F17"/>
  <c r="A17"/>
  <c r="A18" s="1"/>
  <c r="A19" s="1"/>
  <c r="A20" s="1"/>
  <c r="A21" s="1"/>
</calcChain>
</file>

<file path=xl/sharedStrings.xml><?xml version="1.0" encoding="utf-8"?>
<sst xmlns="http://schemas.openxmlformats.org/spreadsheetml/2006/main" count="165" uniqueCount="91">
  <si>
    <t>ლარი</t>
  </si>
  <si>
    <t>№</t>
  </si>
  <si>
    <t>საფუძველი</t>
  </si>
  <si>
    <t>სამუშაოს დასახელება</t>
  </si>
  <si>
    <t>განზომილების ერთეული</t>
  </si>
  <si>
    <t>რაოდენობა</t>
  </si>
  <si>
    <t>მასალა</t>
  </si>
  <si>
    <t>ხელფასი დარიცხული</t>
  </si>
  <si>
    <t>სამშენებლო მანქანები</t>
  </si>
  <si>
    <t>ჯამი</t>
  </si>
  <si>
    <t>საპროექტო მონაცემები</t>
  </si>
  <si>
    <t>ერთ.  ფასი</t>
  </si>
  <si>
    <t>სულ</t>
  </si>
  <si>
    <t>ერთ. ფასი</t>
  </si>
  <si>
    <t>მ²</t>
  </si>
  <si>
    <t>მ³</t>
  </si>
  <si>
    <t>შრომითი დანახარჯები</t>
  </si>
  <si>
    <t>კაც/სთ</t>
  </si>
  <si>
    <t>სხვა მანქანა</t>
  </si>
  <si>
    <t>სხვა მასალა</t>
  </si>
  <si>
    <t>კგ</t>
  </si>
  <si>
    <t>საღებავი</t>
  </si>
  <si>
    <t>ქვიშა-ცემენტის ხსნარი</t>
  </si>
  <si>
    <t>ყალიბის ფარი</t>
  </si>
  <si>
    <t>ტ</t>
  </si>
  <si>
    <t>პროექტ.</t>
  </si>
  <si>
    <t>ფითხი</t>
  </si>
  <si>
    <t>საბ.ფასი</t>
  </si>
  <si>
    <t>წარმოქმნილი სამშენებლო ნარჩენების მოგროვება და დატვირთვა ავტოთვითმცლელზე</t>
  </si>
  <si>
    <t>სამშენებლო ნარჩენების  ტრანსპორტირება 5 კმ მანძილზე ავტოთვითმცლელით</t>
  </si>
  <si>
    <t>დახერხილი ხე</t>
  </si>
  <si>
    <t>ბეტონი  მ-250</t>
  </si>
  <si>
    <t>СниП IV-2-82  6-1-2</t>
  </si>
  <si>
    <t xml:space="preserve">ბეტონის სარინელის მოწყობა სისქით 15სმ </t>
  </si>
  <si>
    <t>СниП IV-2-82 27-10-3</t>
  </si>
  <si>
    <t>ბალასტი</t>
  </si>
  <si>
    <t>ღორღის საფუძვლის მოწყობა და დატკეპნა სისქით 10 სმ სარინელის მოსაწყობად</t>
  </si>
  <si>
    <t>მ/სთ</t>
  </si>
  <si>
    <t>6</t>
  </si>
  <si>
    <t>СниП IV-2-82 1-80-7</t>
  </si>
  <si>
    <r>
      <t>მ</t>
    </r>
    <r>
      <rPr>
        <b/>
        <sz val="10"/>
        <color theme="1"/>
        <rFont val="Calibri"/>
        <family val="2"/>
        <charset val="204"/>
      </rPr>
      <t>³</t>
    </r>
  </si>
  <si>
    <t>СниП IV-2-82  15-14-1</t>
  </si>
  <si>
    <t>შრომითი დანახარჯები მისად</t>
  </si>
  <si>
    <t>კერამიკული ფილა იატაკის</t>
  </si>
  <si>
    <t>წებო ცემენტი</t>
  </si>
  <si>
    <t xml:space="preserve">იატაკის მოპირკეთება კერამიკული ფილებით </t>
  </si>
  <si>
    <t>15-52-1.</t>
  </si>
  <si>
    <t>kodi1431</t>
  </si>
  <si>
    <t>15-168-7.</t>
  </si>
  <si>
    <t>ფასადის კედლების შელესვა ქვიშა-ცემენტის ხსნარით</t>
  </si>
  <si>
    <t>ხსნარის ტუმბო</t>
  </si>
  <si>
    <t xml:space="preserve"> III კატ. გრუნტის მოხსნა სარინელის მოსაწყობად და გაშლა მიმდებარედ</t>
  </si>
  <si>
    <r>
      <rPr>
        <b/>
        <sz val="10"/>
        <rFont val="Sylfaen"/>
        <family val="1"/>
        <charset val="204"/>
      </rPr>
      <t xml:space="preserve">ფასადზე არსებულ შველერზე </t>
    </r>
    <r>
      <rPr>
        <b/>
        <sz val="10"/>
        <rFont val="Calibri"/>
        <family val="2"/>
        <charset val="204"/>
      </rPr>
      <t>Ø</t>
    </r>
    <r>
      <rPr>
        <b/>
        <sz val="10"/>
        <rFont val="Sylfaen"/>
        <family val="1"/>
        <charset val="204"/>
      </rPr>
      <t>6 არმატურის ბადის აკვრა</t>
    </r>
    <r>
      <rPr>
        <sz val="10"/>
        <rFont val="Sylfaen"/>
        <family val="1"/>
        <charset val="204"/>
      </rPr>
      <t xml:space="preserve"> (შელესვისთვის მომზადება)</t>
    </r>
  </si>
  <si>
    <t>ტერიტორიაზე არსებული ბუჩქების და სარეველა მცენარეების აკაფვა</t>
  </si>
  <si>
    <t>შიდა კედლებისა და ჭერის  დამუშავება ფითხით და წყალემუსიური საღებავით შეღებვა</t>
  </si>
  <si>
    <t>მილკვადრატის დგარებისთვის ბეტონის წერტილოვანი საძირკვლის მოწყობა (შესასვლელებში გადახურვისთვის)</t>
  </si>
  <si>
    <t>შრომითი დანახარჯები=*2</t>
  </si>
  <si>
    <t>ბეტონის მ-250</t>
  </si>
  <si>
    <t>მილკვადრატი 100*100*2.5 მმ</t>
  </si>
  <si>
    <t>გ/მ</t>
  </si>
  <si>
    <t>პროექტ</t>
  </si>
  <si>
    <t>ლითონის კონსტრუქციის მონტაჟი მილკვადრატებით  თუნუქის სახურავის მოსაწყობად (შესასვლელებში)</t>
  </si>
  <si>
    <t>საჭირო მილკვადრატი 50*50*2</t>
  </si>
  <si>
    <t>СниП IV-2-82  12-6-1</t>
  </si>
  <si>
    <t>შესასვლელებში სახურავის ბურულის მოწყობა გოფრირებული თუნუქით 0.55მმ</t>
  </si>
  <si>
    <t>პროფილური ფენილი სისქე 0.55მმ</t>
  </si>
  <si>
    <t>ქანჩი(შურუპი)</t>
  </si>
  <si>
    <t>7</t>
  </si>
  <si>
    <t>8-4-7.</t>
  </si>
  <si>
    <t>უკანა კედლის ვერტიკალური გიდროიზოლაცია H=1.0 მ</t>
  </si>
  <si>
    <t>მასტიკა</t>
  </si>
  <si>
    <t>სხვა ხარჯები</t>
  </si>
  <si>
    <t>არსებული დაზიანებული იატაკის მოჭიმვის შეკეთება</t>
  </si>
  <si>
    <t>3</t>
  </si>
  <si>
    <t>8</t>
  </si>
  <si>
    <t>10</t>
  </si>
  <si>
    <t xml:space="preserve">ბოლნისის მუნიციპალიტეტის სოფელ ზვარეთში მდებარე რიტუალების სახლის სარაბილიტაციო სამუშაოების </t>
  </si>
  <si>
    <t>ხარჯთაღრიცხვა</t>
  </si>
  <si>
    <t>დანართი N2</t>
  </si>
  <si>
    <t>jami</t>
  </si>
  <si>
    <t>zednadebi xarjebi</t>
  </si>
  <si>
    <t>__%</t>
  </si>
  <si>
    <t>gegmiuri dagroveba</t>
  </si>
  <si>
    <r>
      <rPr>
        <b/>
        <sz val="11"/>
        <color indexed="10"/>
        <rFont val="AcadNusx"/>
      </rPr>
      <t>(*)</t>
    </r>
    <r>
      <rPr>
        <b/>
        <sz val="11"/>
        <rFont val="AcadNusx"/>
      </rPr>
      <t xml:space="preserve"> გაუთვალისწინებელი ხარჯი</t>
    </r>
  </si>
  <si>
    <t>სულ jami</t>
  </si>
  <si>
    <t>პრეტენდენტი ორგანიზაცია</t>
  </si>
  <si>
    <t>ხელმოწერა   ბ.ა.</t>
  </si>
  <si>
    <t>შენიშვნა</t>
  </si>
  <si>
    <r>
      <rPr>
        <b/>
        <sz val="12"/>
        <color indexed="10"/>
        <rFont val="AcadNusx"/>
      </rPr>
      <t>(*)</t>
    </r>
    <r>
      <rPr>
        <sz val="12"/>
        <color indexed="10"/>
        <rFont val="AcadNusx"/>
      </rPr>
      <t xml:space="preserve"> </t>
    </r>
    <r>
      <rPr>
        <b/>
        <sz val="12"/>
        <rFont val="AcadNusx"/>
      </rPr>
      <t>gauTvaliswinebeli xarji</t>
    </r>
    <r>
      <rPr>
        <sz val="12"/>
        <rFont val="AcadNusx"/>
      </rPr>
      <t xml:space="preserve"> -- dauSvebelia pretendentis mier gauTvaliswinebeli xarjis procentuli maCveneblis Secvla </t>
    </r>
    <r>
      <rPr>
        <b/>
        <sz val="12"/>
        <color indexed="10"/>
        <rFont val="AcadNusx"/>
      </rPr>
      <t>(3%)</t>
    </r>
  </si>
  <si>
    <r>
      <t xml:space="preserve">განფასება შედგენილ იქნას </t>
    </r>
    <r>
      <rPr>
        <b/>
        <sz val="12"/>
        <color indexed="8"/>
        <rFont val="AcadNusx"/>
      </rPr>
      <t>resursuli meTodiT,</t>
    </r>
    <r>
      <rPr>
        <sz val="12"/>
        <color indexed="8"/>
        <rFont val="AcadNusx"/>
      </rPr>
      <t xml:space="preserve"> საქართველოს მთავრობის 2014 წლის 14 იანვრის N#52 da #55 დადგენილების  მოთხოვნათა გათვალისწინებით.</t>
    </r>
  </si>
  <si>
    <t>ხარჯთაღრიცხვა წარმოდგენილი უნდა იყოს დღგ-ს გარეშე, იმის მიუხედავად არის თუ არა პრეტენდენტი დღგ-ს გადამხდელად რეგისტრირებული. (იმ შემთხვევაში, თუ გამარჯვებული პრეტენდენტი ხელშეკრულების გაფორმების მომენტისათვის შემსყიდველ ორგანიზაციაში წარმოადგენს ცნობას შემოსავლების სამსახურიდან დ.ღ.გ-ს გადამხდელად რეგისტრაციის შესახებ, ხელშეკრულების საერთო ღირებულებაში განისაზღვრება ხარჯთაღრიცხვით/დაზუსტებული ხარჯთაღრიცხვით დაფიქსირებული საბოლოო ჯამური ფასის შესაბამისი დ.ღ.გ.) (შემოსავლების სამსახურიდან გაცემული ზემოაღნიშნული ცნობა გაცემული უნდა იყოს -- კონკრეტული ტენდერის „მიმდინარეობს ხელშეკრულების მომზადება“ სტატუსის მინიჭებიდან -- ხელშეკრულების გაფორმების დღის ჩათვლით პერიოდში).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</si>
</sst>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"/>
  </numFmts>
  <fonts count="32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0"/>
      <color indexed="8"/>
      <name val="Sylfaen"/>
      <family val="1"/>
      <charset val="204"/>
    </font>
    <font>
      <b/>
      <sz val="11"/>
      <color indexed="8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0"/>
      <color indexed="8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2"/>
      <color indexed="8"/>
      <name val="Sylfaen"/>
      <family val="1"/>
      <charset val="204"/>
    </font>
    <font>
      <b/>
      <i/>
      <sz val="12"/>
      <color indexed="8"/>
      <name val="Sylfaen"/>
      <family val="1"/>
      <charset val="204"/>
    </font>
    <font>
      <b/>
      <sz val="10"/>
      <name val="AcadNusx"/>
    </font>
    <font>
      <b/>
      <sz val="11"/>
      <name val="AcadNusx"/>
    </font>
    <font>
      <b/>
      <sz val="11"/>
      <color indexed="10"/>
      <name val="AcadNusx"/>
    </font>
    <font>
      <b/>
      <sz val="11"/>
      <color rgb="FFFF0000"/>
      <name val="AcadNusx"/>
    </font>
    <font>
      <sz val="11"/>
      <color rgb="FFFF0000"/>
      <name val="Calibri"/>
      <family val="2"/>
      <charset val="204"/>
      <scheme val="minor"/>
    </font>
    <font>
      <b/>
      <sz val="10"/>
      <name val="Arial"/>
      <family val="2"/>
    </font>
    <font>
      <sz val="11"/>
      <color theme="1"/>
      <name val="AcadNusx"/>
    </font>
    <font>
      <sz val="12"/>
      <color rgb="FFFF0000"/>
      <name val="AcadNusx"/>
    </font>
    <font>
      <b/>
      <sz val="12"/>
      <color indexed="10"/>
      <name val="AcadNusx"/>
    </font>
    <font>
      <sz val="12"/>
      <color indexed="10"/>
      <name val="AcadNusx"/>
    </font>
    <font>
      <b/>
      <sz val="12"/>
      <name val="AcadNusx"/>
    </font>
    <font>
      <sz val="12"/>
      <name val="AcadNusx"/>
    </font>
    <font>
      <sz val="12"/>
      <color theme="1"/>
      <name val="AcadNusx"/>
    </font>
    <font>
      <b/>
      <sz val="12"/>
      <color indexed="8"/>
      <name val="AcadNusx"/>
    </font>
    <font>
      <sz val="12"/>
      <color indexed="8"/>
      <name val="AcadNusx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" fillId="0" borderId="0"/>
  </cellStyleXfs>
  <cellXfs count="171">
    <xf numFmtId="0" fontId="0" fillId="0" borderId="0" xfId="0"/>
    <xf numFmtId="0" fontId="5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2" fontId="8" fillId="0" borderId="5" xfId="4" applyNumberFormat="1" applyFont="1" applyBorder="1" applyAlignment="1">
      <alignment horizontal="center" vertical="center"/>
    </xf>
    <xf numFmtId="0" fontId="7" fillId="2" borderId="5" xfId="4" applyFont="1" applyFill="1" applyBorder="1" applyAlignment="1">
      <alignment horizontal="center" vertical="center" wrapText="1"/>
    </xf>
    <xf numFmtId="2" fontId="8" fillId="2" borderId="5" xfId="0" applyNumberFormat="1" applyFont="1" applyFill="1" applyBorder="1" applyAlignment="1">
      <alignment horizontal="center" vertical="center"/>
    </xf>
    <xf numFmtId="0" fontId="7" fillId="0" borderId="5" xfId="4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0" borderId="5" xfId="5" applyFont="1" applyBorder="1" applyAlignment="1">
      <alignment horizontal="center" vertical="center"/>
    </xf>
    <xf numFmtId="2" fontId="8" fillId="0" borderId="5" xfId="5" applyNumberFormat="1" applyFont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2" fontId="5" fillId="0" borderId="5" xfId="4" applyNumberFormat="1" applyFont="1" applyFill="1" applyBorder="1" applyAlignment="1">
      <alignment horizontal="center" vertical="center" wrapText="1"/>
    </xf>
    <xf numFmtId="0" fontId="5" fillId="2" borderId="5" xfId="4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0" fontId="9" fillId="0" borderId="0" xfId="0" applyFont="1"/>
    <xf numFmtId="49" fontId="8" fillId="3" borderId="5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0" fontId="8" fillId="0" borderId="5" xfId="5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/>
    <xf numFmtId="0" fontId="8" fillId="3" borderId="5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5" xfId="4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5" xfId="6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 wrapText="1"/>
    </xf>
    <xf numFmtId="0" fontId="8" fillId="0" borderId="5" xfId="6" applyFont="1" applyFill="1" applyBorder="1" applyAlignment="1">
      <alignment horizontal="center" vertical="center"/>
    </xf>
    <xf numFmtId="0" fontId="9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/>
    <xf numFmtId="0" fontId="9" fillId="2" borderId="5" xfId="0" applyFont="1" applyFill="1" applyBorder="1"/>
    <xf numFmtId="0" fontId="8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0" borderId="0" xfId="0" applyFont="1"/>
    <xf numFmtId="49" fontId="8" fillId="0" borderId="5" xfId="0" applyNumberFormat="1" applyFont="1" applyFill="1" applyBorder="1" applyAlignment="1">
      <alignment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2" fontId="8" fillId="0" borderId="5" xfId="5" applyNumberFormat="1" applyFont="1" applyBorder="1" applyAlignment="1">
      <alignment horizontal="center"/>
    </xf>
    <xf numFmtId="0" fontId="8" fillId="0" borderId="5" xfId="5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0" fontId="5" fillId="0" borderId="5" xfId="4" applyFont="1" applyFill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center" vertical="center" wrapText="1"/>
    </xf>
    <xf numFmtId="165" fontId="8" fillId="2" borderId="5" xfId="0" applyNumberFormat="1" applyFont="1" applyFill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 wrapText="1"/>
    </xf>
    <xf numFmtId="165" fontId="7" fillId="2" borderId="5" xfId="4" applyNumberFormat="1" applyFont="1" applyFill="1" applyBorder="1" applyAlignment="1">
      <alignment horizontal="center" vertical="center" wrapText="1"/>
    </xf>
    <xf numFmtId="2" fontId="5" fillId="2" borderId="5" xfId="4" applyNumberFormat="1" applyFont="1" applyFill="1" applyBorder="1" applyAlignment="1">
      <alignment horizontal="center" vertical="center" wrapText="1"/>
    </xf>
    <xf numFmtId="0" fontId="0" fillId="2" borderId="0" xfId="0" applyFill="1"/>
    <xf numFmtId="0" fontId="8" fillId="0" borderId="5" xfId="0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 wrapText="1"/>
    </xf>
    <xf numFmtId="166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/>
    </xf>
    <xf numFmtId="166" fontId="8" fillId="0" borderId="5" xfId="0" applyNumberFormat="1" applyFont="1" applyFill="1" applyBorder="1" applyAlignment="1">
      <alignment horizontal="center"/>
    </xf>
    <xf numFmtId="166" fontId="8" fillId="0" borderId="5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 applyBorder="1" applyAlignment="1">
      <alignment vertical="center"/>
    </xf>
    <xf numFmtId="0" fontId="5" fillId="0" borderId="8" xfId="4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7" fillId="0" borderId="8" xfId="4" applyFont="1" applyFill="1" applyBorder="1" applyAlignment="1">
      <alignment horizontal="center" vertical="center" wrapText="1"/>
    </xf>
    <xf numFmtId="0" fontId="7" fillId="2" borderId="8" xfId="4" applyFont="1" applyFill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4" applyFont="1" applyFill="1" applyBorder="1" applyAlignment="1">
      <alignment horizontal="center" vertical="center" wrapText="1"/>
    </xf>
    <xf numFmtId="0" fontId="5" fillId="2" borderId="24" xfId="4" applyFont="1" applyFill="1" applyBorder="1" applyAlignment="1">
      <alignment horizontal="center" vertical="center" wrapText="1"/>
    </xf>
    <xf numFmtId="0" fontId="5" fillId="0" borderId="25" xfId="4" applyFont="1" applyFill="1" applyBorder="1" applyAlignment="1">
      <alignment horizontal="center" vertical="center" wrapText="1"/>
    </xf>
    <xf numFmtId="2" fontId="7" fillId="2" borderId="8" xfId="4" applyNumberFormat="1" applyFont="1" applyFill="1" applyBorder="1" applyAlignment="1">
      <alignment horizontal="center" vertical="center" wrapText="1"/>
    </xf>
    <xf numFmtId="166" fontId="8" fillId="2" borderId="5" xfId="0" applyNumberFormat="1" applyFont="1" applyFill="1" applyBorder="1" applyAlignment="1">
      <alignment horizontal="center" vertical="center"/>
    </xf>
    <xf numFmtId="166" fontId="8" fillId="2" borderId="5" xfId="0" applyNumberFormat="1" applyFont="1" applyFill="1" applyBorder="1" applyAlignment="1">
      <alignment horizontal="center" vertical="center" wrapText="1"/>
    </xf>
    <xf numFmtId="166" fontId="8" fillId="2" borderId="5" xfId="0" applyNumberFormat="1" applyFont="1" applyFill="1" applyBorder="1" applyAlignment="1">
      <alignment horizontal="center"/>
    </xf>
    <xf numFmtId="1" fontId="17" fillId="0" borderId="27" xfId="0" applyNumberFormat="1" applyFont="1" applyBorder="1" applyAlignment="1">
      <alignment horizontal="right" vertical="center"/>
    </xf>
    <xf numFmtId="0" fontId="17" fillId="4" borderId="5" xfId="4" applyFont="1" applyFill="1" applyBorder="1" applyAlignment="1">
      <alignment horizontal="right" vertical="center"/>
    </xf>
    <xf numFmtId="0" fontId="17" fillId="0" borderId="27" xfId="4" applyFont="1" applyBorder="1" applyAlignment="1">
      <alignment horizontal="right" vertical="center"/>
    </xf>
    <xf numFmtId="1" fontId="17" fillId="0" borderId="5" xfId="0" applyNumberFormat="1" applyFont="1" applyBorder="1" applyAlignment="1">
      <alignment horizontal="right" vertical="center"/>
    </xf>
    <xf numFmtId="0" fontId="18" fillId="0" borderId="5" xfId="0" applyFont="1" applyBorder="1" applyAlignment="1">
      <alignment horizontal="right"/>
    </xf>
    <xf numFmtId="1" fontId="17" fillId="0" borderId="5" xfId="0" applyNumberFormat="1" applyFont="1" applyBorder="1" applyAlignment="1">
      <alignment horizontal="right"/>
    </xf>
    <xf numFmtId="9" fontId="20" fillId="0" borderId="5" xfId="0" applyNumberFormat="1" applyFont="1" applyBorder="1" applyAlignment="1">
      <alignment horizontal="right"/>
    </xf>
    <xf numFmtId="1" fontId="17" fillId="0" borderId="6" xfId="0" applyNumberFormat="1" applyFont="1" applyBorder="1" applyAlignment="1">
      <alignment horizontal="right"/>
    </xf>
    <xf numFmtId="1" fontId="17" fillId="0" borderId="10" xfId="0" applyNumberFormat="1" applyFont="1" applyBorder="1" applyAlignment="1">
      <alignment horizontal="right"/>
    </xf>
    <xf numFmtId="0" fontId="0" fillId="0" borderId="3" xfId="0" applyBorder="1" applyProtection="1">
      <protection locked="0"/>
    </xf>
    <xf numFmtId="0" fontId="0" fillId="0" borderId="3" xfId="0" applyBorder="1"/>
    <xf numFmtId="0" fontId="21" fillId="0" borderId="0" xfId="0" applyFont="1"/>
    <xf numFmtId="0" fontId="21" fillId="0" borderId="3" xfId="0" applyFont="1" applyBorder="1"/>
    <xf numFmtId="0" fontId="0" fillId="0" borderId="3" xfId="0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center" vertical="top"/>
      <protection hidden="1"/>
    </xf>
    <xf numFmtId="0" fontId="23" fillId="0" borderId="29" xfId="0" applyFont="1" applyBorder="1" applyAlignment="1" applyProtection="1">
      <alignment horizontal="center" vertical="center" wrapText="1"/>
      <protection hidden="1"/>
    </xf>
    <xf numFmtId="0" fontId="23" fillId="0" borderId="30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0" fontId="2" fillId="0" borderId="33" xfId="0" applyNumberFormat="1" applyFont="1" applyBorder="1" applyAlignment="1">
      <alignment horizontal="left" wrapText="1"/>
    </xf>
    <xf numFmtId="0" fontId="0" fillId="0" borderId="24" xfId="0" applyNumberFormat="1" applyBorder="1" applyAlignment="1">
      <alignment horizontal="left" wrapText="1"/>
    </xf>
    <xf numFmtId="0" fontId="0" fillId="0" borderId="25" xfId="0" applyNumberFormat="1" applyBorder="1" applyAlignment="1">
      <alignment horizontal="left" wrapText="1"/>
    </xf>
    <xf numFmtId="0" fontId="18" fillId="0" borderId="26" xfId="0" applyFont="1" applyFill="1" applyBorder="1" applyAlignment="1">
      <alignment horizontal="right" vertical="center"/>
    </xf>
    <xf numFmtId="0" fontId="18" fillId="0" borderId="27" xfId="0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right" vertical="center"/>
    </xf>
    <xf numFmtId="0" fontId="18" fillId="0" borderId="26" xfId="0" applyFont="1" applyFill="1" applyBorder="1" applyAlignment="1">
      <alignment horizontal="right"/>
    </xf>
    <xf numFmtId="0" fontId="18" fillId="0" borderId="27" xfId="0" applyFont="1" applyFill="1" applyBorder="1" applyAlignment="1">
      <alignment horizontal="right"/>
    </xf>
    <xf numFmtId="0" fontId="22" fillId="0" borderId="1" xfId="0" applyFont="1" applyBorder="1" applyAlignment="1" applyProtection="1">
      <alignment horizontal="center" vertical="top"/>
      <protection hidden="1"/>
    </xf>
    <xf numFmtId="0" fontId="11" fillId="0" borderId="28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4" fillId="0" borderId="23" xfId="0" applyFont="1" applyBorder="1" applyAlignment="1" applyProtection="1">
      <alignment horizontal="left" vertical="center" wrapText="1"/>
      <protection hidden="1"/>
    </xf>
    <xf numFmtId="0" fontId="24" fillId="0" borderId="24" xfId="0" applyFont="1" applyBorder="1" applyAlignment="1" applyProtection="1">
      <alignment horizontal="left" vertical="center" wrapText="1"/>
      <protection hidden="1"/>
    </xf>
    <xf numFmtId="0" fontId="24" fillId="0" borderId="25" xfId="0" applyFont="1" applyBorder="1" applyAlignment="1" applyProtection="1">
      <alignment horizontal="left" vertical="center" wrapText="1"/>
      <protection hidden="1"/>
    </xf>
    <xf numFmtId="0" fontId="18" fillId="0" borderId="9" xfId="0" applyFont="1" applyFill="1" applyBorder="1" applyAlignment="1">
      <alignment horizontal="right"/>
    </xf>
    <xf numFmtId="0" fontId="29" fillId="2" borderId="31" xfId="0" applyNumberFormat="1" applyFont="1" applyFill="1" applyBorder="1" applyAlignment="1" applyProtection="1">
      <alignment horizontal="left" vertical="center" wrapText="1"/>
      <protection hidden="1"/>
    </xf>
    <xf numFmtId="0" fontId="29" fillId="2" borderId="12" xfId="0" applyNumberFormat="1" applyFont="1" applyFill="1" applyBorder="1" applyAlignment="1" applyProtection="1">
      <alignment horizontal="left" vertical="center" wrapText="1"/>
      <protection hidden="1"/>
    </xf>
    <xf numFmtId="0" fontId="29" fillId="2" borderId="32" xfId="0" applyNumberFormat="1" applyFont="1" applyFill="1" applyBorder="1" applyAlignment="1" applyProtection="1">
      <alignment horizontal="left" vertical="center" wrapText="1"/>
      <protection hidden="1"/>
    </xf>
    <xf numFmtId="0" fontId="5" fillId="0" borderId="6" xfId="4" applyFont="1" applyFill="1" applyBorder="1" applyAlignment="1">
      <alignment horizontal="center" vertical="center" textRotation="90" wrapText="1"/>
    </xf>
    <xf numFmtId="0" fontId="5" fillId="0" borderId="20" xfId="4" applyFont="1" applyFill="1" applyBorder="1" applyAlignment="1">
      <alignment horizontal="center" vertical="center" textRotation="90" wrapText="1"/>
    </xf>
    <xf numFmtId="0" fontId="5" fillId="2" borderId="6" xfId="4" applyFont="1" applyFill="1" applyBorder="1" applyAlignment="1">
      <alignment horizontal="center" vertical="center" textRotation="90" wrapText="1"/>
    </xf>
    <xf numFmtId="0" fontId="5" fillId="2" borderId="20" xfId="4" applyFont="1" applyFill="1" applyBorder="1" applyAlignment="1">
      <alignment horizontal="center" vertical="center" textRotation="90" wrapText="1"/>
    </xf>
    <xf numFmtId="0" fontId="5" fillId="0" borderId="5" xfId="4" applyFont="1" applyFill="1" applyBorder="1" applyAlignment="1">
      <alignment horizontal="center" vertical="center" wrapText="1"/>
    </xf>
    <xf numFmtId="0" fontId="5" fillId="0" borderId="21" xfId="4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right" vertical="center"/>
    </xf>
    <xf numFmtId="0" fontId="17" fillId="0" borderId="27" xfId="0" applyFont="1" applyBorder="1" applyAlignment="1">
      <alignment horizontal="right" vertical="center"/>
    </xf>
    <xf numFmtId="0" fontId="17" fillId="0" borderId="9" xfId="0" applyFont="1" applyBorder="1" applyAlignment="1">
      <alignment horizontal="right" vertical="center"/>
    </xf>
    <xf numFmtId="0" fontId="5" fillId="0" borderId="13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4" applyFont="1" applyFill="1" applyBorder="1" applyAlignment="1">
      <alignment horizontal="center" vertical="center" textRotation="90" wrapText="1"/>
    </xf>
    <xf numFmtId="0" fontId="5" fillId="0" borderId="7" xfId="4" applyFont="1" applyFill="1" applyBorder="1" applyAlignment="1">
      <alignment horizontal="center" vertical="center" textRotation="90" wrapText="1"/>
    </xf>
    <xf numFmtId="0" fontId="5" fillId="0" borderId="14" xfId="4" applyFont="1" applyFill="1" applyBorder="1" applyAlignment="1">
      <alignment horizontal="center" vertical="center" wrapText="1"/>
    </xf>
    <xf numFmtId="0" fontId="5" fillId="0" borderId="15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0" fontId="5" fillId="0" borderId="16" xfId="4" applyFont="1" applyFill="1" applyBorder="1" applyAlignment="1">
      <alignment horizontal="center" vertical="center" wrapText="1"/>
    </xf>
    <xf numFmtId="0" fontId="5" fillId="0" borderId="18" xfId="4" applyFont="1" applyFill="1" applyBorder="1" applyAlignment="1">
      <alignment horizontal="center" vertical="center" wrapText="1"/>
    </xf>
    <xf numFmtId="0" fontId="5" fillId="0" borderId="22" xfId="4" applyFont="1" applyFill="1" applyBorder="1" applyAlignment="1">
      <alignment horizontal="center" vertical="center" wrapText="1"/>
    </xf>
  </cellXfs>
  <cellStyles count="13">
    <cellStyle name="Normal" xfId="0" builtinId="0"/>
    <cellStyle name="Normal 10" xfId="8"/>
    <cellStyle name="Normal 11 2 2" xfId="6"/>
    <cellStyle name="Normal 13" xfId="11"/>
    <cellStyle name="Normal 14_anakia II etapi.xls sm. defeqturi 2" xfId="1"/>
    <cellStyle name="Normal 2 2" xfId="7"/>
    <cellStyle name="Normal 2 3" xfId="9"/>
    <cellStyle name="Normal 3" xfId="2"/>
    <cellStyle name="Normal 35 2" xfId="12"/>
    <cellStyle name="Normal 43" xfId="10"/>
    <cellStyle name="Normal_gare wyalsadfenigagarini 10" xfId="5"/>
    <cellStyle name="Normal_gare wyalsadfenigagarini 2 2" xfId="4"/>
    <cellStyle name="Обычный 5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workbookViewId="0">
      <selection activeCell="P11" sqref="P11"/>
    </sheetView>
  </sheetViews>
  <sheetFormatPr defaultRowHeight="15"/>
  <cols>
    <col min="1" max="1" width="4.5703125" customWidth="1"/>
    <col min="3" max="3" width="30.140625" customWidth="1"/>
    <col min="5" max="5" width="9.140625" style="95"/>
    <col min="6" max="6" width="9.140625" style="87"/>
    <col min="12" max="12" width="9.5703125" bestFit="1" customWidth="1"/>
    <col min="13" max="13" width="13.42578125" customWidth="1"/>
  </cols>
  <sheetData>
    <row r="1" spans="1:15" s="1" customFormat="1">
      <c r="A1" s="96"/>
      <c r="B1" s="156" t="s">
        <v>78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5" s="1" customFormat="1" ht="18" customHeight="1">
      <c r="A2" s="158" t="s">
        <v>76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15" s="1" customFormat="1" ht="24.75" customHeight="1" thickBot="1">
      <c r="A3" s="96"/>
      <c r="B3" s="2"/>
      <c r="C3" s="2"/>
      <c r="D3" s="157" t="s">
        <v>77</v>
      </c>
      <c r="E3" s="157"/>
      <c r="F3" s="157"/>
      <c r="G3" s="157"/>
      <c r="H3" s="157"/>
      <c r="I3" s="2"/>
      <c r="J3" s="2"/>
      <c r="K3" s="2"/>
      <c r="L3" s="2"/>
      <c r="M3" s="2"/>
    </row>
    <row r="4" spans="1:15" s="1" customFormat="1">
      <c r="A4" s="159" t="s">
        <v>1</v>
      </c>
      <c r="B4" s="162" t="s">
        <v>2</v>
      </c>
      <c r="C4" s="155" t="s">
        <v>3</v>
      </c>
      <c r="D4" s="162" t="s">
        <v>4</v>
      </c>
      <c r="E4" s="164" t="s">
        <v>5</v>
      </c>
      <c r="F4" s="165"/>
      <c r="G4" s="155" t="s">
        <v>6</v>
      </c>
      <c r="H4" s="155"/>
      <c r="I4" s="155" t="s">
        <v>7</v>
      </c>
      <c r="J4" s="155"/>
      <c r="K4" s="155" t="s">
        <v>8</v>
      </c>
      <c r="L4" s="155"/>
      <c r="M4" s="168" t="s">
        <v>9</v>
      </c>
    </row>
    <row r="5" spans="1:15" s="1" customFormat="1">
      <c r="A5" s="160"/>
      <c r="B5" s="163"/>
      <c r="C5" s="150"/>
      <c r="D5" s="163"/>
      <c r="E5" s="166"/>
      <c r="F5" s="167"/>
      <c r="G5" s="150"/>
      <c r="H5" s="150"/>
      <c r="I5" s="150"/>
      <c r="J5" s="150"/>
      <c r="K5" s="150"/>
      <c r="L5" s="150"/>
      <c r="M5" s="169"/>
    </row>
    <row r="6" spans="1:15" s="1" customFormat="1">
      <c r="A6" s="160"/>
      <c r="B6" s="163"/>
      <c r="C6" s="150"/>
      <c r="D6" s="163"/>
      <c r="E6" s="146" t="s">
        <v>4</v>
      </c>
      <c r="F6" s="148" t="s">
        <v>10</v>
      </c>
      <c r="G6" s="150" t="s">
        <v>11</v>
      </c>
      <c r="H6" s="150" t="s">
        <v>12</v>
      </c>
      <c r="I6" s="150" t="s">
        <v>13</v>
      </c>
      <c r="J6" s="150" t="s">
        <v>12</v>
      </c>
      <c r="K6" s="150" t="s">
        <v>13</v>
      </c>
      <c r="L6" s="150" t="s">
        <v>12</v>
      </c>
      <c r="M6" s="169"/>
    </row>
    <row r="7" spans="1:15" s="1" customFormat="1" ht="60" customHeight="1" thickBot="1">
      <c r="A7" s="161"/>
      <c r="B7" s="147"/>
      <c r="C7" s="151"/>
      <c r="D7" s="147"/>
      <c r="E7" s="147"/>
      <c r="F7" s="149"/>
      <c r="G7" s="151"/>
      <c r="H7" s="151"/>
      <c r="I7" s="151"/>
      <c r="J7" s="151"/>
      <c r="K7" s="151"/>
      <c r="L7" s="151"/>
      <c r="M7" s="170"/>
    </row>
    <row r="8" spans="1:15" s="1" customFormat="1" ht="15.75" thickBot="1">
      <c r="A8" s="102">
        <v>1</v>
      </c>
      <c r="B8" s="103">
        <v>2</v>
      </c>
      <c r="C8" s="103">
        <v>3</v>
      </c>
      <c r="D8" s="103">
        <v>4</v>
      </c>
      <c r="E8" s="103">
        <v>5</v>
      </c>
      <c r="F8" s="104">
        <v>6</v>
      </c>
      <c r="G8" s="103">
        <v>7</v>
      </c>
      <c r="H8" s="103">
        <v>8</v>
      </c>
      <c r="I8" s="103">
        <v>9</v>
      </c>
      <c r="J8" s="103">
        <v>10</v>
      </c>
      <c r="K8" s="103">
        <v>11</v>
      </c>
      <c r="L8" s="103">
        <v>12</v>
      </c>
      <c r="M8" s="105">
        <v>13</v>
      </c>
    </row>
    <row r="9" spans="1:15" s="1" customFormat="1" ht="30">
      <c r="A9" s="98">
        <v>1</v>
      </c>
      <c r="B9" s="97" t="s">
        <v>27</v>
      </c>
      <c r="C9" s="99" t="s">
        <v>72</v>
      </c>
      <c r="D9" s="100" t="s">
        <v>14</v>
      </c>
      <c r="E9" s="97"/>
      <c r="F9" s="106">
        <v>50</v>
      </c>
      <c r="G9" s="97"/>
      <c r="H9" s="101"/>
      <c r="I9" s="97"/>
      <c r="J9" s="101"/>
      <c r="K9" s="97"/>
      <c r="L9" s="97"/>
      <c r="M9" s="101"/>
    </row>
    <row r="10" spans="1:15" s="9" customFormat="1" ht="60">
      <c r="A10" s="14">
        <v>2</v>
      </c>
      <c r="B10" s="11" t="s">
        <v>48</v>
      </c>
      <c r="C10" s="15" t="s">
        <v>54</v>
      </c>
      <c r="D10" s="17" t="s">
        <v>14</v>
      </c>
      <c r="E10" s="88"/>
      <c r="F10" s="81">
        <v>480.7</v>
      </c>
      <c r="G10" s="31"/>
      <c r="H10" s="13"/>
      <c r="I10" s="31"/>
      <c r="J10" s="13"/>
      <c r="K10" s="31"/>
      <c r="L10" s="31"/>
      <c r="M10" s="13"/>
      <c r="O10" s="52"/>
    </row>
    <row r="11" spans="1:15" s="9" customFormat="1" ht="19.5" customHeight="1">
      <c r="A11" s="11">
        <f>A10+0.1</f>
        <v>2.1</v>
      </c>
      <c r="B11" s="11"/>
      <c r="C11" s="11" t="s">
        <v>16</v>
      </c>
      <c r="D11" s="11" t="s">
        <v>17</v>
      </c>
      <c r="E11" s="34">
        <v>0.65800000000000003</v>
      </c>
      <c r="F11" s="107">
        <f>F10*E11</f>
        <v>316.30060000000003</v>
      </c>
      <c r="G11" s="13"/>
      <c r="H11" s="13"/>
      <c r="I11" s="31"/>
      <c r="J11" s="13"/>
      <c r="K11" s="31"/>
      <c r="L11" s="31"/>
      <c r="M11" s="13"/>
    </row>
    <row r="12" spans="1:15" s="9" customFormat="1" ht="18.75" customHeight="1">
      <c r="A12" s="11">
        <f>A11+0.1</f>
        <v>2.2000000000000002</v>
      </c>
      <c r="B12" s="11"/>
      <c r="C12" s="11" t="s">
        <v>18</v>
      </c>
      <c r="D12" s="11" t="s">
        <v>0</v>
      </c>
      <c r="E12" s="34">
        <v>0.01</v>
      </c>
      <c r="F12" s="107">
        <f>F10*E12</f>
        <v>4.8070000000000004</v>
      </c>
      <c r="G12" s="31"/>
      <c r="H12" s="31"/>
      <c r="I12" s="31"/>
      <c r="J12" s="13"/>
      <c r="K12" s="13"/>
      <c r="L12" s="11"/>
      <c r="M12" s="13"/>
    </row>
    <row r="13" spans="1:15" s="9" customFormat="1" ht="20.25" customHeight="1">
      <c r="A13" s="11">
        <f t="shared" ref="A13:A15" si="0">A12+0.1</f>
        <v>2.3000000000000003</v>
      </c>
      <c r="B13" s="11"/>
      <c r="C13" s="11" t="s">
        <v>21</v>
      </c>
      <c r="D13" s="11" t="s">
        <v>20</v>
      </c>
      <c r="E13" s="33">
        <v>0.63</v>
      </c>
      <c r="F13" s="107">
        <f>F10*E13</f>
        <v>302.84100000000001</v>
      </c>
      <c r="G13" s="31"/>
      <c r="H13" s="31"/>
      <c r="I13" s="13"/>
      <c r="J13" s="13"/>
      <c r="K13" s="31"/>
      <c r="L13" s="31"/>
      <c r="M13" s="13"/>
    </row>
    <row r="14" spans="1:15" s="9" customFormat="1" ht="20.25" customHeight="1">
      <c r="A14" s="11">
        <f t="shared" si="0"/>
        <v>2.4000000000000004</v>
      </c>
      <c r="B14" s="11"/>
      <c r="C14" s="11" t="s">
        <v>26</v>
      </c>
      <c r="D14" s="11" t="s">
        <v>20</v>
      </c>
      <c r="E14" s="34">
        <v>0.79</v>
      </c>
      <c r="F14" s="107">
        <f>F10*E14</f>
        <v>379.75299999999999</v>
      </c>
      <c r="G14" s="31"/>
      <c r="H14" s="31"/>
      <c r="I14" s="13"/>
      <c r="J14" s="13"/>
      <c r="K14" s="31"/>
      <c r="L14" s="31"/>
      <c r="M14" s="13"/>
    </row>
    <row r="15" spans="1:15" s="9" customFormat="1" ht="20.25" customHeight="1">
      <c r="A15" s="11">
        <f t="shared" si="0"/>
        <v>2.5000000000000004</v>
      </c>
      <c r="B15" s="11"/>
      <c r="C15" s="11" t="s">
        <v>19</v>
      </c>
      <c r="D15" s="11" t="s">
        <v>0</v>
      </c>
      <c r="E15" s="34">
        <v>1.6E-2</v>
      </c>
      <c r="F15" s="107">
        <f>F10*E15</f>
        <v>7.6912000000000003</v>
      </c>
      <c r="G15" s="31"/>
      <c r="H15" s="31"/>
      <c r="I15" s="13"/>
      <c r="J15" s="13"/>
      <c r="K15" s="31"/>
      <c r="L15" s="31"/>
      <c r="M15" s="13"/>
    </row>
    <row r="16" spans="1:15" s="43" customFormat="1" ht="45">
      <c r="A16" s="22" t="s">
        <v>73</v>
      </c>
      <c r="B16" s="23" t="s">
        <v>41</v>
      </c>
      <c r="C16" s="47" t="s">
        <v>45</v>
      </c>
      <c r="D16" s="17" t="s">
        <v>14</v>
      </c>
      <c r="E16" s="89"/>
      <c r="F16" s="81">
        <v>242.45</v>
      </c>
      <c r="G16" s="24"/>
      <c r="H16" s="18"/>
      <c r="I16" s="54"/>
      <c r="J16" s="54"/>
      <c r="K16" s="54"/>
      <c r="L16" s="8"/>
      <c r="M16" s="18"/>
    </row>
    <row r="17" spans="1:13" s="57" customFormat="1">
      <c r="A17" s="26">
        <f>A16+0.1</f>
        <v>3.1</v>
      </c>
      <c r="B17" s="55"/>
      <c r="C17" s="30" t="s">
        <v>42</v>
      </c>
      <c r="D17" s="8" t="s">
        <v>17</v>
      </c>
      <c r="E17" s="28">
        <v>1.5</v>
      </c>
      <c r="F17" s="82">
        <f>E17*F16</f>
        <v>363.67499999999995</v>
      </c>
      <c r="G17" s="26"/>
      <c r="H17" s="18"/>
      <c r="I17" s="56"/>
      <c r="J17" s="56"/>
      <c r="K17" s="56"/>
      <c r="L17" s="8"/>
      <c r="M17" s="18"/>
    </row>
    <row r="18" spans="1:13" s="57" customFormat="1">
      <c r="A18" s="26">
        <f>A17+0.1</f>
        <v>3.2</v>
      </c>
      <c r="B18" s="55"/>
      <c r="C18" s="30" t="s">
        <v>18</v>
      </c>
      <c r="D18" s="8" t="s">
        <v>0</v>
      </c>
      <c r="E18" s="6">
        <v>0.02</v>
      </c>
      <c r="F18" s="82">
        <f>E18*F16</f>
        <v>4.8490000000000002</v>
      </c>
      <c r="G18" s="26"/>
      <c r="H18" s="18"/>
      <c r="I18" s="56"/>
      <c r="J18" s="56"/>
      <c r="K18" s="56"/>
      <c r="L18" s="8"/>
      <c r="M18" s="18"/>
    </row>
    <row r="19" spans="1:13" s="57" customFormat="1">
      <c r="A19" s="26">
        <f>A18+0.1</f>
        <v>3.3000000000000003</v>
      </c>
      <c r="B19" s="46"/>
      <c r="C19" s="30" t="s">
        <v>43</v>
      </c>
      <c r="D19" s="41" t="s">
        <v>14</v>
      </c>
      <c r="E19" s="6">
        <v>1.02</v>
      </c>
      <c r="F19" s="82">
        <f>E19*F16</f>
        <v>247.29900000000001</v>
      </c>
      <c r="G19" s="26"/>
      <c r="H19" s="18"/>
      <c r="I19" s="56"/>
      <c r="J19" s="56"/>
      <c r="K19" s="56"/>
      <c r="L19" s="56"/>
      <c r="M19" s="18"/>
    </row>
    <row r="20" spans="1:13" s="57" customFormat="1">
      <c r="A20" s="26">
        <f>A19+0.1</f>
        <v>3.4000000000000004</v>
      </c>
      <c r="B20" s="46"/>
      <c r="C20" s="3" t="s">
        <v>44</v>
      </c>
      <c r="D20" s="49" t="s">
        <v>20</v>
      </c>
      <c r="E20" s="28">
        <v>4</v>
      </c>
      <c r="F20" s="82">
        <f>E20*F16</f>
        <v>969.8</v>
      </c>
      <c r="G20" s="26"/>
      <c r="H20" s="18"/>
      <c r="I20" s="56"/>
      <c r="J20" s="56"/>
      <c r="K20" s="56"/>
      <c r="L20" s="56"/>
      <c r="M20" s="18"/>
    </row>
    <row r="21" spans="1:13" s="57" customFormat="1">
      <c r="A21" s="26">
        <f>A20+0.1</f>
        <v>3.5000000000000004</v>
      </c>
      <c r="B21" s="46"/>
      <c r="C21" s="30" t="s">
        <v>19</v>
      </c>
      <c r="D21" s="23" t="s">
        <v>0</v>
      </c>
      <c r="E21" s="90">
        <v>7.0000000000000001E-3</v>
      </c>
      <c r="F21" s="82">
        <f>E21*F16</f>
        <v>1.6971499999999999</v>
      </c>
      <c r="G21" s="26"/>
      <c r="H21" s="18"/>
      <c r="I21" s="56"/>
      <c r="J21" s="56"/>
      <c r="K21" s="56"/>
      <c r="L21" s="56"/>
      <c r="M21" s="18"/>
    </row>
    <row r="22" spans="1:13" s="9" customFormat="1" ht="45">
      <c r="A22" s="14">
        <v>4</v>
      </c>
      <c r="B22" s="11" t="s">
        <v>27</v>
      </c>
      <c r="C22" s="15" t="s">
        <v>53</v>
      </c>
      <c r="D22" s="17" t="s">
        <v>14</v>
      </c>
      <c r="E22" s="34"/>
      <c r="F22" s="83">
        <v>50</v>
      </c>
      <c r="G22" s="31"/>
      <c r="H22" s="31"/>
      <c r="I22" s="13"/>
      <c r="J22" s="13"/>
      <c r="K22" s="31"/>
      <c r="L22" s="31"/>
      <c r="M22" s="13"/>
    </row>
    <row r="23" spans="1:13" s="36" customFormat="1" ht="45">
      <c r="A23" s="14">
        <v>5</v>
      </c>
      <c r="B23" s="51" t="s">
        <v>39</v>
      </c>
      <c r="C23" s="15" t="s">
        <v>51</v>
      </c>
      <c r="D23" s="39" t="s">
        <v>40</v>
      </c>
      <c r="E23" s="6"/>
      <c r="F23" s="81">
        <v>25</v>
      </c>
      <c r="G23" s="12"/>
      <c r="H23" s="12"/>
      <c r="I23" s="12"/>
      <c r="J23" s="12"/>
      <c r="K23" s="12"/>
      <c r="L23" s="12"/>
      <c r="M23" s="8"/>
    </row>
    <row r="24" spans="1:13" s="9" customFormat="1" ht="20.25" customHeight="1">
      <c r="A24" s="11">
        <f>A23+0.1</f>
        <v>5.0999999999999996</v>
      </c>
      <c r="B24" s="11"/>
      <c r="C24" s="11" t="s">
        <v>16</v>
      </c>
      <c r="D24" s="11" t="s">
        <v>17</v>
      </c>
      <c r="E24" s="33">
        <v>3.88</v>
      </c>
      <c r="F24" s="18">
        <f>F23*E24</f>
        <v>97</v>
      </c>
      <c r="G24" s="13"/>
      <c r="H24" s="13"/>
      <c r="I24" s="16"/>
      <c r="J24" s="16"/>
      <c r="K24" s="16"/>
      <c r="L24" s="16"/>
      <c r="M24" s="8"/>
    </row>
    <row r="25" spans="1:13" s="25" customFormat="1" ht="60">
      <c r="A25" s="22" t="s">
        <v>38</v>
      </c>
      <c r="B25" s="48" t="s">
        <v>34</v>
      </c>
      <c r="C25" s="47" t="s">
        <v>36</v>
      </c>
      <c r="D25" s="17" t="s">
        <v>14</v>
      </c>
      <c r="E25" s="89"/>
      <c r="F25" s="84">
        <v>44</v>
      </c>
      <c r="G25" s="24"/>
      <c r="H25" s="45"/>
      <c r="I25" s="14"/>
      <c r="J25" s="33"/>
      <c r="K25" s="14"/>
      <c r="L25" s="14"/>
      <c r="M25" s="33"/>
    </row>
    <row r="26" spans="1:13" s="21" customFormat="1" ht="20.25" customHeight="1">
      <c r="A26" s="26">
        <f>A25+0.1</f>
        <v>6.1</v>
      </c>
      <c r="B26" s="48"/>
      <c r="C26" s="48" t="s">
        <v>16</v>
      </c>
      <c r="D26" s="23" t="s">
        <v>17</v>
      </c>
      <c r="E26" s="91">
        <f>0.0373*2</f>
        <v>7.46E-2</v>
      </c>
      <c r="F26" s="82">
        <f>E26*F25</f>
        <v>3.2824</v>
      </c>
      <c r="G26" s="27"/>
      <c r="H26" s="28"/>
      <c r="I26" s="29"/>
      <c r="J26" s="33"/>
      <c r="K26" s="29"/>
      <c r="L26" s="29"/>
      <c r="M26" s="33"/>
    </row>
    <row r="27" spans="1:13" s="21" customFormat="1" ht="22.5" customHeight="1">
      <c r="A27" s="26">
        <f>A26+0.1</f>
        <v>6.1999999999999993</v>
      </c>
      <c r="B27" s="48"/>
      <c r="C27" s="48" t="s">
        <v>35</v>
      </c>
      <c r="D27" s="41" t="s">
        <v>15</v>
      </c>
      <c r="E27" s="91">
        <v>0.125</v>
      </c>
      <c r="F27" s="82">
        <f>E27*F25</f>
        <v>5.5</v>
      </c>
      <c r="G27" s="27"/>
      <c r="H27" s="28"/>
      <c r="I27" s="29"/>
      <c r="J27" s="33"/>
      <c r="K27" s="29"/>
      <c r="L27" s="29"/>
      <c r="M27" s="33"/>
    </row>
    <row r="28" spans="1:13" s="21" customFormat="1" ht="45">
      <c r="A28" s="22" t="s">
        <v>67</v>
      </c>
      <c r="B28" s="23" t="s">
        <v>32</v>
      </c>
      <c r="C28" s="42" t="s">
        <v>33</v>
      </c>
      <c r="D28" s="19" t="s">
        <v>15</v>
      </c>
      <c r="E28" s="89"/>
      <c r="F28" s="81">
        <v>6.6</v>
      </c>
      <c r="G28" s="24"/>
      <c r="H28" s="45"/>
      <c r="I28" s="14"/>
      <c r="J28" s="14"/>
      <c r="K28" s="29"/>
      <c r="L28" s="29"/>
      <c r="M28" s="33"/>
    </row>
    <row r="29" spans="1:13" s="21" customFormat="1">
      <c r="A29" s="26">
        <f t="shared" ref="A29:A34" si="1">A28+0.1</f>
        <v>7.1</v>
      </c>
      <c r="B29" s="46"/>
      <c r="C29" s="12" t="s">
        <v>16</v>
      </c>
      <c r="D29" s="8" t="s">
        <v>17</v>
      </c>
      <c r="E29" s="6">
        <v>4.5</v>
      </c>
      <c r="F29" s="108">
        <f>E29*F28</f>
        <v>29.7</v>
      </c>
      <c r="G29" s="27"/>
      <c r="H29" s="28"/>
      <c r="I29" s="12"/>
      <c r="J29" s="12"/>
      <c r="K29" s="29"/>
      <c r="L29" s="29"/>
      <c r="M29" s="33"/>
    </row>
    <row r="30" spans="1:13" s="21" customFormat="1" ht="19.5" customHeight="1">
      <c r="A30" s="26">
        <f t="shared" si="1"/>
        <v>7.1999999999999993</v>
      </c>
      <c r="B30" s="46"/>
      <c r="C30" s="12" t="s">
        <v>18</v>
      </c>
      <c r="D30" s="44" t="s">
        <v>0</v>
      </c>
      <c r="E30" s="6">
        <v>0.37</v>
      </c>
      <c r="F30" s="108">
        <f>E30*F28</f>
        <v>2.4419999999999997</v>
      </c>
      <c r="G30" s="8"/>
      <c r="H30" s="28"/>
      <c r="I30" s="12"/>
      <c r="J30" s="12"/>
      <c r="K30" s="29"/>
      <c r="L30" s="38"/>
      <c r="M30" s="33"/>
    </row>
    <row r="31" spans="1:13" s="21" customFormat="1" ht="18.75" customHeight="1">
      <c r="A31" s="26">
        <f t="shared" si="1"/>
        <v>7.2999999999999989</v>
      </c>
      <c r="B31" s="46"/>
      <c r="C31" s="12" t="s">
        <v>31</v>
      </c>
      <c r="D31" s="49" t="s">
        <v>15</v>
      </c>
      <c r="E31" s="6">
        <v>1.02</v>
      </c>
      <c r="F31" s="108">
        <f>E31*F28</f>
        <v>6.7319999999999993</v>
      </c>
      <c r="G31" s="26"/>
      <c r="H31" s="28"/>
      <c r="I31" s="12"/>
      <c r="J31" s="12"/>
      <c r="K31" s="29"/>
      <c r="L31" s="29"/>
      <c r="M31" s="33"/>
    </row>
    <row r="32" spans="1:13" s="21" customFormat="1">
      <c r="A32" s="26">
        <f t="shared" si="1"/>
        <v>7.3999999999999986</v>
      </c>
      <c r="B32" s="46"/>
      <c r="C32" s="12" t="s">
        <v>23</v>
      </c>
      <c r="D32" s="41" t="s">
        <v>14</v>
      </c>
      <c r="E32" s="28" t="s">
        <v>25</v>
      </c>
      <c r="F32" s="108">
        <v>12</v>
      </c>
      <c r="G32" s="8"/>
      <c r="H32" s="28"/>
      <c r="I32" s="12"/>
      <c r="J32" s="12"/>
      <c r="K32" s="29"/>
      <c r="L32" s="29"/>
      <c r="M32" s="33"/>
    </row>
    <row r="33" spans="1:15" s="21" customFormat="1">
      <c r="A33" s="26">
        <f t="shared" si="1"/>
        <v>7.4999999999999982</v>
      </c>
      <c r="B33" s="46"/>
      <c r="C33" s="12" t="s">
        <v>30</v>
      </c>
      <c r="D33" s="49" t="s">
        <v>15</v>
      </c>
      <c r="E33" s="90">
        <v>1.72E-2</v>
      </c>
      <c r="F33" s="108">
        <f>E33*F28</f>
        <v>0.11352</v>
      </c>
      <c r="G33" s="26"/>
      <c r="H33" s="28"/>
      <c r="I33" s="12"/>
      <c r="J33" s="12"/>
      <c r="K33" s="29"/>
      <c r="L33" s="29"/>
      <c r="M33" s="33"/>
    </row>
    <row r="34" spans="1:15" s="21" customFormat="1">
      <c r="A34" s="26">
        <f t="shared" si="1"/>
        <v>7.5999999999999979</v>
      </c>
      <c r="B34" s="46"/>
      <c r="C34" s="12" t="s">
        <v>19</v>
      </c>
      <c r="D34" s="8" t="s">
        <v>0</v>
      </c>
      <c r="E34" s="90">
        <v>2E-3</v>
      </c>
      <c r="F34" s="108">
        <f>E34*F28</f>
        <v>1.32E-2</v>
      </c>
      <c r="G34" s="8"/>
      <c r="H34" s="6"/>
      <c r="I34" s="12"/>
      <c r="J34" s="12"/>
      <c r="K34" s="29"/>
      <c r="L34" s="29"/>
      <c r="M34" s="33"/>
    </row>
    <row r="35" spans="1:15" s="21" customFormat="1" ht="75">
      <c r="A35" s="22" t="s">
        <v>74</v>
      </c>
      <c r="B35" s="23" t="s">
        <v>32</v>
      </c>
      <c r="C35" s="22" t="s">
        <v>55</v>
      </c>
      <c r="D35" s="37" t="s">
        <v>15</v>
      </c>
      <c r="E35" s="89"/>
      <c r="F35" s="81">
        <v>0.25600000000000001</v>
      </c>
      <c r="G35" s="24"/>
      <c r="H35" s="45"/>
      <c r="I35" s="14"/>
      <c r="J35" s="14"/>
      <c r="K35" s="29"/>
      <c r="L35" s="29"/>
      <c r="M35" s="38"/>
    </row>
    <row r="36" spans="1:15" s="21" customFormat="1">
      <c r="A36" s="26">
        <f t="shared" ref="A36:A40" si="2">A35+0.1</f>
        <v>8.1</v>
      </c>
      <c r="B36" s="46"/>
      <c r="C36" s="12" t="s">
        <v>56</v>
      </c>
      <c r="D36" s="8" t="s">
        <v>17</v>
      </c>
      <c r="E36" s="6">
        <f>2*4.5</f>
        <v>9</v>
      </c>
      <c r="F36" s="108">
        <f>E36*F35</f>
        <v>2.3040000000000003</v>
      </c>
      <c r="G36" s="27"/>
      <c r="H36" s="28"/>
      <c r="I36" s="12"/>
      <c r="J36" s="12"/>
      <c r="K36" s="29"/>
      <c r="L36" s="29"/>
      <c r="M36" s="38"/>
    </row>
    <row r="37" spans="1:15" s="21" customFormat="1">
      <c r="A37" s="26">
        <f t="shared" si="2"/>
        <v>8.1999999999999993</v>
      </c>
      <c r="B37" s="46"/>
      <c r="C37" s="12" t="s">
        <v>18</v>
      </c>
      <c r="D37" s="44" t="s">
        <v>0</v>
      </c>
      <c r="E37" s="6">
        <v>0.37</v>
      </c>
      <c r="F37" s="108">
        <f>E37*F35</f>
        <v>9.4719999999999999E-2</v>
      </c>
      <c r="G37" s="8"/>
      <c r="H37" s="28"/>
      <c r="I37" s="12"/>
      <c r="J37" s="12"/>
      <c r="K37" s="29"/>
      <c r="L37" s="38"/>
      <c r="M37" s="38"/>
    </row>
    <row r="38" spans="1:15" s="21" customFormat="1">
      <c r="A38" s="26">
        <f t="shared" si="2"/>
        <v>8.2999999999999989</v>
      </c>
      <c r="B38" s="46"/>
      <c r="C38" s="12" t="s">
        <v>57</v>
      </c>
      <c r="D38" s="29" t="s">
        <v>15</v>
      </c>
      <c r="E38" s="6">
        <v>1.02</v>
      </c>
      <c r="F38" s="108">
        <f>E38*F35</f>
        <v>0.26112000000000002</v>
      </c>
      <c r="G38" s="26"/>
      <c r="H38" s="28"/>
      <c r="I38" s="12"/>
      <c r="J38" s="12"/>
      <c r="K38" s="29"/>
      <c r="L38" s="29"/>
      <c r="M38" s="38"/>
    </row>
    <row r="39" spans="1:15" s="21" customFormat="1">
      <c r="A39" s="26">
        <f t="shared" si="2"/>
        <v>8.3999999999999986</v>
      </c>
      <c r="B39" s="46"/>
      <c r="C39" s="12" t="s">
        <v>58</v>
      </c>
      <c r="D39" s="29" t="s">
        <v>59</v>
      </c>
      <c r="E39" s="6" t="s">
        <v>60</v>
      </c>
      <c r="F39" s="108">
        <v>12</v>
      </c>
      <c r="G39" s="26"/>
      <c r="H39" s="28"/>
      <c r="I39" s="12"/>
      <c r="J39" s="12"/>
      <c r="K39" s="29"/>
      <c r="L39" s="29"/>
      <c r="M39" s="38"/>
    </row>
    <row r="40" spans="1:15" s="21" customFormat="1">
      <c r="A40" s="26">
        <f t="shared" si="2"/>
        <v>8.4999999999999982</v>
      </c>
      <c r="B40" s="46"/>
      <c r="C40" s="12" t="s">
        <v>19</v>
      </c>
      <c r="D40" s="8" t="s">
        <v>0</v>
      </c>
      <c r="E40" s="6">
        <v>0.28000000000000003</v>
      </c>
      <c r="F40" s="108">
        <f>E40*F35</f>
        <v>7.1680000000000008E-2</v>
      </c>
      <c r="G40" s="8"/>
      <c r="H40" s="28"/>
      <c r="I40" s="12"/>
      <c r="J40" s="12"/>
      <c r="K40" s="29"/>
      <c r="L40" s="29"/>
      <c r="M40" s="38"/>
    </row>
    <row r="41" spans="1:15" s="21" customFormat="1" ht="77.25" customHeight="1">
      <c r="A41" s="61">
        <v>9</v>
      </c>
      <c r="B41" s="62" t="s">
        <v>27</v>
      </c>
      <c r="C41" s="17" t="s">
        <v>61</v>
      </c>
      <c r="D41" s="63" t="s">
        <v>24</v>
      </c>
      <c r="E41" s="80"/>
      <c r="F41" s="85">
        <v>7.8700000000000006E-2</v>
      </c>
      <c r="G41" s="41"/>
      <c r="H41" s="18"/>
      <c r="I41" s="41"/>
      <c r="J41" s="18"/>
      <c r="K41" s="41"/>
      <c r="L41" s="18"/>
      <c r="M41" s="18"/>
    </row>
    <row r="42" spans="1:15" s="21" customFormat="1" ht="19.5" customHeight="1">
      <c r="A42" s="64">
        <f>A41+0.1</f>
        <v>9.1</v>
      </c>
      <c r="B42" s="62"/>
      <c r="C42" s="41" t="s">
        <v>62</v>
      </c>
      <c r="D42" s="65" t="s">
        <v>59</v>
      </c>
      <c r="E42" s="80" t="s">
        <v>25</v>
      </c>
      <c r="F42" s="86">
        <v>25</v>
      </c>
      <c r="G42" s="41"/>
      <c r="H42" s="18"/>
      <c r="I42" s="41"/>
      <c r="J42" s="18"/>
      <c r="K42" s="41"/>
      <c r="L42" s="18"/>
      <c r="M42" s="18"/>
    </row>
    <row r="43" spans="1:15" s="43" customFormat="1" ht="60">
      <c r="A43" s="47" t="s">
        <v>75</v>
      </c>
      <c r="B43" s="48" t="s">
        <v>63</v>
      </c>
      <c r="C43" s="47" t="s">
        <v>64</v>
      </c>
      <c r="D43" s="19" t="s">
        <v>14</v>
      </c>
      <c r="E43" s="89"/>
      <c r="F43" s="81">
        <v>3.6</v>
      </c>
      <c r="G43" s="66"/>
      <c r="H43" s="18"/>
      <c r="I43" s="67"/>
      <c r="J43" s="18"/>
      <c r="K43" s="68"/>
      <c r="L43" s="18"/>
      <c r="M43" s="18"/>
      <c r="N43" s="21"/>
      <c r="O43" s="21"/>
    </row>
    <row r="44" spans="1:15" s="71" customFormat="1" ht="21" customHeight="1">
      <c r="A44" s="28">
        <f t="shared" ref="A44:A48" si="3">A43+0.1</f>
        <v>10.1</v>
      </c>
      <c r="B44" s="48"/>
      <c r="C44" s="48" t="s">
        <v>16</v>
      </c>
      <c r="D44" s="48" t="s">
        <v>17</v>
      </c>
      <c r="E44" s="91">
        <v>0.439</v>
      </c>
      <c r="F44" s="108">
        <f>E44*F43</f>
        <v>1.5804</v>
      </c>
      <c r="G44" s="69"/>
      <c r="H44" s="18"/>
      <c r="I44" s="70"/>
      <c r="J44" s="18"/>
      <c r="K44" s="67"/>
      <c r="L44" s="18"/>
      <c r="M44" s="18"/>
      <c r="N44" s="21"/>
      <c r="O44" s="21"/>
    </row>
    <row r="45" spans="1:15" s="71" customFormat="1" ht="21" customHeight="1">
      <c r="A45" s="28">
        <f t="shared" si="3"/>
        <v>10.199999999999999</v>
      </c>
      <c r="B45" s="72"/>
      <c r="C45" s="48" t="s">
        <v>18</v>
      </c>
      <c r="D45" s="48" t="s">
        <v>0</v>
      </c>
      <c r="E45" s="91">
        <v>3.5000000000000003E-2</v>
      </c>
      <c r="F45" s="108">
        <f>E45*F43</f>
        <v>0.12600000000000003</v>
      </c>
      <c r="G45" s="73"/>
      <c r="H45" s="18"/>
      <c r="I45" s="67"/>
      <c r="J45" s="18"/>
      <c r="K45" s="70"/>
      <c r="L45" s="18"/>
      <c r="M45" s="18"/>
      <c r="N45" s="21"/>
      <c r="O45" s="21"/>
    </row>
    <row r="46" spans="1:15" s="71" customFormat="1" ht="30">
      <c r="A46" s="28">
        <f t="shared" si="3"/>
        <v>10.299999999999999</v>
      </c>
      <c r="B46" s="48"/>
      <c r="C46" s="48" t="s">
        <v>65</v>
      </c>
      <c r="D46" s="60" t="s">
        <v>14</v>
      </c>
      <c r="E46" s="91">
        <v>1.1499999999999999</v>
      </c>
      <c r="F46" s="108">
        <f>E46*F43</f>
        <v>4.1399999999999997</v>
      </c>
      <c r="G46" s="73"/>
      <c r="H46" s="18"/>
      <c r="I46" s="67"/>
      <c r="J46" s="18"/>
      <c r="K46" s="67"/>
      <c r="L46" s="18"/>
      <c r="M46" s="18"/>
      <c r="N46" s="21"/>
      <c r="O46" s="21"/>
    </row>
    <row r="47" spans="1:15" s="71" customFormat="1" ht="20.25" customHeight="1">
      <c r="A47" s="28">
        <f t="shared" si="3"/>
        <v>10.399999999999999</v>
      </c>
      <c r="B47" s="48"/>
      <c r="C47" s="48" t="s">
        <v>66</v>
      </c>
      <c r="D47" s="48" t="s">
        <v>20</v>
      </c>
      <c r="E47" s="91">
        <v>0.106</v>
      </c>
      <c r="F47" s="108">
        <f>E47*F43</f>
        <v>0.38159999999999999</v>
      </c>
      <c r="G47" s="73"/>
      <c r="H47" s="18"/>
      <c r="I47" s="67"/>
      <c r="J47" s="18"/>
      <c r="K47" s="67"/>
      <c r="L47" s="18"/>
      <c r="M47" s="18"/>
      <c r="N47" s="21"/>
      <c r="O47" s="21"/>
    </row>
    <row r="48" spans="1:15" s="71" customFormat="1" ht="21.75" customHeight="1">
      <c r="A48" s="28">
        <f t="shared" si="3"/>
        <v>10.499999999999998</v>
      </c>
      <c r="B48" s="48"/>
      <c r="C48" s="48" t="s">
        <v>19</v>
      </c>
      <c r="D48" s="48" t="s">
        <v>0</v>
      </c>
      <c r="E48" s="91">
        <v>8.1600000000000006E-2</v>
      </c>
      <c r="F48" s="108">
        <f>E48*F43</f>
        <v>0.29376000000000002</v>
      </c>
      <c r="G48" s="73"/>
      <c r="H48" s="18"/>
      <c r="I48" s="67"/>
      <c r="J48" s="18"/>
      <c r="K48" s="67"/>
      <c r="L48" s="18"/>
      <c r="M48" s="18"/>
      <c r="N48" s="21"/>
      <c r="O48" s="21"/>
    </row>
    <row r="49" spans="1:13" s="36" customFormat="1" ht="45">
      <c r="A49" s="15">
        <v>11</v>
      </c>
      <c r="B49" s="11" t="s">
        <v>68</v>
      </c>
      <c r="C49" s="15" t="s">
        <v>69</v>
      </c>
      <c r="D49" s="19" t="s">
        <v>14</v>
      </c>
      <c r="E49" s="35"/>
      <c r="F49" s="84">
        <v>25</v>
      </c>
      <c r="G49" s="50"/>
      <c r="H49" s="50"/>
      <c r="I49" s="50"/>
      <c r="J49" s="50"/>
      <c r="K49" s="8"/>
      <c r="L49" s="12"/>
      <c r="M49" s="8"/>
    </row>
    <row r="50" spans="1:13" s="59" customFormat="1" ht="20.25" customHeight="1">
      <c r="A50" s="79">
        <f>A49+0.1</f>
        <v>11.1</v>
      </c>
      <c r="B50" s="75"/>
      <c r="C50" s="75" t="s">
        <v>16</v>
      </c>
      <c r="D50" s="75" t="s">
        <v>17</v>
      </c>
      <c r="E50" s="92">
        <v>0.33600000000000002</v>
      </c>
      <c r="F50" s="109">
        <f>F49*E50</f>
        <v>8.4</v>
      </c>
      <c r="G50" s="76"/>
      <c r="H50" s="76"/>
      <c r="I50" s="77"/>
      <c r="J50" s="77"/>
      <c r="K50" s="77"/>
      <c r="L50" s="77"/>
      <c r="M50" s="76"/>
    </row>
    <row r="51" spans="1:13" s="59" customFormat="1" ht="19.5" customHeight="1">
      <c r="A51" s="79">
        <f>A50+0.1</f>
        <v>11.2</v>
      </c>
      <c r="B51" s="75"/>
      <c r="C51" s="75" t="s">
        <v>18</v>
      </c>
      <c r="D51" s="75" t="s">
        <v>0</v>
      </c>
      <c r="E51" s="92">
        <v>1.4999999999999999E-2</v>
      </c>
      <c r="F51" s="109">
        <f>F49*E51</f>
        <v>0.375</v>
      </c>
      <c r="G51" s="78"/>
      <c r="H51" s="77"/>
      <c r="I51" s="77"/>
      <c r="J51" s="77"/>
      <c r="K51" s="76"/>
      <c r="L51" s="76"/>
      <c r="M51" s="76"/>
    </row>
    <row r="52" spans="1:13" s="59" customFormat="1" ht="20.25" customHeight="1">
      <c r="A52" s="79">
        <f>A51+0.1</f>
        <v>11.299999999999999</v>
      </c>
      <c r="B52" s="75"/>
      <c r="C52" s="75" t="s">
        <v>70</v>
      </c>
      <c r="D52" s="75" t="s">
        <v>24</v>
      </c>
      <c r="E52" s="93">
        <v>2.3999999999999998E-3</v>
      </c>
      <c r="F52" s="109">
        <f>F49*E52</f>
        <v>0.06</v>
      </c>
      <c r="G52" s="78"/>
      <c r="H52" s="77"/>
      <c r="I52" s="76"/>
      <c r="J52" s="76"/>
      <c r="K52" s="77"/>
      <c r="L52" s="77"/>
      <c r="M52" s="76"/>
    </row>
    <row r="53" spans="1:13" s="59" customFormat="1" ht="22.5" customHeight="1">
      <c r="A53" s="79">
        <f>A52+0.1</f>
        <v>11.399999999999999</v>
      </c>
      <c r="B53" s="75"/>
      <c r="C53" s="75" t="s">
        <v>71</v>
      </c>
      <c r="D53" s="75" t="s">
        <v>0</v>
      </c>
      <c r="E53" s="93">
        <v>2.2800000000000001E-2</v>
      </c>
      <c r="F53" s="109">
        <f>F49*E53</f>
        <v>0.57000000000000006</v>
      </c>
      <c r="G53" s="78"/>
      <c r="H53" s="77"/>
      <c r="I53" s="76"/>
      <c r="J53" s="76"/>
      <c r="K53" s="77"/>
      <c r="L53" s="77"/>
      <c r="M53" s="76"/>
    </row>
    <row r="54" spans="1:13" s="21" customFormat="1" ht="60">
      <c r="A54" s="53">
        <v>12</v>
      </c>
      <c r="B54" s="46" t="s">
        <v>27</v>
      </c>
      <c r="C54" s="12" t="s">
        <v>52</v>
      </c>
      <c r="D54" s="17" t="s">
        <v>14</v>
      </c>
      <c r="E54" s="90"/>
      <c r="F54" s="81">
        <v>17.5</v>
      </c>
      <c r="G54" s="8"/>
      <c r="H54" s="6"/>
      <c r="I54" s="12"/>
      <c r="J54" s="12"/>
      <c r="K54" s="29"/>
      <c r="L54" s="29"/>
      <c r="M54" s="33"/>
    </row>
    <row r="55" spans="1:13" s="58" customFormat="1" ht="30">
      <c r="A55" s="15">
        <v>13</v>
      </c>
      <c r="B55" s="12" t="s">
        <v>46</v>
      </c>
      <c r="C55" s="15" t="s">
        <v>49</v>
      </c>
      <c r="D55" s="17" t="s">
        <v>14</v>
      </c>
      <c r="E55" s="35"/>
      <c r="F55" s="81">
        <v>231</v>
      </c>
      <c r="G55" s="8"/>
      <c r="H55" s="12"/>
      <c r="I55" s="50"/>
      <c r="J55" s="50"/>
      <c r="K55" s="50"/>
      <c r="L55" s="50"/>
      <c r="M55" s="26"/>
    </row>
    <row r="56" spans="1:13" s="10" customFormat="1" ht="23.25" customHeight="1">
      <c r="A56" s="74">
        <f>A55+0.1</f>
        <v>13.1</v>
      </c>
      <c r="B56" s="11"/>
      <c r="C56" s="11" t="s">
        <v>16</v>
      </c>
      <c r="D56" s="11" t="s">
        <v>17</v>
      </c>
      <c r="E56" s="34">
        <v>0.93</v>
      </c>
      <c r="F56" s="107">
        <f>F55*E56</f>
        <v>214.83</v>
      </c>
      <c r="G56" s="13"/>
      <c r="H56" s="13"/>
      <c r="I56" s="32"/>
      <c r="J56" s="32"/>
      <c r="K56" s="32"/>
      <c r="L56" s="32"/>
      <c r="M56" s="13"/>
    </row>
    <row r="57" spans="1:13" s="10" customFormat="1" ht="22.5" customHeight="1">
      <c r="A57" s="74">
        <f>A56+0.1</f>
        <v>13.2</v>
      </c>
      <c r="B57" s="11"/>
      <c r="C57" s="11" t="s">
        <v>18</v>
      </c>
      <c r="D57" s="11" t="s">
        <v>0</v>
      </c>
      <c r="E57" s="34">
        <v>2.5999999999999999E-2</v>
      </c>
      <c r="F57" s="107">
        <f>F55*E57</f>
        <v>6.0059999999999993</v>
      </c>
      <c r="G57" s="31"/>
      <c r="H57" s="32"/>
      <c r="I57" s="32"/>
      <c r="J57" s="32"/>
      <c r="K57" s="13"/>
      <c r="L57" s="13"/>
      <c r="M57" s="13"/>
    </row>
    <row r="58" spans="1:13" s="9" customFormat="1" ht="22.5" customHeight="1">
      <c r="A58" s="74">
        <f t="shared" ref="A58:A59" si="4">A57+0.1</f>
        <v>13.299999999999999</v>
      </c>
      <c r="B58" s="11"/>
      <c r="C58" s="11" t="s">
        <v>22</v>
      </c>
      <c r="D58" s="49" t="s">
        <v>15</v>
      </c>
      <c r="E58" s="94">
        <v>2.5600000000000001E-2</v>
      </c>
      <c r="F58" s="107">
        <f>F55*E58</f>
        <v>5.9136000000000006</v>
      </c>
      <c r="G58" s="31"/>
      <c r="H58" s="32"/>
      <c r="I58" s="13"/>
      <c r="J58" s="13"/>
      <c r="K58" s="32"/>
      <c r="L58" s="32"/>
      <c r="M58" s="13"/>
    </row>
    <row r="59" spans="1:13" s="9" customFormat="1" ht="21" customHeight="1">
      <c r="A59" s="74">
        <f t="shared" si="4"/>
        <v>13.399999999999999</v>
      </c>
      <c r="B59" s="11" t="s">
        <v>47</v>
      </c>
      <c r="C59" s="11" t="s">
        <v>50</v>
      </c>
      <c r="D59" s="11" t="s">
        <v>37</v>
      </c>
      <c r="E59" s="34">
        <v>2.4E-2</v>
      </c>
      <c r="F59" s="107">
        <f>F55*E59</f>
        <v>5.5440000000000005</v>
      </c>
      <c r="G59" s="31"/>
      <c r="H59" s="32"/>
      <c r="I59" s="13"/>
      <c r="J59" s="13"/>
      <c r="K59" s="13"/>
      <c r="L59" s="13"/>
      <c r="M59" s="13"/>
    </row>
    <row r="60" spans="1:13" s="1" customFormat="1" ht="60">
      <c r="A60" s="20">
        <v>14</v>
      </c>
      <c r="B60" s="4" t="s">
        <v>27</v>
      </c>
      <c r="C60" s="5" t="s">
        <v>28</v>
      </c>
      <c r="D60" s="5" t="s">
        <v>24</v>
      </c>
      <c r="E60" s="6"/>
      <c r="F60" s="81">
        <v>2</v>
      </c>
      <c r="G60" s="6"/>
      <c r="H60" s="40"/>
      <c r="I60" s="6"/>
      <c r="J60" s="40"/>
      <c r="K60" s="6"/>
      <c r="L60" s="7"/>
      <c r="M60" s="18"/>
    </row>
    <row r="61" spans="1:13" s="1" customFormat="1" ht="60">
      <c r="A61" s="20">
        <v>15</v>
      </c>
      <c r="B61" s="4" t="s">
        <v>27</v>
      </c>
      <c r="C61" s="5" t="s">
        <v>29</v>
      </c>
      <c r="D61" s="5" t="s">
        <v>24</v>
      </c>
      <c r="E61" s="6"/>
      <c r="F61" s="81">
        <f>F60</f>
        <v>2</v>
      </c>
      <c r="G61" s="7"/>
      <c r="H61" s="40"/>
      <c r="I61" s="6"/>
      <c r="J61" s="40"/>
      <c r="K61" s="6"/>
      <c r="L61" s="7"/>
      <c r="M61" s="18"/>
    </row>
    <row r="62" spans="1:13">
      <c r="B62" s="152" t="s">
        <v>79</v>
      </c>
      <c r="C62" s="153"/>
      <c r="D62" s="153"/>
      <c r="E62" s="153"/>
      <c r="F62" s="153"/>
      <c r="G62" s="154"/>
      <c r="H62" s="110"/>
      <c r="I62" s="111"/>
      <c r="J62" s="112"/>
      <c r="K62" s="111"/>
      <c r="L62" s="112"/>
      <c r="M62" s="113"/>
    </row>
    <row r="63" spans="1:13" ht="15.75">
      <c r="B63" s="131" t="s">
        <v>80</v>
      </c>
      <c r="C63" s="132"/>
      <c r="D63" s="132"/>
      <c r="E63" s="132"/>
      <c r="F63" s="132"/>
      <c r="G63" s="132"/>
      <c r="H63" s="132"/>
      <c r="I63" s="132"/>
      <c r="J63" s="132"/>
      <c r="K63" s="133"/>
      <c r="L63" s="114" t="s">
        <v>81</v>
      </c>
      <c r="M63" s="115"/>
    </row>
    <row r="64" spans="1:13" ht="15.75">
      <c r="B64" s="134" t="s">
        <v>79</v>
      </c>
      <c r="C64" s="135"/>
      <c r="D64" s="135"/>
      <c r="E64" s="135"/>
      <c r="F64" s="135"/>
      <c r="G64" s="135"/>
      <c r="H64" s="135"/>
      <c r="I64" s="135"/>
      <c r="J64" s="135"/>
      <c r="K64" s="135"/>
      <c r="L64" s="142"/>
      <c r="M64" s="115"/>
    </row>
    <row r="65" spans="2:13" ht="15.75">
      <c r="B65" s="131" t="s">
        <v>82</v>
      </c>
      <c r="C65" s="132"/>
      <c r="D65" s="132"/>
      <c r="E65" s="132"/>
      <c r="F65" s="132"/>
      <c r="G65" s="132"/>
      <c r="H65" s="132"/>
      <c r="I65" s="132"/>
      <c r="J65" s="132"/>
      <c r="K65" s="133"/>
      <c r="L65" s="114" t="s">
        <v>81</v>
      </c>
      <c r="M65" s="115"/>
    </row>
    <row r="66" spans="2:13" ht="15.75">
      <c r="B66" s="134" t="s">
        <v>79</v>
      </c>
      <c r="C66" s="135"/>
      <c r="D66" s="135"/>
      <c r="E66" s="135"/>
      <c r="F66" s="135"/>
      <c r="G66" s="135"/>
      <c r="H66" s="135"/>
      <c r="I66" s="135"/>
      <c r="J66" s="135"/>
      <c r="K66" s="135"/>
      <c r="L66" s="142"/>
      <c r="M66" s="115"/>
    </row>
    <row r="67" spans="2:13" ht="16.5" thickBot="1">
      <c r="B67" s="131" t="s">
        <v>83</v>
      </c>
      <c r="C67" s="132"/>
      <c r="D67" s="132"/>
      <c r="E67" s="132"/>
      <c r="F67" s="132"/>
      <c r="G67" s="132"/>
      <c r="H67" s="132"/>
      <c r="I67" s="132"/>
      <c r="J67" s="132"/>
      <c r="K67" s="133"/>
      <c r="L67" s="116">
        <v>0.03</v>
      </c>
      <c r="M67" s="117"/>
    </row>
    <row r="68" spans="2:13" ht="16.5" thickBot="1">
      <c r="B68" s="134" t="s">
        <v>84</v>
      </c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18"/>
    </row>
    <row r="69" spans="2:13">
      <c r="E69"/>
      <c r="F69"/>
    </row>
    <row r="70" spans="2:13">
      <c r="E70"/>
      <c r="F70"/>
    </row>
    <row r="71" spans="2:13">
      <c r="B71" s="119"/>
      <c r="C71" s="119"/>
      <c r="D71" s="119"/>
      <c r="E71" s="120"/>
      <c r="F71" s="120"/>
      <c r="G71" s="121"/>
      <c r="H71" s="121"/>
      <c r="I71" s="122"/>
      <c r="J71" s="123"/>
      <c r="K71" s="122"/>
      <c r="L71" s="122"/>
      <c r="M71" s="122"/>
    </row>
    <row r="72" spans="2:13">
      <c r="B72" s="136" t="s">
        <v>85</v>
      </c>
      <c r="C72" s="136"/>
      <c r="D72" s="136"/>
      <c r="E72" s="136"/>
      <c r="F72" s="136"/>
      <c r="G72" s="121"/>
      <c r="H72" s="121"/>
      <c r="I72" s="121"/>
      <c r="J72" s="124" t="s">
        <v>86</v>
      </c>
      <c r="K72" s="121"/>
      <c r="L72" s="121"/>
      <c r="M72" s="121"/>
    </row>
    <row r="73" spans="2:13" ht="15.75" thickBot="1">
      <c r="B73" s="137" t="s">
        <v>87</v>
      </c>
      <c r="C73" s="138"/>
      <c r="E73"/>
      <c r="F73"/>
    </row>
    <row r="74" spans="2:13" ht="35.25" customHeight="1" thickBot="1">
      <c r="B74" s="125">
        <v>1</v>
      </c>
      <c r="C74" s="139" t="s">
        <v>88</v>
      </c>
      <c r="D74" s="140"/>
      <c r="E74" s="140"/>
      <c r="F74" s="140"/>
      <c r="G74" s="140"/>
      <c r="H74" s="140"/>
      <c r="I74" s="140"/>
      <c r="J74" s="140"/>
      <c r="K74" s="140"/>
      <c r="L74" s="140"/>
      <c r="M74" s="141"/>
    </row>
    <row r="75" spans="2:13" ht="33" customHeight="1" thickBot="1">
      <c r="B75" s="126">
        <v>2</v>
      </c>
      <c r="C75" s="143" t="s">
        <v>89</v>
      </c>
      <c r="D75" s="144"/>
      <c r="E75" s="144"/>
      <c r="F75" s="144"/>
      <c r="G75" s="144"/>
      <c r="H75" s="144"/>
      <c r="I75" s="144"/>
      <c r="J75" s="144"/>
      <c r="K75" s="144"/>
      <c r="L75" s="144"/>
      <c r="M75" s="145"/>
    </row>
    <row r="76" spans="2:13" ht="81.75" customHeight="1" thickBot="1">
      <c r="B76" s="127">
        <v>3</v>
      </c>
      <c r="C76" s="128" t="s">
        <v>90</v>
      </c>
      <c r="D76" s="129"/>
      <c r="E76" s="129"/>
      <c r="F76" s="129"/>
      <c r="G76" s="129"/>
      <c r="H76" s="129"/>
      <c r="I76" s="129"/>
      <c r="J76" s="129"/>
      <c r="K76" s="129"/>
      <c r="L76" s="129"/>
      <c r="M76" s="130"/>
    </row>
  </sheetData>
  <mergeCells count="32">
    <mergeCell ref="I6:I7"/>
    <mergeCell ref="J6:J7"/>
    <mergeCell ref="K6:K7"/>
    <mergeCell ref="G4:H5"/>
    <mergeCell ref="B1:M1"/>
    <mergeCell ref="D3:H3"/>
    <mergeCell ref="A2:M2"/>
    <mergeCell ref="A4:A7"/>
    <mergeCell ref="B4:B7"/>
    <mergeCell ref="C4:C7"/>
    <mergeCell ref="D4:D7"/>
    <mergeCell ref="E4:F5"/>
    <mergeCell ref="L6:L7"/>
    <mergeCell ref="I4:J5"/>
    <mergeCell ref="K4:L5"/>
    <mergeCell ref="M4:M7"/>
    <mergeCell ref="E6:E7"/>
    <mergeCell ref="F6:F7"/>
    <mergeCell ref="G6:G7"/>
    <mergeCell ref="H6:H7"/>
    <mergeCell ref="B62:G62"/>
    <mergeCell ref="B63:K63"/>
    <mergeCell ref="B64:L64"/>
    <mergeCell ref="B65:K65"/>
    <mergeCell ref="B66:L66"/>
    <mergeCell ref="C75:M75"/>
    <mergeCell ref="C76:M76"/>
    <mergeCell ref="B67:K67"/>
    <mergeCell ref="B68:L68"/>
    <mergeCell ref="B72:F72"/>
    <mergeCell ref="B73:C73"/>
    <mergeCell ref="C74:M74"/>
  </mergeCells>
  <pageMargins left="0.39" right="0.25" top="0.34" bottom="0.34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xarjTaRricxva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2016-08-11T11:33:08Z</dcterms:modified>
</cp:coreProperties>
</file>