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83" i="1"/>
  <c r="M83" s="1"/>
  <c r="F84"/>
  <c r="J84" s="1"/>
  <c r="M84" s="1"/>
  <c r="F83"/>
  <c r="M81"/>
  <c r="L81"/>
  <c r="J78"/>
  <c r="M78" s="1"/>
  <c r="J77"/>
  <c r="M77" s="1"/>
  <c r="F80"/>
  <c r="J80" s="1"/>
  <c r="M80" s="1"/>
  <c r="F79"/>
  <c r="J79" s="1"/>
  <c r="M79" s="1"/>
  <c r="F76"/>
  <c r="H76" s="1"/>
  <c r="M76" s="1"/>
  <c r="J72"/>
  <c r="M72" s="1"/>
  <c r="J73"/>
  <c r="M73" s="1"/>
  <c r="F74"/>
  <c r="L74" s="1"/>
  <c r="M74" s="1"/>
  <c r="F71"/>
  <c r="J71" s="1"/>
  <c r="M71" s="1"/>
  <c r="F70"/>
  <c r="J70" s="1"/>
  <c r="M70" s="1"/>
  <c r="F69"/>
  <c r="J69" s="1"/>
  <c r="M69" s="1"/>
  <c r="F68"/>
  <c r="J68" s="1"/>
  <c r="M68" s="1"/>
  <c r="F67"/>
  <c r="H67" s="1"/>
  <c r="M67" s="1"/>
  <c r="J63"/>
  <c r="M63" s="1"/>
  <c r="F65"/>
  <c r="L65" s="1"/>
  <c r="M65" s="1"/>
  <c r="F64"/>
  <c r="J64" s="1"/>
  <c r="M64" s="1"/>
  <c r="F62"/>
  <c r="L62" s="1"/>
  <c r="M62" s="1"/>
  <c r="F61"/>
  <c r="H61" s="1"/>
  <c r="M61" s="1"/>
  <c r="L59"/>
  <c r="M59" s="1"/>
  <c r="J57"/>
  <c r="M57" s="1"/>
  <c r="J58"/>
  <c r="M58" s="1"/>
  <c r="J56"/>
  <c r="M56" s="1"/>
  <c r="F55"/>
  <c r="H55" s="1"/>
  <c r="M55" s="1"/>
  <c r="L52"/>
  <c r="M52" s="1"/>
  <c r="L53"/>
  <c r="M53" s="1"/>
  <c r="J49"/>
  <c r="M49" s="1"/>
  <c r="J48"/>
  <c r="M48" s="1"/>
  <c r="F52"/>
  <c r="F51"/>
  <c r="L51" s="1"/>
  <c r="M51" s="1"/>
  <c r="F50"/>
  <c r="J50" s="1"/>
  <c r="M50" s="1"/>
  <c r="F47"/>
  <c r="H47" s="1"/>
  <c r="M47" s="1"/>
  <c r="J41"/>
  <c r="M41" s="1"/>
  <c r="J40"/>
  <c r="M40" s="1"/>
  <c r="F45"/>
  <c r="L45" s="1"/>
  <c r="M45" s="1"/>
  <c r="F44"/>
  <c r="L44" s="1"/>
  <c r="M44" s="1"/>
  <c r="F43"/>
  <c r="L43" s="1"/>
  <c r="M43" s="1"/>
  <c r="J42"/>
  <c r="M42" s="1"/>
  <c r="F39"/>
  <c r="H39" s="1"/>
  <c r="M39" s="1"/>
  <c r="J29"/>
  <c r="M29" s="1"/>
  <c r="J30"/>
  <c r="M30" s="1"/>
  <c r="J31"/>
  <c r="M31" s="1"/>
  <c r="J32"/>
  <c r="M32" s="1"/>
  <c r="J33"/>
  <c r="M33" s="1"/>
  <c r="J34"/>
  <c r="M34" s="1"/>
  <c r="J35"/>
  <c r="M35" s="1"/>
  <c r="J28"/>
  <c r="M28" s="1"/>
  <c r="F37"/>
  <c r="L37" s="1"/>
  <c r="M37" s="1"/>
  <c r="F36"/>
  <c r="J36" s="1"/>
  <c r="M36" s="1"/>
  <c r="F27"/>
  <c r="H27" s="1"/>
  <c r="M27" s="1"/>
  <c r="J17"/>
  <c r="M17" s="1"/>
  <c r="J18"/>
  <c r="M18" s="1"/>
  <c r="J22"/>
  <c r="M22" s="1"/>
  <c r="J23"/>
  <c r="M23" s="1"/>
  <c r="F25"/>
  <c r="L25" s="1"/>
  <c r="M25" s="1"/>
  <c r="F24"/>
  <c r="J24" s="1"/>
  <c r="M24" s="1"/>
  <c r="F21"/>
  <c r="J21" s="1"/>
  <c r="M21" s="1"/>
  <c r="F20"/>
  <c r="J20" s="1"/>
  <c r="M20" s="1"/>
  <c r="J19"/>
  <c r="M19" s="1"/>
  <c r="F16"/>
  <c r="F15"/>
  <c r="H15" s="1"/>
  <c r="M15" s="1"/>
  <c r="F13"/>
  <c r="H13" s="1"/>
  <c r="M13" s="1"/>
  <c r="M12" s="1"/>
  <c r="F11"/>
  <c r="L11" s="1"/>
  <c r="M11" s="1"/>
  <c r="F10"/>
  <c r="H10" s="1"/>
  <c r="M10" s="1"/>
  <c r="M54" l="1"/>
  <c r="L16"/>
  <c r="M16" s="1"/>
  <c r="M14" s="1"/>
  <c r="M38"/>
  <c r="M46"/>
  <c r="M75"/>
  <c r="M60"/>
  <c r="M66"/>
  <c r="M82"/>
  <c r="M26"/>
  <c r="M9"/>
  <c r="M85" l="1"/>
  <c r="M86" s="1"/>
  <c r="M87" s="1"/>
  <c r="M88" l="1"/>
  <c r="M89" s="1"/>
  <c r="M90" l="1"/>
  <c r="M91" s="1"/>
  <c r="M92" l="1"/>
  <c r="M93" s="1"/>
  <c r="L5" s="1"/>
</calcChain>
</file>

<file path=xl/sharedStrings.xml><?xml version="1.0" encoding="utf-8"?>
<sst xmlns="http://schemas.openxmlformats.org/spreadsheetml/2006/main" count="253" uniqueCount="126">
  <si>
    <t>ლოკალური ხარჯთაღრიცხვა</t>
  </si>
  <si>
    <t>სამუშაოს დასახელება</t>
  </si>
  <si>
    <t>განზ.</t>
  </si>
  <si>
    <t>კ/სთ</t>
  </si>
  <si>
    <t>ლარი</t>
  </si>
  <si>
    <t>100მ</t>
  </si>
  <si>
    <t>9-17-3.4</t>
  </si>
  <si>
    <t>კიდული ხიდის ხის სავალი ნაწილის მოსაწყობად ლითონკონსტრუქციების მომზადება - მონტაჟი</t>
  </si>
  <si>
    <t>10მ</t>
  </si>
  <si>
    <t>მილკვადრატი 60*80*2 მმ (პროექტის მიხედვით)</t>
  </si>
  <si>
    <t>გრძ/მ</t>
  </si>
  <si>
    <t>მოთუთიებული ბაგირი  დ=6 მმ</t>
  </si>
  <si>
    <t>კგ</t>
  </si>
  <si>
    <t>ტ</t>
  </si>
  <si>
    <t>7-21-7</t>
  </si>
  <si>
    <t>ხიდზე მოთუთიებული მავთულბადის მონტაჟი</t>
  </si>
  <si>
    <t>კვ/მ</t>
  </si>
  <si>
    <t>მ</t>
  </si>
  <si>
    <t>1.9-19</t>
  </si>
  <si>
    <t>30-37-4</t>
  </si>
  <si>
    <t>კუბ/მ</t>
  </si>
  <si>
    <t>მ/სთ</t>
  </si>
  <si>
    <t>1.10-17</t>
  </si>
  <si>
    <t>სამონტაჟო დეტალები (პროექტით)</t>
  </si>
  <si>
    <t xml:space="preserve">შრომის დანახარჯი </t>
  </si>
  <si>
    <t>ხრეშოვანი გრუნტის გაჭრა ხელით ამონაღები გრუნტის ადგილზე გაშლით</t>
  </si>
  <si>
    <t>შრომის დანახარჯი</t>
  </si>
  <si>
    <t>ყალიბის ფარი</t>
  </si>
  <si>
    <t>კიდული ხიდის საყრდენების ლითონკონსტრუქციებისა და ბაგირების დამჭიმი დეტალების დამზადება და მონტაჟი ბაგირების მოსაწყობად</t>
  </si>
  <si>
    <t>სამონტაჟო ელემენტები და დეტალები</t>
  </si>
  <si>
    <t>ელექტროდი</t>
  </si>
  <si>
    <t>9-17-34</t>
  </si>
  <si>
    <t>7-58-1</t>
  </si>
  <si>
    <t xml:space="preserve">ლითონის მოაჯირების მოწყობა </t>
  </si>
  <si>
    <t xml:space="preserve">მილკვადრატი 30*30*2 მმ </t>
  </si>
  <si>
    <t xml:space="preserve">ლითონის კონსტრუქციების შეღებვა ანტიკოროზიული საღებავით 2-ჯერ. </t>
  </si>
  <si>
    <t>34-34-8</t>
  </si>
  <si>
    <t>ჯამი</t>
  </si>
  <si>
    <t>ზედნადები ხარჯი</t>
  </si>
  <si>
    <t>გეგმიური დაგროვება</t>
  </si>
  <si>
    <t>დ ღ გ</t>
  </si>
  <si>
    <t>#</t>
  </si>
  <si>
    <t>საფუძველი</t>
  </si>
  <si>
    <t>ნორმატიული რესურსი</t>
  </si>
  <si>
    <t>ხელფასი</t>
  </si>
  <si>
    <t>მასალა</t>
  </si>
  <si>
    <t>სამშენებლო მექანიზმები</t>
  </si>
  <si>
    <t>ერთეულზე</t>
  </si>
  <si>
    <t>სულ</t>
  </si>
  <si>
    <t>ერთ. ფასი</t>
  </si>
  <si>
    <t xml:space="preserve">სახრჯთაღრიცხვო ღირებულება </t>
  </si>
  <si>
    <t>1-123-8</t>
  </si>
  <si>
    <t>ხრეშოვანი გრუნტის გაჭრა ერთციცხვიანი პნევმოთვლიან სვლაზე ექსკავატორით, ჩამჩის მუცულობით 0.15კუბ.მ ამონაღები გრუნტის ადგილზე გაშლით</t>
  </si>
  <si>
    <t>ბაღდათის მუნიციპალიტეტის სოფ. როხში მდ. კორისწყალზე 26 მეტრიანი კიდული ხიდის სამშენებლი-სამონტაჟო სამუშაოების</t>
  </si>
  <si>
    <t>ექსკავატორის ექსპლუატაცია</t>
  </si>
  <si>
    <t>1-180-3</t>
  </si>
  <si>
    <t>30-7-1</t>
  </si>
  <si>
    <t>ბურჯების და   საყრდენების  მოწყობა მონოლითური ბეტონით  და რკ/ბეტონით  მ-300</t>
  </si>
  <si>
    <t>1406</t>
  </si>
  <si>
    <t>4-1-32</t>
  </si>
  <si>
    <t>4.1-264</t>
  </si>
  <si>
    <t>5.1-109</t>
  </si>
  <si>
    <t>5.1-21</t>
  </si>
  <si>
    <t>5.1-22</t>
  </si>
  <si>
    <t>ბეტონის ტუმბო 1კუბ.მ/სთ</t>
  </si>
  <si>
    <t>ბეტონი მ-200</t>
  </si>
  <si>
    <t>ბეტონი მ-300</t>
  </si>
  <si>
    <t>ხის ფიცარი 3ხ. 40 მმ</t>
  </si>
  <si>
    <t xml:space="preserve">ხის ფიცარი 2ხ. 40 მმ </t>
  </si>
  <si>
    <t>არმატურა A-3 კლასი</t>
  </si>
  <si>
    <t>არმატურა A-1 კლასი</t>
  </si>
  <si>
    <t xml:space="preserve">სხვა მასალა </t>
  </si>
  <si>
    <t>მასალების ტრანსპორტირება 26 კმ-ზე</t>
  </si>
  <si>
    <t>პრ</t>
  </si>
  <si>
    <t>1.3-9</t>
  </si>
  <si>
    <t>1.1-78</t>
  </si>
  <si>
    <t>1.1-95</t>
  </si>
  <si>
    <t>2.2-115</t>
  </si>
  <si>
    <t>2.2-97</t>
  </si>
  <si>
    <t>1.5-37</t>
  </si>
  <si>
    <t>საბაზ</t>
  </si>
  <si>
    <t>1.1-18</t>
  </si>
  <si>
    <t>ლითონის 2ტ-სებრი ძელი N20 (6მ)</t>
  </si>
  <si>
    <t>ლითონის მილი დ=219*5მმ (2მ)</t>
  </si>
  <si>
    <t>ლითონის მილი დ=168*4მმ (2მ)</t>
  </si>
  <si>
    <t>ლითონის მილკვადრატი 200*5მმ (2.64მ)</t>
  </si>
  <si>
    <t>ლითონის მილკვადრატი 100*3 მმ (4.8 მ)</t>
  </si>
  <si>
    <t>ლითონის ფურცელი სისქით 10 მმ (2 კვ.მ)</t>
  </si>
  <si>
    <t>ლითონის მილი დ=273*6 მმ (29)</t>
  </si>
  <si>
    <t xml:space="preserve">კიდული ხიდის მზიდი დ=32 და დ=18 მმ-ანი ბაგირების მოწყობა და გაჭიმვა </t>
  </si>
  <si>
    <t>ფოლადის ბაგირი დ=32 მმ (არსებული)</t>
  </si>
  <si>
    <t>1-10-4</t>
  </si>
  <si>
    <t>მოქნილი ბაგირი დ=18 მმ</t>
  </si>
  <si>
    <t xml:space="preserve">სამაგრი დეტალები </t>
  </si>
  <si>
    <t>12-80</t>
  </si>
  <si>
    <t>ამწე გადასატანი</t>
  </si>
  <si>
    <t>სხვა მანქანა</t>
  </si>
  <si>
    <t>2.2-71</t>
  </si>
  <si>
    <t>1.1-11</t>
  </si>
  <si>
    <t>სამაგრი დეტალი</t>
  </si>
  <si>
    <t>სხვა მანქანები</t>
  </si>
  <si>
    <t>მასალების ტრანსპორტირება 26 კმ-ზე.</t>
  </si>
  <si>
    <t>მოთუთიებული მავთულბადე 3 მმ-ანი,  უჯრით 60*60 მმ (პროექტის მიხედვით)</t>
  </si>
  <si>
    <t>1.8-10</t>
  </si>
  <si>
    <t xml:space="preserve">სამონტაჟო დეტალები </t>
  </si>
  <si>
    <t>ხიდზე ფენილის მოწყობა მუხის ან აკაციის დეკით</t>
  </si>
  <si>
    <t>14-47</t>
  </si>
  <si>
    <t>ამწე</t>
  </si>
  <si>
    <t>დახერხილი მუხის ან აკაციის ფენილი</t>
  </si>
  <si>
    <t>ფენილის ტრანსპორტირება 50 კმ-ზე</t>
  </si>
  <si>
    <t>30-33-4</t>
  </si>
  <si>
    <t>4.1-322</t>
  </si>
  <si>
    <t>პანდუსის მოწყობა მონოლითური რკ/ბეტონით მ-300 ხელით</t>
  </si>
  <si>
    <t>5.1-131</t>
  </si>
  <si>
    <t>ფიცარი 3ხ.</t>
  </si>
  <si>
    <t>სხვა მასალა</t>
  </si>
  <si>
    <t>არმატურა ა-3 კლასი</t>
  </si>
  <si>
    <t>არმატურა ა-1 კლასი</t>
  </si>
  <si>
    <t>2.2-50</t>
  </si>
  <si>
    <t>2.2-35</t>
  </si>
  <si>
    <t xml:space="preserve">მილკვადრატი 60*40*3 მმ </t>
  </si>
  <si>
    <t>ანტიკოროზიული საღებავი</t>
  </si>
  <si>
    <t>გაუთვალისწინებელი ხარჯი</t>
  </si>
  <si>
    <t>10 მ</t>
  </si>
  <si>
    <t>ყალიბის ფარი ლამინირებული სისქით 18 მმ დაშლა გადატანით</t>
  </si>
  <si>
    <t>მოთუთიებული ბაგირი  დ=9.7 მმ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</si>
</sst>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0" fillId="0" borderId="15" xfId="0" applyBorder="1"/>
    <xf numFmtId="2" fontId="3" fillId="0" borderId="16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2" xfId="0" applyNumberForma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0" fontId="0" fillId="0" borderId="17" xfId="0" applyBorder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0" xfId="0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3"/>
  <sheetViews>
    <sheetView tabSelected="1" workbookViewId="0">
      <selection activeCell="C96" sqref="C96"/>
    </sheetView>
  </sheetViews>
  <sheetFormatPr defaultRowHeight="15"/>
  <cols>
    <col min="1" max="1" width="3.85546875" customWidth="1"/>
    <col min="2" max="2" width="8.42578125" customWidth="1"/>
    <col min="3" max="3" width="34.5703125" customWidth="1"/>
    <col min="4" max="4" width="7.85546875" customWidth="1"/>
    <col min="5" max="5" width="8.140625" customWidth="1"/>
    <col min="6" max="6" width="8.28515625" customWidth="1"/>
    <col min="7" max="7" width="9.140625" customWidth="1"/>
    <col min="8" max="8" width="8" customWidth="1"/>
    <col min="9" max="9" width="7.7109375" customWidth="1"/>
    <col min="10" max="10" width="10.140625" customWidth="1"/>
    <col min="11" max="11" width="7.85546875" customWidth="1"/>
    <col min="12" max="13" width="8.5703125" customWidth="1"/>
  </cols>
  <sheetData>
    <row r="1" spans="1:13" ht="36" customHeight="1">
      <c r="A1" s="63" t="s">
        <v>53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5" customHeight="1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>
      <c r="A3" s="81"/>
      <c r="B3" s="81"/>
      <c r="C3" s="81"/>
    </row>
    <row r="4" spans="1:13">
      <c r="A4" s="81"/>
      <c r="B4" s="81"/>
      <c r="C4" s="81"/>
      <c r="D4" s="68"/>
      <c r="E4" s="68"/>
      <c r="F4" s="68"/>
      <c r="G4" s="68"/>
    </row>
    <row r="5" spans="1:13" ht="15.75" thickBot="1">
      <c r="A5" s="82"/>
      <c r="B5" s="82"/>
      <c r="C5" s="82"/>
      <c r="D5" s="69"/>
      <c r="E5" s="69"/>
      <c r="F5" s="69"/>
      <c r="G5" s="69"/>
      <c r="H5" s="83" t="s">
        <v>50</v>
      </c>
      <c r="I5" s="83"/>
      <c r="J5" s="83"/>
      <c r="K5" s="83"/>
      <c r="L5" s="26">
        <f>M93</f>
        <v>0</v>
      </c>
      <c r="M5" t="s">
        <v>4</v>
      </c>
    </row>
    <row r="6" spans="1:13" ht="28.5" customHeight="1">
      <c r="A6" s="71" t="s">
        <v>41</v>
      </c>
      <c r="B6" s="73" t="s">
        <v>42</v>
      </c>
      <c r="C6" s="73" t="s">
        <v>1</v>
      </c>
      <c r="D6" s="73" t="s">
        <v>2</v>
      </c>
      <c r="E6" s="64" t="s">
        <v>43</v>
      </c>
      <c r="F6" s="65"/>
      <c r="G6" s="64" t="s">
        <v>44</v>
      </c>
      <c r="H6" s="65"/>
      <c r="I6" s="64" t="s">
        <v>45</v>
      </c>
      <c r="J6" s="65"/>
      <c r="K6" s="64" t="s">
        <v>46</v>
      </c>
      <c r="L6" s="65"/>
      <c r="M6" s="66" t="s">
        <v>37</v>
      </c>
    </row>
    <row r="7" spans="1:13" ht="23.25" thickBot="1">
      <c r="A7" s="72"/>
      <c r="B7" s="74"/>
      <c r="C7" s="74"/>
      <c r="D7" s="74"/>
      <c r="E7" s="17" t="s">
        <v>47</v>
      </c>
      <c r="F7" s="17" t="s">
        <v>48</v>
      </c>
      <c r="G7" s="17" t="s">
        <v>49</v>
      </c>
      <c r="H7" s="17" t="s">
        <v>48</v>
      </c>
      <c r="I7" s="17" t="s">
        <v>49</v>
      </c>
      <c r="J7" s="17" t="s">
        <v>48</v>
      </c>
      <c r="K7" s="17" t="s">
        <v>49</v>
      </c>
      <c r="L7" s="17" t="s">
        <v>48</v>
      </c>
      <c r="M7" s="67"/>
    </row>
    <row r="8" spans="1:13" ht="15.75" thickBot="1">
      <c r="A8" s="59">
        <v>1</v>
      </c>
      <c r="B8" s="60">
        <v>2</v>
      </c>
      <c r="C8" s="60">
        <v>3</v>
      </c>
      <c r="D8" s="60">
        <v>4</v>
      </c>
      <c r="E8" s="60">
        <v>5</v>
      </c>
      <c r="F8" s="60">
        <v>6</v>
      </c>
      <c r="G8" s="60">
        <v>7</v>
      </c>
      <c r="H8" s="61">
        <v>8</v>
      </c>
      <c r="I8" s="61">
        <v>9</v>
      </c>
      <c r="J8" s="61">
        <v>10</v>
      </c>
      <c r="K8" s="61">
        <v>11</v>
      </c>
      <c r="L8" s="61">
        <v>12</v>
      </c>
      <c r="M8" s="62">
        <v>13</v>
      </c>
    </row>
    <row r="9" spans="1:13" ht="93" customHeight="1">
      <c r="A9" s="78">
        <v>1</v>
      </c>
      <c r="B9" s="19" t="s">
        <v>51</v>
      </c>
      <c r="C9" s="52" t="s">
        <v>52</v>
      </c>
      <c r="D9" s="21" t="s">
        <v>20</v>
      </c>
      <c r="E9" s="27"/>
      <c r="F9" s="33">
        <v>9.4</v>
      </c>
      <c r="G9" s="28"/>
      <c r="H9" s="22"/>
      <c r="I9" s="22"/>
      <c r="J9" s="22"/>
      <c r="K9" s="22"/>
      <c r="L9" s="22"/>
      <c r="M9" s="23">
        <f>M10+M11</f>
        <v>0</v>
      </c>
    </row>
    <row r="10" spans="1:13" ht="21" customHeight="1">
      <c r="A10" s="79"/>
      <c r="B10" s="5"/>
      <c r="C10" s="2" t="s">
        <v>24</v>
      </c>
      <c r="D10" s="3" t="s">
        <v>3</v>
      </c>
      <c r="E10" s="3">
        <v>6.08E-2</v>
      </c>
      <c r="F10" s="4">
        <f>F9*E10</f>
        <v>0.57152000000000003</v>
      </c>
      <c r="G10" s="4"/>
      <c r="H10" s="4">
        <f>G10*F10</f>
        <v>0</v>
      </c>
      <c r="I10" s="4"/>
      <c r="J10" s="4"/>
      <c r="K10" s="4"/>
      <c r="L10" s="4"/>
      <c r="M10" s="34">
        <f>L10+J10+H10</f>
        <v>0</v>
      </c>
    </row>
    <row r="11" spans="1:13" ht="21" customHeight="1" thickBot="1">
      <c r="A11" s="80"/>
      <c r="B11" s="29"/>
      <c r="C11" s="30" t="s">
        <v>54</v>
      </c>
      <c r="D11" s="31" t="s">
        <v>21</v>
      </c>
      <c r="E11" s="31">
        <v>0.14299999999999999</v>
      </c>
      <c r="F11" s="32">
        <f>F9*E11</f>
        <v>1.3441999999999998</v>
      </c>
      <c r="G11" s="32"/>
      <c r="H11" s="32"/>
      <c r="I11" s="32"/>
      <c r="J11" s="32"/>
      <c r="K11" s="32"/>
      <c r="L11" s="32">
        <f>K11*F11</f>
        <v>0</v>
      </c>
      <c r="M11" s="35">
        <f>L11+J11+H11</f>
        <v>0</v>
      </c>
    </row>
    <row r="12" spans="1:13" ht="51" customHeight="1">
      <c r="A12" s="78">
        <v>2</v>
      </c>
      <c r="B12" s="19" t="s">
        <v>55</v>
      </c>
      <c r="C12" s="52" t="s">
        <v>25</v>
      </c>
      <c r="D12" s="21" t="s">
        <v>20</v>
      </c>
      <c r="E12" s="27"/>
      <c r="F12" s="33">
        <v>2</v>
      </c>
      <c r="G12" s="28"/>
      <c r="H12" s="22"/>
      <c r="I12" s="22"/>
      <c r="J12" s="22"/>
      <c r="K12" s="22"/>
      <c r="L12" s="22"/>
      <c r="M12" s="23">
        <f>M13</f>
        <v>0</v>
      </c>
    </row>
    <row r="13" spans="1:13" ht="15.75" thickBot="1">
      <c r="A13" s="80"/>
      <c r="B13" s="29"/>
      <c r="C13" s="30" t="s">
        <v>26</v>
      </c>
      <c r="D13" s="31" t="s">
        <v>3</v>
      </c>
      <c r="E13" s="31">
        <v>2.06</v>
      </c>
      <c r="F13" s="32">
        <f>F12*E13</f>
        <v>4.12</v>
      </c>
      <c r="G13" s="32"/>
      <c r="H13" s="32">
        <f>G13*F13</f>
        <v>0</v>
      </c>
      <c r="I13" s="32"/>
      <c r="J13" s="32"/>
      <c r="K13" s="32"/>
      <c r="L13" s="32"/>
      <c r="M13" s="35">
        <f>H13</f>
        <v>0</v>
      </c>
    </row>
    <row r="14" spans="1:13" ht="60">
      <c r="A14" s="78">
        <v>3</v>
      </c>
      <c r="B14" s="37" t="s">
        <v>56</v>
      </c>
      <c r="C14" s="52" t="s">
        <v>57</v>
      </c>
      <c r="D14" s="21" t="s">
        <v>20</v>
      </c>
      <c r="E14" s="27"/>
      <c r="F14" s="33">
        <v>15.92</v>
      </c>
      <c r="G14" s="38"/>
      <c r="H14" s="22"/>
      <c r="I14" s="22"/>
      <c r="J14" s="22"/>
      <c r="K14" s="22"/>
      <c r="L14" s="22"/>
      <c r="M14" s="23">
        <f>M15+M16+M17+M18+M19+M20+M21+M22+M23+M24+M25</f>
        <v>0</v>
      </c>
    </row>
    <row r="15" spans="1:13">
      <c r="A15" s="79"/>
      <c r="B15" s="5"/>
      <c r="C15" s="2" t="s">
        <v>26</v>
      </c>
      <c r="D15" s="3" t="s">
        <v>3</v>
      </c>
      <c r="E15" s="3">
        <v>3.45</v>
      </c>
      <c r="F15" s="4">
        <f>F14*E15</f>
        <v>54.923999999999999</v>
      </c>
      <c r="G15" s="4"/>
      <c r="H15" s="4">
        <f>G15*F15</f>
        <v>0</v>
      </c>
      <c r="I15" s="4"/>
      <c r="J15" s="4"/>
      <c r="K15" s="4"/>
      <c r="L15" s="4"/>
      <c r="M15" s="34">
        <f>L15+J15+H15</f>
        <v>0</v>
      </c>
    </row>
    <row r="16" spans="1:13">
      <c r="A16" s="79"/>
      <c r="B16" s="5" t="s">
        <v>58</v>
      </c>
      <c r="C16" s="2" t="s">
        <v>64</v>
      </c>
      <c r="D16" s="3" t="s">
        <v>21</v>
      </c>
      <c r="E16" s="3">
        <v>1</v>
      </c>
      <c r="F16" s="4">
        <f>F14*E16</f>
        <v>15.92</v>
      </c>
      <c r="G16" s="4"/>
      <c r="H16" s="4"/>
      <c r="I16" s="4"/>
      <c r="J16" s="4"/>
      <c r="K16" s="4"/>
      <c r="L16" s="4">
        <f>K16*F16</f>
        <v>0</v>
      </c>
      <c r="M16" s="34">
        <f t="shared" ref="M16:M25" si="0">L16+J16+H16</f>
        <v>0</v>
      </c>
    </row>
    <row r="17" spans="1:13">
      <c r="A17" s="79"/>
      <c r="B17" s="5" t="s">
        <v>59</v>
      </c>
      <c r="C17" s="2" t="s">
        <v>65</v>
      </c>
      <c r="D17" s="3" t="s">
        <v>20</v>
      </c>
      <c r="E17" s="3" t="s">
        <v>73</v>
      </c>
      <c r="F17" s="4">
        <v>6.2</v>
      </c>
      <c r="G17" s="4"/>
      <c r="H17" s="4"/>
      <c r="I17" s="4"/>
      <c r="J17" s="4">
        <f t="shared" ref="J17:J24" si="1">I17*F17</f>
        <v>0</v>
      </c>
      <c r="K17" s="4"/>
      <c r="L17" s="4"/>
      <c r="M17" s="34">
        <f t="shared" si="0"/>
        <v>0</v>
      </c>
    </row>
    <row r="18" spans="1:13">
      <c r="A18" s="79"/>
      <c r="B18" s="5" t="s">
        <v>60</v>
      </c>
      <c r="C18" s="2" t="s">
        <v>66</v>
      </c>
      <c r="D18" s="3" t="s">
        <v>20</v>
      </c>
      <c r="E18" s="3" t="s">
        <v>73</v>
      </c>
      <c r="F18" s="4">
        <v>9.74</v>
      </c>
      <c r="G18" s="4"/>
      <c r="H18" s="4"/>
      <c r="I18" s="4"/>
      <c r="J18" s="4">
        <f t="shared" si="1"/>
        <v>0</v>
      </c>
      <c r="K18" s="4"/>
      <c r="L18" s="4"/>
      <c r="M18" s="34">
        <f t="shared" si="0"/>
        <v>0</v>
      </c>
    </row>
    <row r="19" spans="1:13" ht="30">
      <c r="A19" s="79"/>
      <c r="B19" s="5" t="s">
        <v>61</v>
      </c>
      <c r="C19" s="2" t="s">
        <v>124</v>
      </c>
      <c r="D19" s="3" t="s">
        <v>16</v>
      </c>
      <c r="E19" s="3" t="s">
        <v>73</v>
      </c>
      <c r="F19" s="4">
        <v>13.5</v>
      </c>
      <c r="G19" s="4"/>
      <c r="H19" s="4"/>
      <c r="I19" s="4"/>
      <c r="J19" s="4">
        <f t="shared" si="1"/>
        <v>0</v>
      </c>
      <c r="K19" s="4"/>
      <c r="L19" s="4"/>
      <c r="M19" s="34">
        <f t="shared" si="0"/>
        <v>0</v>
      </c>
    </row>
    <row r="20" spans="1:13">
      <c r="A20" s="79"/>
      <c r="B20" s="5" t="s">
        <v>62</v>
      </c>
      <c r="C20" s="2" t="s">
        <v>67</v>
      </c>
      <c r="D20" s="3" t="s">
        <v>20</v>
      </c>
      <c r="E20" s="3">
        <v>5.4899999999999997E-2</v>
      </c>
      <c r="F20" s="4">
        <f>F14*E20</f>
        <v>0.87400800000000001</v>
      </c>
      <c r="G20" s="4"/>
      <c r="H20" s="4"/>
      <c r="I20" s="4"/>
      <c r="J20" s="4">
        <f t="shared" si="1"/>
        <v>0</v>
      </c>
      <c r="K20" s="4"/>
      <c r="L20" s="4"/>
      <c r="M20" s="34">
        <f t="shared" si="0"/>
        <v>0</v>
      </c>
    </row>
    <row r="21" spans="1:13">
      <c r="A21" s="79"/>
      <c r="B21" s="5" t="s">
        <v>63</v>
      </c>
      <c r="C21" s="2" t="s">
        <v>68</v>
      </c>
      <c r="D21" s="3" t="s">
        <v>20</v>
      </c>
      <c r="E21" s="3">
        <v>4.8999999999999998E-3</v>
      </c>
      <c r="F21" s="4">
        <f>F14*E21</f>
        <v>7.8007999999999994E-2</v>
      </c>
      <c r="G21" s="4"/>
      <c r="H21" s="4"/>
      <c r="I21" s="4"/>
      <c r="J21" s="4">
        <f t="shared" si="1"/>
        <v>0</v>
      </c>
      <c r="K21" s="4"/>
      <c r="L21" s="4"/>
      <c r="M21" s="34">
        <f t="shared" si="0"/>
        <v>0</v>
      </c>
    </row>
    <row r="22" spans="1:13">
      <c r="A22" s="79"/>
      <c r="B22" s="3"/>
      <c r="C22" s="1" t="s">
        <v>69</v>
      </c>
      <c r="D22" s="3" t="s">
        <v>13</v>
      </c>
      <c r="E22" s="3" t="s">
        <v>73</v>
      </c>
      <c r="F22" s="40">
        <v>0.20300000000000001</v>
      </c>
      <c r="G22" s="4"/>
      <c r="H22" s="4"/>
      <c r="I22" s="4"/>
      <c r="J22" s="4">
        <f t="shared" si="1"/>
        <v>0</v>
      </c>
      <c r="K22" s="4"/>
      <c r="L22" s="4"/>
      <c r="M22" s="34">
        <f t="shared" si="0"/>
        <v>0</v>
      </c>
    </row>
    <row r="23" spans="1:13">
      <c r="A23" s="79"/>
      <c r="B23" s="3"/>
      <c r="C23" s="1" t="s">
        <v>70</v>
      </c>
      <c r="D23" s="3" t="s">
        <v>13</v>
      </c>
      <c r="E23" s="3" t="s">
        <v>73</v>
      </c>
      <c r="F23" s="40">
        <v>1.44E-2</v>
      </c>
      <c r="G23" s="4"/>
      <c r="H23" s="4"/>
      <c r="I23" s="4"/>
      <c r="J23" s="4">
        <f t="shared" si="1"/>
        <v>0</v>
      </c>
      <c r="K23" s="4"/>
      <c r="L23" s="4"/>
      <c r="M23" s="34">
        <f t="shared" si="0"/>
        <v>0</v>
      </c>
    </row>
    <row r="24" spans="1:13">
      <c r="A24" s="79"/>
      <c r="B24" s="3"/>
      <c r="C24" s="1" t="s">
        <v>71</v>
      </c>
      <c r="D24" s="3" t="s">
        <v>4</v>
      </c>
      <c r="E24" s="3">
        <v>0.49</v>
      </c>
      <c r="F24" s="4">
        <f>F14*E24</f>
        <v>7.8007999999999997</v>
      </c>
      <c r="G24" s="4"/>
      <c r="H24" s="4"/>
      <c r="I24" s="4"/>
      <c r="J24" s="4">
        <f t="shared" si="1"/>
        <v>0</v>
      </c>
      <c r="K24" s="4"/>
      <c r="L24" s="4"/>
      <c r="M24" s="34">
        <f t="shared" si="0"/>
        <v>0</v>
      </c>
    </row>
    <row r="25" spans="1:13" ht="30.75" thickBot="1">
      <c r="A25" s="80"/>
      <c r="B25" s="31"/>
      <c r="C25" s="39" t="s">
        <v>72</v>
      </c>
      <c r="D25" s="31" t="s">
        <v>13</v>
      </c>
      <c r="E25" s="31">
        <v>1.1000000000000001</v>
      </c>
      <c r="F25" s="32">
        <f>F14*E25</f>
        <v>17.512</v>
      </c>
      <c r="G25" s="32"/>
      <c r="H25" s="32"/>
      <c r="I25" s="32"/>
      <c r="J25" s="32"/>
      <c r="K25" s="32"/>
      <c r="L25" s="32">
        <f>K25*F25</f>
        <v>0</v>
      </c>
      <c r="M25" s="35">
        <f t="shared" si="0"/>
        <v>0</v>
      </c>
    </row>
    <row r="26" spans="1:13" ht="90">
      <c r="A26" s="78">
        <v>4</v>
      </c>
      <c r="B26" s="21" t="s">
        <v>6</v>
      </c>
      <c r="C26" s="52" t="s">
        <v>28</v>
      </c>
      <c r="D26" s="21" t="s">
        <v>13</v>
      </c>
      <c r="E26" s="27"/>
      <c r="F26" s="41">
        <v>1.627</v>
      </c>
      <c r="G26" s="28"/>
      <c r="H26" s="22"/>
      <c r="I26" s="22"/>
      <c r="J26" s="22"/>
      <c r="K26" s="22"/>
      <c r="L26" s="22"/>
      <c r="M26" s="23">
        <f>SUM(M27:M37)</f>
        <v>0</v>
      </c>
    </row>
    <row r="27" spans="1:13">
      <c r="A27" s="79"/>
      <c r="B27" s="3"/>
      <c r="C27" s="2" t="s">
        <v>24</v>
      </c>
      <c r="D27" s="3" t="s">
        <v>3</v>
      </c>
      <c r="E27" s="3">
        <v>3.45</v>
      </c>
      <c r="F27" s="4">
        <f>F26*E27</f>
        <v>5.6131500000000001</v>
      </c>
      <c r="G27" s="4"/>
      <c r="H27" s="4">
        <f>G27*F27</f>
        <v>0</v>
      </c>
      <c r="I27" s="4"/>
      <c r="J27" s="4"/>
      <c r="K27" s="4"/>
      <c r="L27" s="4"/>
      <c r="M27" s="34">
        <f>L27+J27+H27</f>
        <v>0</v>
      </c>
    </row>
    <row r="28" spans="1:13" ht="24" customHeight="1">
      <c r="A28" s="79"/>
      <c r="B28" s="3" t="s">
        <v>74</v>
      </c>
      <c r="C28" s="2" t="s">
        <v>82</v>
      </c>
      <c r="D28" s="3" t="s">
        <v>13</v>
      </c>
      <c r="E28" s="3" t="s">
        <v>73</v>
      </c>
      <c r="F28" s="40">
        <v>0.126</v>
      </c>
      <c r="G28" s="4"/>
      <c r="H28" s="4"/>
      <c r="I28" s="4"/>
      <c r="J28" s="4">
        <f>I28*F28</f>
        <v>0</v>
      </c>
      <c r="K28" s="4"/>
      <c r="L28" s="4"/>
      <c r="M28" s="34">
        <f t="shared" ref="M28:M37" si="2">L28+J28+H28</f>
        <v>0</v>
      </c>
    </row>
    <row r="29" spans="1:13">
      <c r="A29" s="79"/>
      <c r="B29" s="3" t="s">
        <v>75</v>
      </c>
      <c r="C29" s="2" t="s">
        <v>83</v>
      </c>
      <c r="D29" s="3" t="s">
        <v>13</v>
      </c>
      <c r="E29" s="3" t="s">
        <v>73</v>
      </c>
      <c r="F29" s="40">
        <v>5.3999999999999999E-2</v>
      </c>
      <c r="G29" s="4"/>
      <c r="H29" s="4"/>
      <c r="I29" s="4"/>
      <c r="J29" s="4">
        <f t="shared" ref="J29:J36" si="3">I29*F29</f>
        <v>0</v>
      </c>
      <c r="K29" s="4"/>
      <c r="L29" s="4"/>
      <c r="M29" s="34">
        <f t="shared" si="2"/>
        <v>0</v>
      </c>
    </row>
    <row r="30" spans="1:13">
      <c r="A30" s="79"/>
      <c r="B30" s="3" t="s">
        <v>76</v>
      </c>
      <c r="C30" s="2" t="s">
        <v>84</v>
      </c>
      <c r="D30" s="3" t="s">
        <v>13</v>
      </c>
      <c r="E30" s="3" t="s">
        <v>73</v>
      </c>
      <c r="F30" s="40">
        <v>3.2000000000000001E-2</v>
      </c>
      <c r="G30" s="4"/>
      <c r="H30" s="4"/>
      <c r="I30" s="4"/>
      <c r="J30" s="4">
        <f t="shared" si="3"/>
        <v>0</v>
      </c>
      <c r="K30" s="4"/>
      <c r="L30" s="4"/>
      <c r="M30" s="34">
        <f t="shared" si="2"/>
        <v>0</v>
      </c>
    </row>
    <row r="31" spans="1:13">
      <c r="A31" s="79"/>
      <c r="B31" s="3"/>
      <c r="C31" s="2" t="s">
        <v>88</v>
      </c>
      <c r="D31" s="3" t="s">
        <v>13</v>
      </c>
      <c r="E31" s="3" t="s">
        <v>73</v>
      </c>
      <c r="F31" s="40">
        <v>1.145</v>
      </c>
      <c r="G31" s="4"/>
      <c r="H31" s="4"/>
      <c r="I31" s="4"/>
      <c r="J31" s="4">
        <f t="shared" si="3"/>
        <v>0</v>
      </c>
      <c r="K31" s="4"/>
      <c r="L31" s="4"/>
      <c r="M31" s="34">
        <f t="shared" si="2"/>
        <v>0</v>
      </c>
    </row>
    <row r="32" spans="1:13" ht="30">
      <c r="A32" s="79"/>
      <c r="B32" s="3" t="s">
        <v>77</v>
      </c>
      <c r="C32" s="2" t="s">
        <v>85</v>
      </c>
      <c r="D32" s="3" t="s">
        <v>13</v>
      </c>
      <c r="E32" s="3" t="s">
        <v>73</v>
      </c>
      <c r="F32" s="40">
        <v>3.7999999999999999E-2</v>
      </c>
      <c r="G32" s="4"/>
      <c r="H32" s="4"/>
      <c r="I32" s="4"/>
      <c r="J32" s="4">
        <f t="shared" si="3"/>
        <v>0</v>
      </c>
      <c r="K32" s="4"/>
      <c r="L32" s="4"/>
      <c r="M32" s="34">
        <f t="shared" si="2"/>
        <v>0</v>
      </c>
    </row>
    <row r="33" spans="1:13" ht="30">
      <c r="A33" s="79"/>
      <c r="B33" s="3" t="s">
        <v>78</v>
      </c>
      <c r="C33" s="2" t="s">
        <v>86</v>
      </c>
      <c r="D33" s="3" t="s">
        <v>13</v>
      </c>
      <c r="E33" s="3" t="s">
        <v>73</v>
      </c>
      <c r="F33" s="40">
        <v>8.3000000000000004E-2</v>
      </c>
      <c r="G33" s="4"/>
      <c r="H33" s="4"/>
      <c r="I33" s="4"/>
      <c r="J33" s="4">
        <f t="shared" si="3"/>
        <v>0</v>
      </c>
      <c r="K33" s="4"/>
      <c r="L33" s="4"/>
      <c r="M33" s="34">
        <f t="shared" si="2"/>
        <v>0</v>
      </c>
    </row>
    <row r="34" spans="1:13" ht="30">
      <c r="A34" s="79"/>
      <c r="B34" s="3" t="s">
        <v>79</v>
      </c>
      <c r="C34" s="2" t="s">
        <v>87</v>
      </c>
      <c r="D34" s="3" t="s">
        <v>13</v>
      </c>
      <c r="E34" s="3" t="s">
        <v>73</v>
      </c>
      <c r="F34" s="40">
        <v>0.14699999999999999</v>
      </c>
      <c r="G34" s="4"/>
      <c r="H34" s="4"/>
      <c r="I34" s="4"/>
      <c r="J34" s="4">
        <f t="shared" si="3"/>
        <v>0</v>
      </c>
      <c r="K34" s="4"/>
      <c r="L34" s="4"/>
      <c r="M34" s="34">
        <f t="shared" si="2"/>
        <v>0</v>
      </c>
    </row>
    <row r="35" spans="1:13" ht="30">
      <c r="A35" s="79"/>
      <c r="B35" s="3" t="s">
        <v>80</v>
      </c>
      <c r="C35" s="2" t="s">
        <v>29</v>
      </c>
      <c r="D35" s="3" t="s">
        <v>13</v>
      </c>
      <c r="E35" s="3" t="s">
        <v>73</v>
      </c>
      <c r="F35" s="40">
        <v>2E-3</v>
      </c>
      <c r="G35" s="4"/>
      <c r="H35" s="4"/>
      <c r="I35" s="4"/>
      <c r="J35" s="4">
        <f t="shared" si="3"/>
        <v>0</v>
      </c>
      <c r="K35" s="4"/>
      <c r="L35" s="4"/>
      <c r="M35" s="34">
        <f t="shared" si="2"/>
        <v>0</v>
      </c>
    </row>
    <row r="36" spans="1:13">
      <c r="A36" s="79"/>
      <c r="B36" s="3" t="s">
        <v>81</v>
      </c>
      <c r="C36" s="2" t="s">
        <v>30</v>
      </c>
      <c r="D36" s="3" t="s">
        <v>12</v>
      </c>
      <c r="E36" s="3">
        <v>2.7</v>
      </c>
      <c r="F36" s="40">
        <f>F26*E36</f>
        <v>4.3929</v>
      </c>
      <c r="G36" s="4"/>
      <c r="H36" s="4"/>
      <c r="I36" s="4"/>
      <c r="J36" s="4">
        <f t="shared" si="3"/>
        <v>0</v>
      </c>
      <c r="K36" s="4"/>
      <c r="L36" s="4"/>
      <c r="M36" s="34">
        <f t="shared" si="2"/>
        <v>0</v>
      </c>
    </row>
    <row r="37" spans="1:13" ht="30.75" thickBot="1">
      <c r="A37" s="80"/>
      <c r="B37" s="29"/>
      <c r="C37" s="30" t="s">
        <v>72</v>
      </c>
      <c r="D37" s="31" t="s">
        <v>13</v>
      </c>
      <c r="E37" s="31">
        <v>1</v>
      </c>
      <c r="F37" s="42">
        <f>F26*E37</f>
        <v>1.627</v>
      </c>
      <c r="G37" s="32"/>
      <c r="H37" s="32"/>
      <c r="I37" s="32"/>
      <c r="J37" s="32"/>
      <c r="K37" s="32"/>
      <c r="L37" s="32">
        <f>K37*F37</f>
        <v>0</v>
      </c>
      <c r="M37" s="35">
        <f t="shared" si="2"/>
        <v>0</v>
      </c>
    </row>
    <row r="38" spans="1:13" ht="45">
      <c r="A38" s="78">
        <v>5</v>
      </c>
      <c r="B38" s="19" t="s">
        <v>31</v>
      </c>
      <c r="C38" s="52" t="s">
        <v>89</v>
      </c>
      <c r="D38" s="21" t="s">
        <v>123</v>
      </c>
      <c r="E38" s="27"/>
      <c r="F38" s="33">
        <v>15</v>
      </c>
      <c r="G38" s="28"/>
      <c r="H38" s="22"/>
      <c r="I38" s="22"/>
      <c r="J38" s="22"/>
      <c r="K38" s="22"/>
      <c r="L38" s="22"/>
      <c r="M38" s="23">
        <f>SUM(M39:M45)</f>
        <v>0</v>
      </c>
    </row>
    <row r="39" spans="1:13">
      <c r="A39" s="79"/>
      <c r="B39" s="5"/>
      <c r="C39" s="2" t="s">
        <v>26</v>
      </c>
      <c r="D39" s="3" t="s">
        <v>3</v>
      </c>
      <c r="E39" s="3">
        <v>27.1</v>
      </c>
      <c r="F39" s="4">
        <f>F38*E39</f>
        <v>406.5</v>
      </c>
      <c r="G39" s="4"/>
      <c r="H39" s="4">
        <f>G39*F39</f>
        <v>0</v>
      </c>
      <c r="I39" s="4"/>
      <c r="J39" s="4"/>
      <c r="K39" s="4"/>
      <c r="L39" s="4"/>
      <c r="M39" s="34">
        <f>L39+J39+H39</f>
        <v>0</v>
      </c>
    </row>
    <row r="40" spans="1:13" ht="30">
      <c r="A40" s="79"/>
      <c r="B40" s="5"/>
      <c r="C40" s="2" t="s">
        <v>90</v>
      </c>
      <c r="D40" s="3" t="s">
        <v>10</v>
      </c>
      <c r="E40" s="3" t="s">
        <v>73</v>
      </c>
      <c r="F40" s="4">
        <v>90</v>
      </c>
      <c r="G40" s="4"/>
      <c r="H40" s="4"/>
      <c r="I40" s="4"/>
      <c r="J40" s="4">
        <f>I40*F40</f>
        <v>0</v>
      </c>
      <c r="K40" s="4"/>
      <c r="L40" s="4"/>
      <c r="M40" s="34">
        <f t="shared" ref="M40:M45" si="4">L40+J40+H40</f>
        <v>0</v>
      </c>
    </row>
    <row r="41" spans="1:13">
      <c r="A41" s="79"/>
      <c r="B41" s="5" t="s">
        <v>91</v>
      </c>
      <c r="C41" s="2" t="s">
        <v>92</v>
      </c>
      <c r="D41" s="3" t="s">
        <v>10</v>
      </c>
      <c r="E41" s="3" t="s">
        <v>73</v>
      </c>
      <c r="F41" s="4">
        <v>60</v>
      </c>
      <c r="G41" s="4"/>
      <c r="H41" s="4"/>
      <c r="I41" s="4"/>
      <c r="J41" s="4">
        <f t="shared" ref="J41:J42" si="5">I41*F41</f>
        <v>0</v>
      </c>
      <c r="K41" s="4"/>
      <c r="L41" s="4"/>
      <c r="M41" s="34">
        <f t="shared" si="4"/>
        <v>0</v>
      </c>
    </row>
    <row r="42" spans="1:13">
      <c r="A42" s="79"/>
      <c r="B42" s="5" t="s">
        <v>80</v>
      </c>
      <c r="C42" s="2" t="s">
        <v>93</v>
      </c>
      <c r="D42" s="3" t="s">
        <v>12</v>
      </c>
      <c r="E42" s="3" t="s">
        <v>73</v>
      </c>
      <c r="F42" s="4">
        <v>32.4</v>
      </c>
      <c r="G42" s="4"/>
      <c r="H42" s="4"/>
      <c r="I42" s="4"/>
      <c r="J42" s="4">
        <f t="shared" si="5"/>
        <v>0</v>
      </c>
      <c r="K42" s="4"/>
      <c r="L42" s="4"/>
      <c r="M42" s="34">
        <f t="shared" si="4"/>
        <v>0</v>
      </c>
    </row>
    <row r="43" spans="1:13">
      <c r="A43" s="79"/>
      <c r="B43" s="5" t="s">
        <v>94</v>
      </c>
      <c r="C43" s="2" t="s">
        <v>95</v>
      </c>
      <c r="D43" s="3" t="s">
        <v>21</v>
      </c>
      <c r="E43" s="3">
        <v>2.15</v>
      </c>
      <c r="F43" s="4">
        <f>F38*E43</f>
        <v>32.25</v>
      </c>
      <c r="G43" s="4"/>
      <c r="H43" s="4"/>
      <c r="I43" s="4"/>
      <c r="J43" s="4"/>
      <c r="K43" s="4"/>
      <c r="L43" s="4">
        <f>K43*F43</f>
        <v>0</v>
      </c>
      <c r="M43" s="34">
        <f t="shared" si="4"/>
        <v>0</v>
      </c>
    </row>
    <row r="44" spans="1:13">
      <c r="A44" s="79"/>
      <c r="B44" s="5"/>
      <c r="C44" s="2" t="s">
        <v>96</v>
      </c>
      <c r="D44" s="3" t="s">
        <v>4</v>
      </c>
      <c r="E44" s="3">
        <v>3.1</v>
      </c>
      <c r="F44" s="4">
        <f>F38*E44</f>
        <v>46.5</v>
      </c>
      <c r="G44" s="4"/>
      <c r="H44" s="4"/>
      <c r="I44" s="4"/>
      <c r="J44" s="4"/>
      <c r="K44" s="4"/>
      <c r="L44" s="4">
        <f t="shared" ref="L44:L45" si="6">K44*F44</f>
        <v>0</v>
      </c>
      <c r="M44" s="34">
        <f t="shared" si="4"/>
        <v>0</v>
      </c>
    </row>
    <row r="45" spans="1:13" ht="28.5" customHeight="1" thickBot="1">
      <c r="A45" s="80"/>
      <c r="B45" s="29"/>
      <c r="C45" s="30" t="s">
        <v>72</v>
      </c>
      <c r="D45" s="31" t="s">
        <v>13</v>
      </c>
      <c r="E45" s="31">
        <v>1.02</v>
      </c>
      <c r="F45" s="32">
        <f>F38*E45</f>
        <v>15.3</v>
      </c>
      <c r="G45" s="32"/>
      <c r="H45" s="32"/>
      <c r="I45" s="32"/>
      <c r="J45" s="32"/>
      <c r="K45" s="32"/>
      <c r="L45" s="32">
        <f t="shared" si="6"/>
        <v>0</v>
      </c>
      <c r="M45" s="35">
        <f t="shared" si="4"/>
        <v>0</v>
      </c>
    </row>
    <row r="46" spans="1:13" ht="60">
      <c r="A46" s="78">
        <v>6</v>
      </c>
      <c r="B46" s="21" t="s">
        <v>6</v>
      </c>
      <c r="C46" s="52" t="s">
        <v>7</v>
      </c>
      <c r="D46" s="21" t="s">
        <v>8</v>
      </c>
      <c r="E46" s="27"/>
      <c r="F46" s="33">
        <v>2.6</v>
      </c>
      <c r="G46" s="28"/>
      <c r="H46" s="22"/>
      <c r="I46" s="22"/>
      <c r="J46" s="22"/>
      <c r="K46" s="22"/>
      <c r="L46" s="22"/>
      <c r="M46" s="23">
        <f>M47+M48+M49+M50+M51+M52+M53</f>
        <v>0</v>
      </c>
    </row>
    <row r="47" spans="1:13">
      <c r="A47" s="79"/>
      <c r="B47" s="3"/>
      <c r="C47" s="2" t="s">
        <v>26</v>
      </c>
      <c r="D47" s="3" t="s">
        <v>3</v>
      </c>
      <c r="E47" s="3">
        <v>27.5</v>
      </c>
      <c r="F47" s="4">
        <f>F46*E47</f>
        <v>71.5</v>
      </c>
      <c r="G47" s="4"/>
      <c r="H47" s="4">
        <f>G47*F47</f>
        <v>0</v>
      </c>
      <c r="I47" s="4"/>
      <c r="J47" s="4"/>
      <c r="K47" s="4"/>
      <c r="L47" s="4"/>
      <c r="M47" s="34">
        <f>L47+J47+H47</f>
        <v>0</v>
      </c>
    </row>
    <row r="48" spans="1:13" ht="30">
      <c r="A48" s="79"/>
      <c r="B48" s="3" t="s">
        <v>97</v>
      </c>
      <c r="C48" s="2" t="s">
        <v>9</v>
      </c>
      <c r="D48" s="3" t="s">
        <v>10</v>
      </c>
      <c r="E48" s="3" t="s">
        <v>73</v>
      </c>
      <c r="F48" s="4">
        <v>63</v>
      </c>
      <c r="G48" s="4"/>
      <c r="H48" s="4"/>
      <c r="I48" s="4"/>
      <c r="J48" s="4">
        <f>I48*F48</f>
        <v>0</v>
      </c>
      <c r="K48" s="4"/>
      <c r="L48" s="4"/>
      <c r="M48" s="34">
        <f t="shared" ref="M48:M53" si="7">L48+J48+H48</f>
        <v>0</v>
      </c>
    </row>
    <row r="49" spans="1:13">
      <c r="A49" s="79"/>
      <c r="B49" s="5" t="s">
        <v>98</v>
      </c>
      <c r="C49" s="2" t="s">
        <v>125</v>
      </c>
      <c r="D49" s="3" t="s">
        <v>10</v>
      </c>
      <c r="E49" s="3" t="s">
        <v>73</v>
      </c>
      <c r="F49" s="4">
        <v>172</v>
      </c>
      <c r="G49" s="4"/>
      <c r="H49" s="4"/>
      <c r="I49" s="4"/>
      <c r="J49" s="4">
        <f t="shared" ref="J49:J50" si="8">I49*F49</f>
        <v>0</v>
      </c>
      <c r="K49" s="4"/>
      <c r="L49" s="4"/>
      <c r="M49" s="34">
        <f t="shared" si="7"/>
        <v>0</v>
      </c>
    </row>
    <row r="50" spans="1:13">
      <c r="A50" s="79"/>
      <c r="B50" s="3" t="s">
        <v>80</v>
      </c>
      <c r="C50" s="2" t="s">
        <v>99</v>
      </c>
      <c r="D50" s="3" t="s">
        <v>12</v>
      </c>
      <c r="E50" s="3">
        <v>29.1</v>
      </c>
      <c r="F50" s="4">
        <f>F46*E50</f>
        <v>75.660000000000011</v>
      </c>
      <c r="G50" s="4"/>
      <c r="H50" s="4"/>
      <c r="I50" s="4"/>
      <c r="J50" s="4">
        <f t="shared" si="8"/>
        <v>0</v>
      </c>
      <c r="K50" s="4"/>
      <c r="L50" s="4"/>
      <c r="M50" s="34">
        <f t="shared" si="7"/>
        <v>0</v>
      </c>
    </row>
    <row r="51" spans="1:13">
      <c r="A51" s="79"/>
      <c r="B51" s="3"/>
      <c r="C51" s="2" t="s">
        <v>100</v>
      </c>
      <c r="D51" s="3" t="s">
        <v>4</v>
      </c>
      <c r="E51" s="3">
        <v>1.1599999999999999</v>
      </c>
      <c r="F51" s="4">
        <f>F46*E51</f>
        <v>3.016</v>
      </c>
      <c r="G51" s="4"/>
      <c r="H51" s="4"/>
      <c r="I51" s="4"/>
      <c r="J51" s="4"/>
      <c r="K51" s="4"/>
      <c r="L51" s="4">
        <f>K51*F51</f>
        <v>0</v>
      </c>
      <c r="M51" s="34">
        <f t="shared" si="7"/>
        <v>0</v>
      </c>
    </row>
    <row r="52" spans="1:13">
      <c r="A52" s="79"/>
      <c r="B52" s="3"/>
      <c r="C52" s="2" t="s">
        <v>100</v>
      </c>
      <c r="D52" s="3" t="s">
        <v>4</v>
      </c>
      <c r="E52" s="3">
        <v>3.13</v>
      </c>
      <c r="F52" s="4">
        <f>F46*E52</f>
        <v>8.1379999999999999</v>
      </c>
      <c r="G52" s="4"/>
      <c r="H52" s="4"/>
      <c r="I52" s="4"/>
      <c r="J52" s="4"/>
      <c r="K52" s="4"/>
      <c r="L52" s="4">
        <f t="shared" ref="L52:L53" si="9">K52*F52</f>
        <v>0</v>
      </c>
      <c r="M52" s="34">
        <f t="shared" si="7"/>
        <v>0</v>
      </c>
    </row>
    <row r="53" spans="1:13" ht="30.75" thickBot="1">
      <c r="A53" s="80"/>
      <c r="B53" s="31"/>
      <c r="C53" s="30" t="s">
        <v>101</v>
      </c>
      <c r="D53" s="31" t="s">
        <v>13</v>
      </c>
      <c r="E53" s="31" t="s">
        <v>73</v>
      </c>
      <c r="F53" s="42">
        <v>0.23799999999999999</v>
      </c>
      <c r="G53" s="32"/>
      <c r="H53" s="32"/>
      <c r="I53" s="32"/>
      <c r="J53" s="32"/>
      <c r="K53" s="32"/>
      <c r="L53" s="32">
        <f t="shared" si="9"/>
        <v>0</v>
      </c>
      <c r="M53" s="35">
        <f t="shared" si="7"/>
        <v>0</v>
      </c>
    </row>
    <row r="54" spans="1:13" ht="30">
      <c r="A54" s="78">
        <v>7</v>
      </c>
      <c r="B54" s="19" t="s">
        <v>14</v>
      </c>
      <c r="C54" s="52" t="s">
        <v>15</v>
      </c>
      <c r="D54" s="21" t="s">
        <v>5</v>
      </c>
      <c r="E54" s="43"/>
      <c r="F54" s="33">
        <v>0.52</v>
      </c>
      <c r="G54" s="28"/>
      <c r="H54" s="22"/>
      <c r="I54" s="22"/>
      <c r="J54" s="22"/>
      <c r="K54" s="22"/>
      <c r="L54" s="22"/>
      <c r="M54" s="23">
        <f>M55+M56+M57+M58+M59</f>
        <v>0</v>
      </c>
    </row>
    <row r="55" spans="1:13">
      <c r="A55" s="79"/>
      <c r="B55" s="3"/>
      <c r="C55" s="2" t="s">
        <v>26</v>
      </c>
      <c r="D55" s="3" t="s">
        <v>3</v>
      </c>
      <c r="E55" s="3">
        <v>197</v>
      </c>
      <c r="F55" s="4">
        <f>F54*E55</f>
        <v>102.44</v>
      </c>
      <c r="G55" s="4"/>
      <c r="H55" s="4">
        <f>G55*F55</f>
        <v>0</v>
      </c>
      <c r="I55" s="4"/>
      <c r="J55" s="4"/>
      <c r="K55" s="4"/>
      <c r="L55" s="4"/>
      <c r="M55" s="34">
        <f>L55+J55+H55</f>
        <v>0</v>
      </c>
    </row>
    <row r="56" spans="1:13" ht="45">
      <c r="A56" s="79"/>
      <c r="B56" s="3" t="s">
        <v>80</v>
      </c>
      <c r="C56" s="2" t="s">
        <v>102</v>
      </c>
      <c r="D56" s="3" t="s">
        <v>16</v>
      </c>
      <c r="E56" s="3" t="s">
        <v>73</v>
      </c>
      <c r="F56" s="4">
        <v>0.52</v>
      </c>
      <c r="G56" s="4"/>
      <c r="H56" s="4"/>
      <c r="I56" s="4"/>
      <c r="J56" s="4">
        <f>I56*F56</f>
        <v>0</v>
      </c>
      <c r="K56" s="4"/>
      <c r="L56" s="4"/>
      <c r="M56" s="34">
        <f t="shared" ref="M56:M59" si="10">L56+J56+H56</f>
        <v>0</v>
      </c>
    </row>
    <row r="57" spans="1:13">
      <c r="A57" s="79"/>
      <c r="B57" s="3" t="s">
        <v>103</v>
      </c>
      <c r="C57" s="2" t="s">
        <v>11</v>
      </c>
      <c r="D57" s="3" t="s">
        <v>17</v>
      </c>
      <c r="E57" s="3" t="s">
        <v>73</v>
      </c>
      <c r="F57" s="4">
        <v>118</v>
      </c>
      <c r="G57" s="4"/>
      <c r="H57" s="4"/>
      <c r="I57" s="4"/>
      <c r="J57" s="4">
        <f t="shared" ref="J57:J58" si="11">I57*F57</f>
        <v>0</v>
      </c>
      <c r="K57" s="4"/>
      <c r="L57" s="4"/>
      <c r="M57" s="34">
        <f t="shared" si="10"/>
        <v>0</v>
      </c>
    </row>
    <row r="58" spans="1:13">
      <c r="A58" s="79"/>
      <c r="B58" s="3" t="s">
        <v>18</v>
      </c>
      <c r="C58" s="2" t="s">
        <v>104</v>
      </c>
      <c r="D58" s="3" t="s">
        <v>12</v>
      </c>
      <c r="E58" s="3" t="s">
        <v>73</v>
      </c>
      <c r="F58" s="4">
        <v>20</v>
      </c>
      <c r="G58" s="4"/>
      <c r="H58" s="4"/>
      <c r="I58" s="4"/>
      <c r="J58" s="4">
        <f t="shared" si="11"/>
        <v>0</v>
      </c>
      <c r="K58" s="4"/>
      <c r="L58" s="4"/>
      <c r="M58" s="34">
        <f t="shared" si="10"/>
        <v>0</v>
      </c>
    </row>
    <row r="59" spans="1:13" ht="30.75" thickBot="1">
      <c r="A59" s="80"/>
      <c r="B59" s="31"/>
      <c r="C59" s="30" t="s">
        <v>101</v>
      </c>
      <c r="D59" s="31" t="s">
        <v>13</v>
      </c>
      <c r="E59" s="31" t="s">
        <v>73</v>
      </c>
      <c r="F59" s="32">
        <v>1</v>
      </c>
      <c r="G59" s="32"/>
      <c r="H59" s="32"/>
      <c r="I59" s="32"/>
      <c r="J59" s="32"/>
      <c r="K59" s="32"/>
      <c r="L59" s="32">
        <f>K59*F59</f>
        <v>0</v>
      </c>
      <c r="M59" s="35">
        <f t="shared" si="10"/>
        <v>0</v>
      </c>
    </row>
    <row r="60" spans="1:13" ht="30">
      <c r="A60" s="78">
        <v>8</v>
      </c>
      <c r="B60" s="21" t="s">
        <v>19</v>
      </c>
      <c r="C60" s="52" t="s">
        <v>105</v>
      </c>
      <c r="D60" s="21" t="s">
        <v>20</v>
      </c>
      <c r="E60" s="27"/>
      <c r="F60" s="33">
        <v>1.5</v>
      </c>
      <c r="G60" s="38"/>
      <c r="H60" s="22"/>
      <c r="I60" s="22"/>
      <c r="J60" s="22"/>
      <c r="K60" s="22"/>
      <c r="L60" s="22"/>
      <c r="M60" s="23">
        <f>M61+M62+M63+M64+M65</f>
        <v>0</v>
      </c>
    </row>
    <row r="61" spans="1:13">
      <c r="A61" s="79"/>
      <c r="B61" s="3"/>
      <c r="C61" s="2" t="s">
        <v>26</v>
      </c>
      <c r="D61" s="3" t="s">
        <v>3</v>
      </c>
      <c r="E61" s="3">
        <v>21.3</v>
      </c>
      <c r="F61" s="4">
        <f>F60*E61</f>
        <v>31.950000000000003</v>
      </c>
      <c r="G61" s="4"/>
      <c r="H61" s="4">
        <f>G61*F61</f>
        <v>0</v>
      </c>
      <c r="I61" s="4"/>
      <c r="J61" s="4"/>
      <c r="K61" s="4"/>
      <c r="L61" s="4"/>
      <c r="M61" s="34">
        <f>L61+J61+H61</f>
        <v>0</v>
      </c>
    </row>
    <row r="62" spans="1:13">
      <c r="A62" s="79"/>
      <c r="B62" s="3" t="s">
        <v>106</v>
      </c>
      <c r="C62" s="2" t="s">
        <v>107</v>
      </c>
      <c r="D62" s="3" t="s">
        <v>21</v>
      </c>
      <c r="E62" s="3">
        <v>1.84</v>
      </c>
      <c r="F62" s="4">
        <f>F60*E62</f>
        <v>2.7600000000000002</v>
      </c>
      <c r="G62" s="4"/>
      <c r="H62" s="4"/>
      <c r="I62" s="4"/>
      <c r="J62" s="4"/>
      <c r="K62" s="4"/>
      <c r="L62" s="4">
        <f>K62*F62</f>
        <v>0</v>
      </c>
      <c r="M62" s="34">
        <f t="shared" ref="M62:M65" si="12">L62+J62+H62</f>
        <v>0</v>
      </c>
    </row>
    <row r="63" spans="1:13" ht="30">
      <c r="A63" s="79"/>
      <c r="B63" s="3" t="s">
        <v>80</v>
      </c>
      <c r="C63" s="2" t="s">
        <v>108</v>
      </c>
      <c r="D63" s="3" t="s">
        <v>20</v>
      </c>
      <c r="E63" s="3" t="s">
        <v>73</v>
      </c>
      <c r="F63" s="4">
        <v>1.58</v>
      </c>
      <c r="G63" s="4"/>
      <c r="H63" s="4"/>
      <c r="I63" s="4"/>
      <c r="J63" s="4">
        <f>I63*F63</f>
        <v>0</v>
      </c>
      <c r="K63" s="4"/>
      <c r="L63" s="4"/>
      <c r="M63" s="34">
        <f t="shared" si="12"/>
        <v>0</v>
      </c>
    </row>
    <row r="64" spans="1:13" ht="30">
      <c r="A64" s="79"/>
      <c r="B64" s="3" t="s">
        <v>22</v>
      </c>
      <c r="C64" s="2" t="s">
        <v>23</v>
      </c>
      <c r="D64" s="3" t="s">
        <v>12</v>
      </c>
      <c r="E64" s="3">
        <v>39</v>
      </c>
      <c r="F64" s="4">
        <f>F60*E64</f>
        <v>58.5</v>
      </c>
      <c r="G64" s="4"/>
      <c r="H64" s="4"/>
      <c r="I64" s="4"/>
      <c r="J64" s="4">
        <f>I64*F64</f>
        <v>0</v>
      </c>
      <c r="K64" s="4"/>
      <c r="L64" s="4"/>
      <c r="M64" s="34">
        <f t="shared" si="12"/>
        <v>0</v>
      </c>
    </row>
    <row r="65" spans="1:13" ht="30.75" thickBot="1">
      <c r="A65" s="80"/>
      <c r="B65" s="31"/>
      <c r="C65" s="30" t="s">
        <v>109</v>
      </c>
      <c r="D65" s="31" t="s">
        <v>13</v>
      </c>
      <c r="E65" s="31">
        <v>0.85</v>
      </c>
      <c r="F65" s="32">
        <f>F60*E65</f>
        <v>1.2749999999999999</v>
      </c>
      <c r="G65" s="32"/>
      <c r="H65" s="32"/>
      <c r="I65" s="32"/>
      <c r="J65" s="32"/>
      <c r="K65" s="32"/>
      <c r="L65" s="32">
        <f t="shared" ref="L65" si="13">K65*F65</f>
        <v>0</v>
      </c>
      <c r="M65" s="35">
        <f t="shared" si="12"/>
        <v>0</v>
      </c>
    </row>
    <row r="66" spans="1:13" ht="48.75" customHeight="1">
      <c r="A66" s="75">
        <v>9</v>
      </c>
      <c r="B66" s="37" t="s">
        <v>110</v>
      </c>
      <c r="C66" s="52" t="s">
        <v>112</v>
      </c>
      <c r="D66" s="45" t="s">
        <v>20</v>
      </c>
      <c r="E66" s="46"/>
      <c r="F66" s="47">
        <v>2.16</v>
      </c>
      <c r="G66" s="48"/>
      <c r="H66" s="22"/>
      <c r="I66" s="22"/>
      <c r="J66" s="22"/>
      <c r="K66" s="22"/>
      <c r="L66" s="22"/>
      <c r="M66" s="23">
        <f>M67+M68+M69+M70+M71+M72+M73+M74</f>
        <v>0</v>
      </c>
    </row>
    <row r="67" spans="1:13">
      <c r="A67" s="76"/>
      <c r="B67" s="7" t="s">
        <v>80</v>
      </c>
      <c r="C67" s="2" t="s">
        <v>24</v>
      </c>
      <c r="D67" s="15" t="s">
        <v>3</v>
      </c>
      <c r="E67" s="15">
        <v>10.8</v>
      </c>
      <c r="F67" s="36">
        <f>F66*E67</f>
        <v>23.328000000000003</v>
      </c>
      <c r="G67" s="36"/>
      <c r="H67" s="4">
        <f>G67*F67</f>
        <v>0</v>
      </c>
      <c r="I67" s="4"/>
      <c r="J67" s="4"/>
      <c r="K67" s="4"/>
      <c r="L67" s="4"/>
      <c r="M67" s="34">
        <f>L67+J67+H67</f>
        <v>0</v>
      </c>
    </row>
    <row r="68" spans="1:13">
      <c r="A68" s="76"/>
      <c r="B68" s="7" t="s">
        <v>111</v>
      </c>
      <c r="C68" s="2" t="s">
        <v>66</v>
      </c>
      <c r="D68" s="15" t="s">
        <v>20</v>
      </c>
      <c r="E68" s="15">
        <v>1.0149999999999999</v>
      </c>
      <c r="F68" s="36">
        <f>F66*E68</f>
        <v>2.1924000000000001</v>
      </c>
      <c r="G68" s="36"/>
      <c r="H68" s="4"/>
      <c r="I68" s="4"/>
      <c r="J68" s="4">
        <f>I68*F68</f>
        <v>0</v>
      </c>
      <c r="K68" s="4"/>
      <c r="L68" s="4"/>
      <c r="M68" s="34">
        <f t="shared" ref="M68:M74" si="14">L68+J68+H68</f>
        <v>0</v>
      </c>
    </row>
    <row r="69" spans="1:13">
      <c r="A69" s="76"/>
      <c r="B69" s="7" t="s">
        <v>113</v>
      </c>
      <c r="C69" s="2" t="s">
        <v>27</v>
      </c>
      <c r="D69" s="15" t="s">
        <v>16</v>
      </c>
      <c r="E69" s="15">
        <v>2.48</v>
      </c>
      <c r="F69" s="36">
        <f>F66*E69</f>
        <v>5.3568000000000007</v>
      </c>
      <c r="G69" s="36"/>
      <c r="H69" s="4"/>
      <c r="I69" s="4"/>
      <c r="J69" s="4">
        <f t="shared" ref="J69:J73" si="15">I69*F69</f>
        <v>0</v>
      </c>
      <c r="K69" s="4"/>
      <c r="L69" s="4"/>
      <c r="M69" s="34">
        <f t="shared" si="14"/>
        <v>0</v>
      </c>
    </row>
    <row r="70" spans="1:13">
      <c r="A70" s="76"/>
      <c r="B70" s="7"/>
      <c r="C70" s="2" t="s">
        <v>114</v>
      </c>
      <c r="D70" s="15" t="s">
        <v>20</v>
      </c>
      <c r="E70" s="15">
        <v>2.3E-2</v>
      </c>
      <c r="F70" s="36">
        <f>F66*E70</f>
        <v>4.9680000000000002E-2</v>
      </c>
      <c r="G70" s="36"/>
      <c r="H70" s="4"/>
      <c r="I70" s="4"/>
      <c r="J70" s="4">
        <f t="shared" si="15"/>
        <v>0</v>
      </c>
      <c r="K70" s="4"/>
      <c r="L70" s="4"/>
      <c r="M70" s="34">
        <f t="shared" si="14"/>
        <v>0</v>
      </c>
    </row>
    <row r="71" spans="1:13">
      <c r="A71" s="76"/>
      <c r="B71" s="7"/>
      <c r="C71" s="2" t="s">
        <v>115</v>
      </c>
      <c r="D71" s="15" t="s">
        <v>4</v>
      </c>
      <c r="E71" s="15">
        <v>0.6</v>
      </c>
      <c r="F71" s="36">
        <f>F66*E71</f>
        <v>1.296</v>
      </c>
      <c r="G71" s="36"/>
      <c r="H71" s="4"/>
      <c r="I71" s="4"/>
      <c r="J71" s="4">
        <f t="shared" si="15"/>
        <v>0</v>
      </c>
      <c r="K71" s="4"/>
      <c r="L71" s="4"/>
      <c r="M71" s="34">
        <f t="shared" si="14"/>
        <v>0</v>
      </c>
    </row>
    <row r="72" spans="1:13">
      <c r="A72" s="76"/>
      <c r="B72" s="7"/>
      <c r="C72" s="2" t="s">
        <v>116</v>
      </c>
      <c r="D72" s="15" t="s">
        <v>13</v>
      </c>
      <c r="E72" s="15" t="s">
        <v>73</v>
      </c>
      <c r="F72" s="44">
        <v>0.24199999999999999</v>
      </c>
      <c r="G72" s="36"/>
      <c r="H72" s="4"/>
      <c r="I72" s="4"/>
      <c r="J72" s="4">
        <f t="shared" si="15"/>
        <v>0</v>
      </c>
      <c r="K72" s="4"/>
      <c r="L72" s="4"/>
      <c r="M72" s="34">
        <f t="shared" si="14"/>
        <v>0</v>
      </c>
    </row>
    <row r="73" spans="1:13">
      <c r="A73" s="76"/>
      <c r="B73" s="7"/>
      <c r="C73" s="2" t="s">
        <v>117</v>
      </c>
      <c r="D73" s="15" t="s">
        <v>13</v>
      </c>
      <c r="E73" s="15" t="s">
        <v>73</v>
      </c>
      <c r="F73" s="44">
        <v>5.8000000000000003E-2</v>
      </c>
      <c r="G73" s="36"/>
      <c r="H73" s="4"/>
      <c r="I73" s="4"/>
      <c r="J73" s="4">
        <f t="shared" si="15"/>
        <v>0</v>
      </c>
      <c r="K73" s="4"/>
      <c r="L73" s="4"/>
      <c r="M73" s="34">
        <f t="shared" si="14"/>
        <v>0</v>
      </c>
    </row>
    <row r="74" spans="1:13" ht="30.75" thickBot="1">
      <c r="A74" s="77"/>
      <c r="B74" s="49"/>
      <c r="C74" s="30" t="s">
        <v>101</v>
      </c>
      <c r="D74" s="50" t="s">
        <v>13</v>
      </c>
      <c r="E74" s="50">
        <v>1</v>
      </c>
      <c r="F74" s="51">
        <f>F66*E74</f>
        <v>2.16</v>
      </c>
      <c r="G74" s="51"/>
      <c r="H74" s="32"/>
      <c r="I74" s="32"/>
      <c r="J74" s="32"/>
      <c r="K74" s="32"/>
      <c r="L74" s="32">
        <f>K74*F74</f>
        <v>0</v>
      </c>
      <c r="M74" s="35">
        <f t="shared" si="14"/>
        <v>0</v>
      </c>
    </row>
    <row r="75" spans="1:13" ht="30">
      <c r="A75" s="75">
        <v>10</v>
      </c>
      <c r="B75" s="37" t="s">
        <v>32</v>
      </c>
      <c r="C75" s="52" t="s">
        <v>33</v>
      </c>
      <c r="D75" s="45" t="s">
        <v>10</v>
      </c>
      <c r="E75" s="46"/>
      <c r="F75" s="47">
        <v>24</v>
      </c>
      <c r="G75" s="48"/>
      <c r="H75" s="22"/>
      <c r="I75" s="22"/>
      <c r="J75" s="22"/>
      <c r="K75" s="22"/>
      <c r="L75" s="22"/>
      <c r="M75" s="23">
        <f>M76+M77+M78+M79+M80+M81</f>
        <v>0</v>
      </c>
    </row>
    <row r="76" spans="1:13">
      <c r="A76" s="76"/>
      <c r="B76" s="7"/>
      <c r="C76" s="2" t="s">
        <v>26</v>
      </c>
      <c r="D76" s="15" t="s">
        <v>3</v>
      </c>
      <c r="E76" s="15">
        <v>1.83</v>
      </c>
      <c r="F76" s="36">
        <f>F75*E76</f>
        <v>43.92</v>
      </c>
      <c r="G76" s="36"/>
      <c r="H76" s="4">
        <f>G76*F76</f>
        <v>0</v>
      </c>
      <c r="I76" s="4"/>
      <c r="J76" s="4"/>
      <c r="K76" s="4"/>
      <c r="L76" s="4"/>
      <c r="M76" s="34">
        <f>L76+J76+H76</f>
        <v>0</v>
      </c>
    </row>
    <row r="77" spans="1:13">
      <c r="A77" s="76"/>
      <c r="B77" s="7" t="s">
        <v>118</v>
      </c>
      <c r="C77" s="2" t="s">
        <v>120</v>
      </c>
      <c r="D77" s="15" t="s">
        <v>10</v>
      </c>
      <c r="E77" s="15" t="s">
        <v>73</v>
      </c>
      <c r="F77" s="36">
        <v>44</v>
      </c>
      <c r="G77" s="36"/>
      <c r="H77" s="4"/>
      <c r="I77" s="4"/>
      <c r="J77" s="4">
        <f>I77*F77</f>
        <v>0</v>
      </c>
      <c r="K77" s="4"/>
      <c r="L77" s="4"/>
      <c r="M77" s="34">
        <f t="shared" ref="M77:M81" si="16">L77+J77+H77</f>
        <v>0</v>
      </c>
    </row>
    <row r="78" spans="1:13">
      <c r="A78" s="76"/>
      <c r="B78" s="7" t="s">
        <v>119</v>
      </c>
      <c r="C78" s="2" t="s">
        <v>34</v>
      </c>
      <c r="D78" s="15" t="s">
        <v>10</v>
      </c>
      <c r="E78" s="15" t="s">
        <v>73</v>
      </c>
      <c r="F78" s="36">
        <v>48</v>
      </c>
      <c r="G78" s="36"/>
      <c r="H78" s="4"/>
      <c r="I78" s="4"/>
      <c r="J78" s="4">
        <f t="shared" ref="J78:J80" si="17">I78*F78</f>
        <v>0</v>
      </c>
      <c r="K78" s="4"/>
      <c r="L78" s="4"/>
      <c r="M78" s="34">
        <f t="shared" si="16"/>
        <v>0</v>
      </c>
    </row>
    <row r="79" spans="1:13">
      <c r="A79" s="76"/>
      <c r="B79" s="7"/>
      <c r="C79" s="2" t="s">
        <v>30</v>
      </c>
      <c r="D79" s="15" t="s">
        <v>12</v>
      </c>
      <c r="E79" s="15">
        <v>0.2</v>
      </c>
      <c r="F79" s="36">
        <f>F75*E79</f>
        <v>4.8000000000000007</v>
      </c>
      <c r="G79" s="36"/>
      <c r="H79" s="4"/>
      <c r="I79" s="4"/>
      <c r="J79" s="4">
        <f t="shared" si="17"/>
        <v>0</v>
      </c>
      <c r="K79" s="4"/>
      <c r="L79" s="4"/>
      <c r="M79" s="34">
        <f t="shared" si="16"/>
        <v>0</v>
      </c>
    </row>
    <row r="80" spans="1:13">
      <c r="A80" s="76"/>
      <c r="B80" s="7"/>
      <c r="C80" s="2" t="s">
        <v>115</v>
      </c>
      <c r="D80" s="15" t="s">
        <v>4</v>
      </c>
      <c r="E80" s="15">
        <v>0.432</v>
      </c>
      <c r="F80" s="36">
        <f>F75*E80</f>
        <v>10.368</v>
      </c>
      <c r="G80" s="36"/>
      <c r="H80" s="4"/>
      <c r="I80" s="4"/>
      <c r="J80" s="4">
        <f t="shared" si="17"/>
        <v>0</v>
      </c>
      <c r="K80" s="4"/>
      <c r="L80" s="4"/>
      <c r="M80" s="34">
        <f t="shared" si="16"/>
        <v>0</v>
      </c>
    </row>
    <row r="81" spans="1:13" ht="30.75" thickBot="1">
      <c r="A81" s="77"/>
      <c r="B81" s="49"/>
      <c r="C81" s="30" t="s">
        <v>101</v>
      </c>
      <c r="D81" s="50" t="s">
        <v>13</v>
      </c>
      <c r="E81" s="50" t="s">
        <v>73</v>
      </c>
      <c r="F81" s="51">
        <v>0.3</v>
      </c>
      <c r="G81" s="51"/>
      <c r="H81" s="32"/>
      <c r="I81" s="32"/>
      <c r="J81" s="32"/>
      <c r="K81" s="32"/>
      <c r="L81" s="32">
        <f>K81*F81</f>
        <v>0</v>
      </c>
      <c r="M81" s="35">
        <f t="shared" si="16"/>
        <v>0</v>
      </c>
    </row>
    <row r="82" spans="1:13" ht="48.75" customHeight="1">
      <c r="A82" s="75">
        <v>11</v>
      </c>
      <c r="B82" s="37" t="s">
        <v>36</v>
      </c>
      <c r="C82" s="52" t="s">
        <v>35</v>
      </c>
      <c r="D82" s="45" t="s">
        <v>13</v>
      </c>
      <c r="E82" s="46"/>
      <c r="F82" s="53">
        <v>2.0649999999999999</v>
      </c>
      <c r="G82" s="48"/>
      <c r="H82" s="22"/>
      <c r="I82" s="22"/>
      <c r="J82" s="22"/>
      <c r="K82" s="22"/>
      <c r="L82" s="22"/>
      <c r="M82" s="23">
        <f>M83+M84</f>
        <v>0</v>
      </c>
    </row>
    <row r="83" spans="1:13">
      <c r="A83" s="76"/>
      <c r="B83" s="7"/>
      <c r="C83" s="2" t="s">
        <v>24</v>
      </c>
      <c r="D83" s="15" t="s">
        <v>13</v>
      </c>
      <c r="E83" s="15">
        <v>1</v>
      </c>
      <c r="F83" s="36">
        <f>F82*E83</f>
        <v>2.0649999999999999</v>
      </c>
      <c r="G83" s="36"/>
      <c r="H83" s="4">
        <f>G83*F83</f>
        <v>0</v>
      </c>
      <c r="I83" s="4"/>
      <c r="J83" s="4"/>
      <c r="K83" s="4"/>
      <c r="L83" s="4"/>
      <c r="M83" s="34">
        <f>H83</f>
        <v>0</v>
      </c>
    </row>
    <row r="84" spans="1:13" ht="15.75" thickBot="1">
      <c r="A84" s="77"/>
      <c r="B84" s="49"/>
      <c r="C84" s="30" t="s">
        <v>121</v>
      </c>
      <c r="D84" s="50" t="s">
        <v>12</v>
      </c>
      <c r="E84" s="50">
        <v>8.1</v>
      </c>
      <c r="F84" s="51">
        <f>F82*E84</f>
        <v>16.726499999999998</v>
      </c>
      <c r="G84" s="51"/>
      <c r="H84" s="32"/>
      <c r="I84" s="32"/>
      <c r="J84" s="32">
        <f>I84*F84</f>
        <v>0</v>
      </c>
      <c r="K84" s="32"/>
      <c r="L84" s="32"/>
      <c r="M84" s="35">
        <f>J84</f>
        <v>0</v>
      </c>
    </row>
    <row r="85" spans="1:13">
      <c r="A85" s="18"/>
      <c r="B85" s="19"/>
      <c r="C85" s="20" t="s">
        <v>37</v>
      </c>
      <c r="D85" s="21"/>
      <c r="E85" s="21"/>
      <c r="F85" s="22"/>
      <c r="G85" s="22"/>
      <c r="H85" s="22"/>
      <c r="I85" s="22"/>
      <c r="J85" s="22"/>
      <c r="K85" s="22"/>
      <c r="L85" s="22"/>
      <c r="M85" s="23">
        <f>M9+M12+M14+M26+M38+M46+M54+M60+M66+M75+M82</f>
        <v>0</v>
      </c>
    </row>
    <row r="86" spans="1:13">
      <c r="A86" s="24"/>
      <c r="B86" s="3"/>
      <c r="C86" s="6" t="s">
        <v>38</v>
      </c>
      <c r="D86" s="54">
        <v>0.1</v>
      </c>
      <c r="E86" s="8"/>
      <c r="F86" s="8"/>
      <c r="G86" s="8"/>
      <c r="H86" s="8"/>
      <c r="I86" s="8"/>
      <c r="J86" s="8"/>
      <c r="K86" s="8"/>
      <c r="L86" s="8"/>
      <c r="M86" s="25">
        <f>M85*D86</f>
        <v>0</v>
      </c>
    </row>
    <row r="87" spans="1:13">
      <c r="A87" s="24"/>
      <c r="B87" s="3"/>
      <c r="C87" s="6" t="s">
        <v>37</v>
      </c>
      <c r="D87" s="8"/>
      <c r="E87" s="8"/>
      <c r="F87" s="8"/>
      <c r="G87" s="8"/>
      <c r="H87" s="8"/>
      <c r="I87" s="8"/>
      <c r="J87" s="8"/>
      <c r="K87" s="8"/>
      <c r="L87" s="8"/>
      <c r="M87" s="25">
        <f>M85+M86</f>
        <v>0</v>
      </c>
    </row>
    <row r="88" spans="1:13">
      <c r="A88" s="24"/>
      <c r="B88" s="3"/>
      <c r="C88" s="6" t="s">
        <v>39</v>
      </c>
      <c r="D88" s="54">
        <v>0.08</v>
      </c>
      <c r="E88" s="8"/>
      <c r="F88" s="8"/>
      <c r="G88" s="8"/>
      <c r="H88" s="8"/>
      <c r="I88" s="8"/>
      <c r="J88" s="8"/>
      <c r="K88" s="8"/>
      <c r="L88" s="8"/>
      <c r="M88" s="25">
        <f>M87*D88</f>
        <v>0</v>
      </c>
    </row>
    <row r="89" spans="1:13">
      <c r="A89" s="24"/>
      <c r="B89" s="3"/>
      <c r="C89" s="6" t="s">
        <v>37</v>
      </c>
      <c r="D89" s="8"/>
      <c r="E89" s="8"/>
      <c r="F89" s="8"/>
      <c r="G89" s="8"/>
      <c r="H89" s="8"/>
      <c r="I89" s="8"/>
      <c r="J89" s="8"/>
      <c r="K89" s="8"/>
      <c r="L89" s="8"/>
      <c r="M89" s="25">
        <f>M87+M88</f>
        <v>0</v>
      </c>
    </row>
    <row r="90" spans="1:13">
      <c r="A90" s="24"/>
      <c r="B90" s="3"/>
      <c r="C90" s="6" t="s">
        <v>122</v>
      </c>
      <c r="D90" s="54">
        <v>0.03</v>
      </c>
      <c r="E90" s="8"/>
      <c r="F90" s="8"/>
      <c r="G90" s="8"/>
      <c r="H90" s="8"/>
      <c r="I90" s="8"/>
      <c r="J90" s="8"/>
      <c r="K90" s="8"/>
      <c r="L90" s="8"/>
      <c r="M90" s="25">
        <f>M89*D90</f>
        <v>0</v>
      </c>
    </row>
    <row r="91" spans="1:13">
      <c r="A91" s="24"/>
      <c r="B91" s="3"/>
      <c r="C91" s="6" t="s">
        <v>37</v>
      </c>
      <c r="D91" s="8"/>
      <c r="E91" s="8"/>
      <c r="F91" s="8"/>
      <c r="G91" s="8"/>
      <c r="H91" s="8"/>
      <c r="I91" s="8"/>
      <c r="J91" s="8"/>
      <c r="K91" s="8"/>
      <c r="L91" s="8"/>
      <c r="M91" s="25">
        <f>M89+M90</f>
        <v>0</v>
      </c>
    </row>
    <row r="92" spans="1:13">
      <c r="A92" s="24"/>
      <c r="B92" s="3"/>
      <c r="C92" s="6" t="s">
        <v>40</v>
      </c>
      <c r="D92" s="54">
        <v>0.18</v>
      </c>
      <c r="E92" s="8"/>
      <c r="F92" s="8"/>
      <c r="G92" s="8"/>
      <c r="H92" s="8"/>
      <c r="I92" s="8"/>
      <c r="J92" s="8"/>
      <c r="K92" s="8"/>
      <c r="L92" s="8"/>
      <c r="M92" s="25">
        <f>M91*D92</f>
        <v>0</v>
      </c>
    </row>
    <row r="93" spans="1:13" ht="15.75" thickBot="1">
      <c r="A93" s="55"/>
      <c r="B93" s="31"/>
      <c r="C93" s="56" t="s">
        <v>37</v>
      </c>
      <c r="D93" s="57"/>
      <c r="E93" s="57"/>
      <c r="F93" s="57"/>
      <c r="G93" s="57"/>
      <c r="H93" s="57"/>
      <c r="I93" s="57"/>
      <c r="J93" s="57"/>
      <c r="K93" s="57"/>
      <c r="L93" s="57"/>
      <c r="M93" s="58">
        <f>M91+M92</f>
        <v>0</v>
      </c>
    </row>
    <row r="94" spans="1:13" ht="15" customHeight="1">
      <c r="A94" s="9"/>
      <c r="B94" s="10"/>
      <c r="C94" s="70"/>
      <c r="D94" s="70"/>
      <c r="E94" s="70"/>
      <c r="F94" s="70"/>
      <c r="G94" s="70"/>
      <c r="H94" s="70"/>
      <c r="I94" s="70"/>
      <c r="J94" s="70"/>
      <c r="K94" s="16"/>
      <c r="L94" s="16"/>
      <c r="M94" s="12"/>
    </row>
    <row r="95" spans="1:13">
      <c r="A95" s="13"/>
      <c r="B95" s="14"/>
      <c r="C95" s="11"/>
      <c r="D95" s="13"/>
      <c r="E95" s="13"/>
      <c r="F95" s="13"/>
      <c r="G95" s="13"/>
    </row>
    <row r="96" spans="1:13">
      <c r="A96" s="13"/>
      <c r="B96" s="14"/>
      <c r="C96" s="11"/>
      <c r="D96" s="13"/>
      <c r="E96" s="13"/>
      <c r="F96" s="13"/>
      <c r="G96" s="13"/>
    </row>
    <row r="97" spans="1:7">
      <c r="A97" s="13"/>
      <c r="B97" s="14"/>
      <c r="C97" s="11"/>
      <c r="D97" s="13"/>
      <c r="E97" s="13"/>
      <c r="F97" s="13"/>
      <c r="G97" s="13"/>
    </row>
    <row r="98" spans="1:7">
      <c r="A98" s="13"/>
      <c r="B98" s="14"/>
      <c r="C98" s="11"/>
      <c r="D98" s="13"/>
      <c r="E98" s="13"/>
      <c r="F98" s="13"/>
      <c r="G98" s="13"/>
    </row>
    <row r="99" spans="1:7">
      <c r="A99" s="13"/>
      <c r="B99" s="14"/>
      <c r="C99" s="11"/>
      <c r="D99" s="13"/>
      <c r="E99" s="13"/>
      <c r="F99" s="13"/>
      <c r="G99" s="13"/>
    </row>
    <row r="100" spans="1:7">
      <c r="A100" s="13"/>
      <c r="B100" s="14"/>
      <c r="C100" s="11"/>
      <c r="D100" s="13"/>
      <c r="E100" s="13"/>
      <c r="F100" s="13"/>
      <c r="G100" s="13"/>
    </row>
    <row r="101" spans="1:7">
      <c r="A101" s="13"/>
      <c r="B101" s="14"/>
      <c r="C101" s="11"/>
      <c r="D101" s="13"/>
      <c r="E101" s="13"/>
      <c r="F101" s="13"/>
      <c r="G101" s="13"/>
    </row>
    <row r="102" spans="1:7">
      <c r="A102" s="13"/>
      <c r="B102" s="14"/>
      <c r="C102" s="11"/>
      <c r="D102" s="13"/>
      <c r="E102" s="13"/>
      <c r="F102" s="13"/>
      <c r="G102" s="13"/>
    </row>
    <row r="103" spans="1:7">
      <c r="A103" s="13"/>
      <c r="B103" s="14"/>
      <c r="C103" s="11"/>
      <c r="D103" s="13"/>
      <c r="E103" s="13"/>
      <c r="F103" s="13"/>
      <c r="G103" s="13"/>
    </row>
    <row r="104" spans="1:7">
      <c r="A104" s="13"/>
      <c r="B104" s="14"/>
      <c r="C104" s="11"/>
      <c r="D104" s="13"/>
      <c r="E104" s="13"/>
      <c r="F104" s="13"/>
      <c r="G104" s="13"/>
    </row>
    <row r="105" spans="1:7">
      <c r="A105" s="13"/>
      <c r="B105" s="14"/>
      <c r="C105" s="11"/>
      <c r="D105" s="13"/>
      <c r="E105" s="13"/>
      <c r="F105" s="13"/>
      <c r="G105" s="13"/>
    </row>
    <row r="106" spans="1:7">
      <c r="A106" s="13"/>
      <c r="B106" s="14"/>
      <c r="C106" s="11"/>
      <c r="D106" s="13"/>
      <c r="E106" s="13"/>
      <c r="F106" s="13"/>
      <c r="G106" s="13"/>
    </row>
    <row r="107" spans="1:7">
      <c r="A107" s="13"/>
      <c r="B107" s="14"/>
      <c r="C107" s="11"/>
      <c r="D107" s="13"/>
      <c r="E107" s="13"/>
      <c r="F107" s="13"/>
      <c r="G107" s="13"/>
    </row>
    <row r="108" spans="1:7">
      <c r="A108" s="13"/>
      <c r="B108" s="14"/>
      <c r="C108" s="11"/>
      <c r="D108" s="13"/>
      <c r="E108" s="13"/>
      <c r="F108" s="13"/>
      <c r="G108" s="13"/>
    </row>
    <row r="109" spans="1:7">
      <c r="A109" s="13"/>
      <c r="B109" s="14"/>
      <c r="C109" s="11"/>
      <c r="D109" s="13"/>
      <c r="E109" s="13"/>
      <c r="F109" s="13"/>
      <c r="G109" s="13"/>
    </row>
    <row r="110" spans="1:7">
      <c r="A110" s="13"/>
      <c r="B110" s="14"/>
      <c r="C110" s="11"/>
      <c r="D110" s="13"/>
      <c r="E110" s="13"/>
      <c r="F110" s="13"/>
      <c r="G110" s="13"/>
    </row>
    <row r="111" spans="1:7">
      <c r="A111" s="13"/>
      <c r="B111" s="14"/>
      <c r="C111" s="11"/>
      <c r="D111" s="13"/>
      <c r="E111" s="13"/>
      <c r="F111" s="13"/>
      <c r="G111" s="13"/>
    </row>
    <row r="112" spans="1:7">
      <c r="A112" s="13"/>
      <c r="B112" s="14"/>
      <c r="C112" s="11"/>
      <c r="D112" s="13"/>
      <c r="E112" s="13"/>
      <c r="F112" s="13"/>
      <c r="G112" s="13"/>
    </row>
    <row r="113" spans="1:7">
      <c r="A113" s="13"/>
      <c r="B113" s="14"/>
      <c r="C113" s="11"/>
      <c r="D113" s="13"/>
      <c r="E113" s="13"/>
      <c r="F113" s="13"/>
      <c r="G113" s="13"/>
    </row>
    <row r="114" spans="1:7">
      <c r="A114" s="13"/>
      <c r="B114" s="14"/>
      <c r="C114" s="11"/>
      <c r="D114" s="13"/>
      <c r="E114" s="13"/>
      <c r="F114" s="13"/>
      <c r="G114" s="13"/>
    </row>
    <row r="115" spans="1:7">
      <c r="A115" s="13"/>
      <c r="B115" s="14"/>
      <c r="C115" s="11"/>
      <c r="D115" s="13"/>
      <c r="E115" s="13"/>
      <c r="F115" s="13"/>
      <c r="G115" s="13"/>
    </row>
    <row r="116" spans="1:7">
      <c r="A116" s="13"/>
      <c r="B116" s="14"/>
      <c r="C116" s="11"/>
      <c r="D116" s="13"/>
      <c r="E116" s="13"/>
      <c r="F116" s="13"/>
      <c r="G116" s="13"/>
    </row>
    <row r="117" spans="1:7">
      <c r="A117" s="13"/>
      <c r="B117" s="14"/>
      <c r="C117" s="11"/>
      <c r="D117" s="13"/>
      <c r="E117" s="13"/>
      <c r="F117" s="13"/>
      <c r="G117" s="13"/>
    </row>
    <row r="118" spans="1:7">
      <c r="A118" s="13"/>
      <c r="B118" s="14"/>
      <c r="C118" s="11"/>
      <c r="D118" s="13"/>
      <c r="E118" s="13"/>
      <c r="F118" s="13"/>
      <c r="G118" s="13"/>
    </row>
    <row r="119" spans="1:7">
      <c r="A119" s="13"/>
      <c r="B119" s="14"/>
      <c r="C119" s="11"/>
      <c r="D119" s="13"/>
      <c r="E119" s="13"/>
      <c r="F119" s="13"/>
      <c r="G119" s="13"/>
    </row>
    <row r="120" spans="1:7">
      <c r="A120" s="13"/>
      <c r="B120" s="14"/>
      <c r="C120" s="11"/>
      <c r="D120" s="13"/>
      <c r="E120" s="13"/>
      <c r="F120" s="13"/>
      <c r="G120" s="13"/>
    </row>
    <row r="121" spans="1:7">
      <c r="A121" s="13"/>
      <c r="B121" s="14"/>
      <c r="C121" s="11"/>
      <c r="D121" s="13"/>
      <c r="E121" s="13"/>
      <c r="F121" s="13"/>
      <c r="G121" s="13"/>
    </row>
    <row r="122" spans="1:7">
      <c r="A122" s="13"/>
      <c r="B122" s="14"/>
      <c r="C122" s="11"/>
      <c r="D122" s="13"/>
      <c r="E122" s="13"/>
      <c r="F122" s="13"/>
      <c r="G122" s="13"/>
    </row>
    <row r="123" spans="1:7">
      <c r="A123" s="13"/>
      <c r="B123" s="14"/>
      <c r="C123" s="11"/>
      <c r="D123" s="13"/>
      <c r="E123" s="13"/>
      <c r="F123" s="13"/>
      <c r="G123" s="13"/>
    </row>
    <row r="124" spans="1:7">
      <c r="A124" s="13"/>
      <c r="B124" s="14"/>
      <c r="C124" s="11"/>
      <c r="D124" s="13"/>
      <c r="E124" s="13"/>
      <c r="F124" s="13"/>
      <c r="G124" s="13"/>
    </row>
    <row r="125" spans="1:7">
      <c r="A125" s="13"/>
      <c r="B125" s="14"/>
      <c r="C125" s="11"/>
      <c r="D125" s="13"/>
      <c r="E125" s="13"/>
      <c r="F125" s="13"/>
      <c r="G125" s="13"/>
    </row>
    <row r="126" spans="1:7">
      <c r="A126" s="13"/>
      <c r="B126" s="14"/>
      <c r="C126" s="11"/>
      <c r="D126" s="13"/>
      <c r="E126" s="13"/>
      <c r="F126" s="13"/>
      <c r="G126" s="13"/>
    </row>
    <row r="127" spans="1:7">
      <c r="A127" s="13"/>
      <c r="B127" s="14"/>
      <c r="C127" s="11"/>
      <c r="D127" s="13"/>
      <c r="E127" s="13"/>
      <c r="F127" s="13"/>
      <c r="G127" s="13"/>
    </row>
    <row r="128" spans="1:7">
      <c r="A128" s="13"/>
      <c r="B128" s="14"/>
      <c r="C128" s="11"/>
      <c r="D128" s="13"/>
      <c r="E128" s="13"/>
      <c r="F128" s="13"/>
      <c r="G128" s="13"/>
    </row>
    <row r="129" spans="1:7">
      <c r="A129" s="13"/>
      <c r="B129" s="14"/>
      <c r="C129" s="11"/>
      <c r="D129" s="13"/>
      <c r="E129" s="13"/>
      <c r="F129" s="13"/>
      <c r="G129" s="13"/>
    </row>
    <row r="130" spans="1:7">
      <c r="A130" s="13"/>
      <c r="B130" s="14"/>
      <c r="C130" s="11"/>
      <c r="D130" s="13"/>
      <c r="E130" s="13"/>
      <c r="F130" s="13"/>
      <c r="G130" s="13"/>
    </row>
    <row r="131" spans="1:7">
      <c r="A131" s="13"/>
      <c r="B131" s="14"/>
      <c r="C131" s="11"/>
      <c r="D131" s="13"/>
      <c r="E131" s="13"/>
      <c r="F131" s="13"/>
      <c r="G131" s="13"/>
    </row>
    <row r="132" spans="1:7">
      <c r="A132" s="13"/>
      <c r="B132" s="14"/>
      <c r="C132" s="11"/>
      <c r="D132" s="13"/>
      <c r="E132" s="13"/>
      <c r="F132" s="13"/>
      <c r="G132" s="13"/>
    </row>
    <row r="133" spans="1:7">
      <c r="A133" s="13"/>
      <c r="B133" s="14"/>
      <c r="C133" s="11"/>
      <c r="D133" s="13"/>
      <c r="E133" s="13"/>
      <c r="F133" s="13"/>
      <c r="G133" s="13"/>
    </row>
    <row r="134" spans="1:7">
      <c r="A134" s="13"/>
      <c r="B134" s="14"/>
      <c r="C134" s="11"/>
      <c r="D134" s="13"/>
      <c r="E134" s="13"/>
      <c r="F134" s="13"/>
      <c r="G134" s="13"/>
    </row>
    <row r="135" spans="1:7">
      <c r="A135" s="13"/>
      <c r="B135" s="14"/>
      <c r="C135" s="11"/>
      <c r="D135" s="13"/>
      <c r="E135" s="13"/>
      <c r="F135" s="13"/>
      <c r="G135" s="13"/>
    </row>
    <row r="136" spans="1:7">
      <c r="A136" s="13"/>
      <c r="B136" s="14"/>
      <c r="C136" s="11"/>
      <c r="D136" s="13"/>
      <c r="E136" s="13"/>
      <c r="F136" s="13"/>
      <c r="G136" s="13"/>
    </row>
    <row r="137" spans="1:7">
      <c r="A137" s="13"/>
      <c r="B137" s="14"/>
      <c r="C137" s="11"/>
      <c r="D137" s="13"/>
      <c r="E137" s="13"/>
      <c r="F137" s="13"/>
      <c r="G137" s="13"/>
    </row>
    <row r="138" spans="1:7">
      <c r="A138" s="13"/>
      <c r="B138" s="14"/>
      <c r="C138" s="11"/>
      <c r="D138" s="13"/>
      <c r="E138" s="13"/>
      <c r="F138" s="13"/>
      <c r="G138" s="13"/>
    </row>
    <row r="139" spans="1:7">
      <c r="A139" s="13"/>
      <c r="B139" s="14"/>
      <c r="C139" s="11"/>
      <c r="D139" s="13"/>
      <c r="E139" s="13"/>
      <c r="F139" s="13"/>
      <c r="G139" s="13"/>
    </row>
    <row r="140" spans="1:7">
      <c r="A140" s="13"/>
      <c r="B140" s="14"/>
      <c r="C140" s="11"/>
      <c r="D140" s="13"/>
      <c r="E140" s="13"/>
      <c r="F140" s="13"/>
      <c r="G140" s="13"/>
    </row>
    <row r="141" spans="1:7">
      <c r="A141" s="13"/>
      <c r="B141" s="14"/>
      <c r="C141" s="11"/>
      <c r="D141" s="13"/>
      <c r="E141" s="13"/>
      <c r="F141" s="13"/>
      <c r="G141" s="13"/>
    </row>
    <row r="142" spans="1:7">
      <c r="A142" s="13"/>
      <c r="B142" s="14"/>
      <c r="C142" s="11"/>
      <c r="D142" s="13"/>
      <c r="E142" s="13"/>
      <c r="F142" s="13"/>
      <c r="G142" s="13"/>
    </row>
    <row r="143" spans="1:7">
      <c r="A143" s="13"/>
      <c r="B143" s="14"/>
      <c r="C143" s="11"/>
      <c r="D143" s="13"/>
      <c r="E143" s="13"/>
      <c r="F143" s="13"/>
      <c r="G143" s="13"/>
    </row>
    <row r="144" spans="1:7">
      <c r="A144" s="13"/>
      <c r="B144" s="14"/>
      <c r="C144" s="11"/>
      <c r="D144" s="13"/>
      <c r="E144" s="13"/>
      <c r="F144" s="13"/>
      <c r="G144" s="13"/>
    </row>
    <row r="145" spans="1:7">
      <c r="A145" s="13"/>
      <c r="B145" s="14"/>
      <c r="C145" s="11"/>
      <c r="D145" s="13"/>
      <c r="E145" s="13"/>
      <c r="F145" s="13"/>
      <c r="G145" s="13"/>
    </row>
    <row r="146" spans="1:7">
      <c r="A146" s="13"/>
      <c r="B146" s="14"/>
      <c r="C146" s="11"/>
      <c r="D146" s="13"/>
      <c r="E146" s="13"/>
      <c r="F146" s="13"/>
      <c r="G146" s="13"/>
    </row>
    <row r="147" spans="1:7">
      <c r="A147" s="13"/>
      <c r="B147" s="14"/>
      <c r="C147" s="11"/>
      <c r="D147" s="13"/>
      <c r="E147" s="13"/>
      <c r="F147" s="13"/>
      <c r="G147" s="13"/>
    </row>
    <row r="148" spans="1:7">
      <c r="A148" s="13"/>
      <c r="B148" s="14"/>
      <c r="C148" s="11"/>
      <c r="D148" s="13"/>
      <c r="E148" s="13"/>
      <c r="F148" s="13"/>
      <c r="G148" s="13"/>
    </row>
    <row r="149" spans="1:7">
      <c r="A149" s="13"/>
      <c r="B149" s="14"/>
      <c r="C149" s="11"/>
      <c r="D149" s="13"/>
      <c r="E149" s="13"/>
      <c r="F149" s="13"/>
      <c r="G149" s="13"/>
    </row>
    <row r="150" spans="1:7">
      <c r="A150" s="13"/>
      <c r="B150" s="14"/>
      <c r="C150" s="11"/>
      <c r="D150" s="13"/>
      <c r="E150" s="13"/>
      <c r="F150" s="13"/>
      <c r="G150" s="13"/>
    </row>
    <row r="151" spans="1:7">
      <c r="A151" s="13"/>
      <c r="B151" s="14"/>
      <c r="C151" s="11"/>
      <c r="D151" s="13"/>
      <c r="E151" s="13"/>
      <c r="F151" s="13"/>
      <c r="G151" s="13"/>
    </row>
    <row r="152" spans="1:7">
      <c r="A152" s="13"/>
      <c r="B152" s="14"/>
      <c r="C152" s="11"/>
      <c r="D152" s="13"/>
      <c r="E152" s="13"/>
      <c r="F152" s="13"/>
      <c r="G152" s="13"/>
    </row>
    <row r="153" spans="1:7">
      <c r="A153" s="13"/>
      <c r="B153" s="14"/>
      <c r="C153" s="11"/>
      <c r="D153" s="13"/>
      <c r="E153" s="13"/>
      <c r="F153" s="13"/>
      <c r="G153" s="13"/>
    </row>
    <row r="154" spans="1:7">
      <c r="A154" s="13"/>
      <c r="B154" s="14"/>
      <c r="C154" s="11"/>
      <c r="D154" s="13"/>
      <c r="E154" s="13"/>
      <c r="F154" s="13"/>
      <c r="G154" s="13"/>
    </row>
    <row r="155" spans="1:7">
      <c r="A155" s="13"/>
      <c r="B155" s="14"/>
      <c r="C155" s="11"/>
      <c r="D155" s="13"/>
      <c r="E155" s="13"/>
      <c r="F155" s="13"/>
      <c r="G155" s="13"/>
    </row>
    <row r="156" spans="1:7">
      <c r="A156" s="13"/>
      <c r="B156" s="14"/>
      <c r="C156" s="11"/>
      <c r="D156" s="13"/>
      <c r="E156" s="13"/>
      <c r="F156" s="13"/>
      <c r="G156" s="13"/>
    </row>
    <row r="157" spans="1:7">
      <c r="A157" s="13"/>
      <c r="B157" s="14"/>
      <c r="C157" s="11"/>
      <c r="D157" s="13"/>
      <c r="E157" s="13"/>
      <c r="F157" s="13"/>
      <c r="G157" s="13"/>
    </row>
    <row r="158" spans="1:7">
      <c r="A158" s="13"/>
      <c r="B158" s="14"/>
      <c r="C158" s="11"/>
      <c r="D158" s="13"/>
      <c r="E158" s="13"/>
      <c r="F158" s="13"/>
      <c r="G158" s="13"/>
    </row>
    <row r="159" spans="1:7">
      <c r="A159" s="13"/>
      <c r="B159" s="14"/>
      <c r="C159" s="11"/>
      <c r="D159" s="13"/>
      <c r="E159" s="13"/>
      <c r="F159" s="13"/>
      <c r="G159" s="13"/>
    </row>
    <row r="160" spans="1:7">
      <c r="A160" s="13"/>
      <c r="B160" s="14"/>
      <c r="C160" s="11"/>
      <c r="D160" s="13"/>
      <c r="E160" s="13"/>
      <c r="F160" s="13"/>
      <c r="G160" s="13"/>
    </row>
    <row r="161" spans="1:7">
      <c r="A161" s="13"/>
      <c r="B161" s="14"/>
      <c r="C161" s="11"/>
      <c r="D161" s="13"/>
      <c r="E161" s="13"/>
      <c r="F161" s="13"/>
      <c r="G161" s="13"/>
    </row>
    <row r="162" spans="1:7">
      <c r="A162" s="13"/>
      <c r="B162" s="14"/>
      <c r="C162" s="11"/>
      <c r="D162" s="13"/>
      <c r="E162" s="13"/>
      <c r="F162" s="13"/>
      <c r="G162" s="13"/>
    </row>
    <row r="163" spans="1:7">
      <c r="A163" s="13"/>
      <c r="B163" s="14"/>
      <c r="C163" s="11"/>
      <c r="D163" s="13"/>
      <c r="E163" s="13"/>
      <c r="F163" s="13"/>
      <c r="G163" s="13"/>
    </row>
    <row r="164" spans="1:7">
      <c r="A164" s="13"/>
      <c r="B164" s="14"/>
      <c r="C164" s="11"/>
      <c r="D164" s="13"/>
      <c r="E164" s="13"/>
      <c r="F164" s="13"/>
      <c r="G164" s="13"/>
    </row>
    <row r="165" spans="1:7">
      <c r="A165" s="13"/>
      <c r="B165" s="14"/>
      <c r="C165" s="11"/>
      <c r="D165" s="13"/>
      <c r="E165" s="13"/>
      <c r="F165" s="13"/>
      <c r="G165" s="13"/>
    </row>
    <row r="166" spans="1:7">
      <c r="A166" s="13"/>
      <c r="B166" s="14"/>
      <c r="C166" s="11"/>
      <c r="D166" s="13"/>
      <c r="E166" s="13"/>
      <c r="F166" s="13"/>
      <c r="G166" s="13"/>
    </row>
    <row r="167" spans="1:7">
      <c r="A167" s="13"/>
      <c r="B167" s="14"/>
      <c r="C167" s="11"/>
      <c r="D167" s="13"/>
      <c r="E167" s="13"/>
      <c r="F167" s="13"/>
      <c r="G167" s="13"/>
    </row>
    <row r="168" spans="1:7">
      <c r="A168" s="13"/>
      <c r="B168" s="14"/>
      <c r="C168" s="11"/>
      <c r="D168" s="13"/>
      <c r="E168" s="13"/>
      <c r="F168" s="13"/>
      <c r="G168" s="13"/>
    </row>
    <row r="169" spans="1:7">
      <c r="A169" s="13"/>
      <c r="B169" s="14"/>
      <c r="C169" s="11"/>
      <c r="D169" s="13"/>
      <c r="E169" s="13"/>
      <c r="F169" s="13"/>
      <c r="G169" s="13"/>
    </row>
    <row r="170" spans="1:7">
      <c r="A170" s="13"/>
      <c r="B170" s="14"/>
      <c r="C170" s="11"/>
      <c r="D170" s="13"/>
      <c r="E170" s="13"/>
      <c r="F170" s="13"/>
      <c r="G170" s="13"/>
    </row>
    <row r="171" spans="1:7">
      <c r="A171" s="13"/>
      <c r="B171" s="14"/>
      <c r="C171" s="11"/>
      <c r="D171" s="13"/>
      <c r="E171" s="13"/>
      <c r="F171" s="13"/>
      <c r="G171" s="13"/>
    </row>
    <row r="172" spans="1:7">
      <c r="A172" s="13"/>
      <c r="B172" s="14"/>
      <c r="C172" s="11"/>
      <c r="D172" s="13"/>
      <c r="E172" s="13"/>
      <c r="F172" s="13"/>
      <c r="G172" s="13"/>
    </row>
    <row r="173" spans="1:7">
      <c r="A173" s="13"/>
      <c r="B173" s="14"/>
      <c r="C173" s="11"/>
      <c r="D173" s="13"/>
      <c r="E173" s="13"/>
      <c r="F173" s="13"/>
      <c r="G173" s="13"/>
    </row>
    <row r="174" spans="1:7">
      <c r="A174" s="13"/>
      <c r="B174" s="14"/>
      <c r="C174" s="11"/>
      <c r="D174" s="13"/>
      <c r="E174" s="13"/>
      <c r="F174" s="13"/>
      <c r="G174" s="13"/>
    </row>
    <row r="175" spans="1:7">
      <c r="A175" s="13"/>
      <c r="B175" s="14"/>
      <c r="C175" s="11"/>
      <c r="D175" s="13"/>
      <c r="E175" s="13"/>
      <c r="F175" s="13"/>
      <c r="G175" s="13"/>
    </row>
    <row r="176" spans="1:7">
      <c r="A176" s="13"/>
      <c r="B176" s="14"/>
      <c r="C176" s="11"/>
      <c r="D176" s="13"/>
      <c r="E176" s="13"/>
      <c r="F176" s="13"/>
      <c r="G176" s="13"/>
    </row>
    <row r="177" spans="1:7">
      <c r="A177" s="13"/>
      <c r="B177" s="14"/>
      <c r="C177" s="11"/>
      <c r="D177" s="13"/>
      <c r="E177" s="13"/>
      <c r="F177" s="13"/>
      <c r="G177" s="13"/>
    </row>
    <row r="178" spans="1:7">
      <c r="A178" s="13"/>
      <c r="B178" s="14"/>
      <c r="C178" s="11"/>
      <c r="D178" s="13"/>
      <c r="E178" s="13"/>
      <c r="F178" s="13"/>
      <c r="G178" s="13"/>
    </row>
    <row r="179" spans="1:7">
      <c r="A179" s="13"/>
      <c r="B179" s="14"/>
      <c r="C179" s="11"/>
      <c r="D179" s="13"/>
      <c r="E179" s="13"/>
      <c r="F179" s="13"/>
      <c r="G179" s="13"/>
    </row>
    <row r="180" spans="1:7">
      <c r="A180" s="13"/>
      <c r="B180" s="14"/>
      <c r="C180" s="11"/>
      <c r="D180" s="13"/>
      <c r="E180" s="13"/>
      <c r="F180" s="13"/>
      <c r="G180" s="13"/>
    </row>
    <row r="181" spans="1:7">
      <c r="A181" s="13"/>
      <c r="B181" s="14"/>
      <c r="C181" s="11"/>
      <c r="D181" s="13"/>
      <c r="E181" s="13"/>
      <c r="F181" s="13"/>
      <c r="G181" s="13"/>
    </row>
    <row r="182" spans="1:7">
      <c r="A182" s="13"/>
      <c r="B182" s="14"/>
      <c r="C182" s="11"/>
      <c r="D182" s="13"/>
      <c r="E182" s="13"/>
      <c r="F182" s="13"/>
      <c r="G182" s="13"/>
    </row>
    <row r="183" spans="1:7">
      <c r="A183" s="13"/>
      <c r="B183" s="14"/>
      <c r="C183" s="11"/>
      <c r="D183" s="13"/>
      <c r="E183" s="13"/>
      <c r="F183" s="13"/>
      <c r="G183" s="13"/>
    </row>
    <row r="184" spans="1:7">
      <c r="A184" s="13"/>
      <c r="B184" s="14"/>
      <c r="C184" s="11"/>
      <c r="D184" s="13"/>
      <c r="E184" s="13"/>
      <c r="F184" s="13"/>
      <c r="G184" s="13"/>
    </row>
    <row r="185" spans="1:7">
      <c r="A185" s="13"/>
      <c r="B185" s="14"/>
      <c r="C185" s="11"/>
      <c r="D185" s="13"/>
      <c r="E185" s="13"/>
      <c r="F185" s="13"/>
      <c r="G185" s="13"/>
    </row>
    <row r="186" spans="1:7">
      <c r="A186" s="13"/>
      <c r="B186" s="14"/>
      <c r="C186" s="11"/>
      <c r="D186" s="13"/>
      <c r="E186" s="13"/>
      <c r="F186" s="13"/>
      <c r="G186" s="13"/>
    </row>
    <row r="187" spans="1:7">
      <c r="A187" s="13"/>
      <c r="B187" s="14"/>
      <c r="C187" s="11"/>
      <c r="D187" s="13"/>
      <c r="E187" s="13"/>
      <c r="F187" s="13"/>
      <c r="G187" s="13"/>
    </row>
    <row r="188" spans="1:7">
      <c r="A188" s="13"/>
      <c r="B188" s="14"/>
      <c r="C188" s="11"/>
      <c r="D188" s="13"/>
      <c r="E188" s="13"/>
      <c r="F188" s="13"/>
      <c r="G188" s="13"/>
    </row>
    <row r="189" spans="1:7">
      <c r="A189" s="13"/>
      <c r="B189" s="14"/>
      <c r="C189" s="11"/>
      <c r="D189" s="13"/>
      <c r="E189" s="13"/>
      <c r="F189" s="13"/>
      <c r="G189" s="13"/>
    </row>
    <row r="190" spans="1:7">
      <c r="A190" s="13"/>
      <c r="B190" s="14"/>
      <c r="C190" s="11"/>
      <c r="D190" s="13"/>
      <c r="E190" s="13"/>
      <c r="F190" s="13"/>
      <c r="G190" s="13"/>
    </row>
    <row r="191" spans="1:7">
      <c r="A191" s="13"/>
      <c r="B191" s="14"/>
      <c r="C191" s="11"/>
      <c r="D191" s="13"/>
      <c r="E191" s="13"/>
      <c r="F191" s="13"/>
      <c r="G191" s="13"/>
    </row>
    <row r="192" spans="1:7">
      <c r="A192" s="13"/>
      <c r="B192" s="14"/>
      <c r="C192" s="11"/>
      <c r="D192" s="13"/>
      <c r="E192" s="13"/>
      <c r="F192" s="13"/>
      <c r="G192" s="13"/>
    </row>
    <row r="193" spans="1:7">
      <c r="A193" s="13"/>
      <c r="B193" s="14"/>
      <c r="C193" s="11"/>
      <c r="D193" s="13"/>
      <c r="E193" s="13"/>
      <c r="F193" s="13"/>
      <c r="G193" s="13"/>
    </row>
    <row r="194" spans="1:7">
      <c r="A194" s="13"/>
      <c r="B194" s="14"/>
      <c r="C194" s="11"/>
      <c r="D194" s="13"/>
      <c r="E194" s="13"/>
      <c r="F194" s="13"/>
      <c r="G194" s="13"/>
    </row>
    <row r="195" spans="1:7">
      <c r="A195" s="13"/>
      <c r="B195" s="14"/>
      <c r="C195" s="11"/>
      <c r="D195" s="13"/>
      <c r="E195" s="13"/>
      <c r="F195" s="13"/>
      <c r="G195" s="13"/>
    </row>
    <row r="196" spans="1:7">
      <c r="A196" s="13"/>
      <c r="B196" s="14"/>
      <c r="C196" s="11"/>
      <c r="D196" s="13"/>
      <c r="E196" s="13"/>
      <c r="F196" s="13"/>
      <c r="G196" s="13"/>
    </row>
    <row r="197" spans="1:7">
      <c r="A197" s="13"/>
      <c r="B197" s="14"/>
      <c r="C197" s="11"/>
      <c r="D197" s="13"/>
      <c r="E197" s="13"/>
      <c r="F197" s="13"/>
      <c r="G197" s="13"/>
    </row>
    <row r="198" spans="1:7">
      <c r="A198" s="13"/>
      <c r="B198" s="14"/>
      <c r="C198" s="11"/>
      <c r="D198" s="13"/>
      <c r="E198" s="13"/>
      <c r="F198" s="13"/>
      <c r="G198" s="13"/>
    </row>
    <row r="199" spans="1:7">
      <c r="A199" s="13"/>
      <c r="B199" s="14"/>
      <c r="C199" s="11"/>
      <c r="D199" s="13"/>
      <c r="E199" s="13"/>
      <c r="F199" s="13"/>
      <c r="G199" s="13"/>
    </row>
    <row r="200" spans="1:7">
      <c r="A200" s="13"/>
      <c r="B200" s="14"/>
      <c r="C200" s="11"/>
      <c r="D200" s="13"/>
      <c r="E200" s="13"/>
      <c r="F200" s="13"/>
      <c r="G200" s="13"/>
    </row>
    <row r="201" spans="1:7">
      <c r="A201" s="13"/>
      <c r="B201" s="14"/>
      <c r="C201" s="11"/>
      <c r="D201" s="13"/>
      <c r="E201" s="13"/>
      <c r="F201" s="13"/>
      <c r="G201" s="13"/>
    </row>
    <row r="202" spans="1:7">
      <c r="A202" s="13"/>
      <c r="B202" s="14"/>
      <c r="C202" s="11"/>
      <c r="D202" s="13"/>
      <c r="E202" s="13"/>
      <c r="F202" s="13"/>
      <c r="G202" s="13"/>
    </row>
    <row r="203" spans="1:7">
      <c r="A203" s="13"/>
      <c r="B203" s="14"/>
      <c r="C203" s="11"/>
      <c r="D203" s="13"/>
      <c r="E203" s="13"/>
      <c r="F203" s="13"/>
      <c r="G203" s="13"/>
    </row>
    <row r="204" spans="1:7">
      <c r="A204" s="13"/>
      <c r="B204" s="14"/>
      <c r="C204" s="11"/>
      <c r="D204" s="13"/>
      <c r="E204" s="13"/>
      <c r="F204" s="13"/>
      <c r="G204" s="13"/>
    </row>
    <row r="205" spans="1:7">
      <c r="A205" s="13"/>
      <c r="B205" s="14"/>
      <c r="C205" s="11"/>
      <c r="D205" s="13"/>
      <c r="E205" s="13"/>
      <c r="F205" s="13"/>
      <c r="G205" s="13"/>
    </row>
    <row r="206" spans="1:7">
      <c r="A206" s="13"/>
      <c r="B206" s="14"/>
      <c r="C206" s="11"/>
      <c r="D206" s="13"/>
      <c r="E206" s="13"/>
      <c r="F206" s="13"/>
      <c r="G206" s="13"/>
    </row>
    <row r="207" spans="1:7">
      <c r="A207" s="13"/>
      <c r="B207" s="14"/>
      <c r="C207" s="11"/>
      <c r="D207" s="13"/>
      <c r="E207" s="13"/>
      <c r="F207" s="13"/>
      <c r="G207" s="13"/>
    </row>
    <row r="208" spans="1:7">
      <c r="A208" s="13"/>
      <c r="B208" s="14"/>
      <c r="C208" s="11"/>
      <c r="D208" s="13"/>
      <c r="E208" s="13"/>
      <c r="F208" s="13"/>
      <c r="G208" s="13"/>
    </row>
    <row r="209" spans="1:7">
      <c r="A209" s="13"/>
      <c r="B209" s="14"/>
      <c r="C209" s="11"/>
      <c r="D209" s="13"/>
      <c r="E209" s="13"/>
      <c r="F209" s="13"/>
      <c r="G209" s="13"/>
    </row>
    <row r="210" spans="1:7">
      <c r="A210" s="13"/>
      <c r="B210" s="14"/>
      <c r="C210" s="11"/>
      <c r="D210" s="13"/>
      <c r="E210" s="13"/>
      <c r="F210" s="13"/>
      <c r="G210" s="13"/>
    </row>
    <row r="211" spans="1:7">
      <c r="A211" s="13"/>
      <c r="B211" s="14"/>
      <c r="C211" s="11"/>
      <c r="D211" s="13"/>
      <c r="E211" s="13"/>
      <c r="F211" s="13"/>
      <c r="G211" s="13"/>
    </row>
    <row r="212" spans="1:7">
      <c r="A212" s="13"/>
      <c r="B212" s="14"/>
      <c r="C212" s="11"/>
      <c r="D212" s="13"/>
      <c r="E212" s="13"/>
      <c r="F212" s="13"/>
      <c r="G212" s="13"/>
    </row>
    <row r="213" spans="1:7">
      <c r="A213" s="13"/>
      <c r="B213" s="14"/>
      <c r="C213" s="11"/>
      <c r="D213" s="13"/>
      <c r="E213" s="13"/>
      <c r="F213" s="13"/>
      <c r="G213" s="13"/>
    </row>
    <row r="214" spans="1:7">
      <c r="A214" s="13"/>
      <c r="B214" s="14"/>
      <c r="C214" s="11"/>
      <c r="D214" s="13"/>
      <c r="E214" s="13"/>
      <c r="F214" s="13"/>
      <c r="G214" s="13"/>
    </row>
    <row r="215" spans="1:7">
      <c r="A215" s="13"/>
      <c r="B215" s="14"/>
      <c r="C215" s="11"/>
      <c r="D215" s="13"/>
      <c r="E215" s="13"/>
      <c r="F215" s="13"/>
      <c r="G215" s="13"/>
    </row>
    <row r="216" spans="1:7">
      <c r="A216" s="13"/>
      <c r="B216" s="14"/>
      <c r="C216" s="11"/>
      <c r="D216" s="13"/>
      <c r="E216" s="13"/>
      <c r="F216" s="13"/>
      <c r="G216" s="13"/>
    </row>
    <row r="217" spans="1:7">
      <c r="A217" s="13"/>
      <c r="B217" s="14"/>
      <c r="C217" s="11"/>
      <c r="D217" s="13"/>
      <c r="E217" s="13"/>
      <c r="F217" s="13"/>
      <c r="G217" s="13"/>
    </row>
    <row r="218" spans="1:7">
      <c r="A218" s="13"/>
      <c r="B218" s="14"/>
      <c r="C218" s="11"/>
      <c r="D218" s="13"/>
      <c r="E218" s="13"/>
      <c r="F218" s="13"/>
      <c r="G218" s="13"/>
    </row>
    <row r="219" spans="1:7">
      <c r="A219" s="13"/>
      <c r="B219" s="14"/>
      <c r="C219" s="11"/>
      <c r="D219" s="13"/>
      <c r="E219" s="13"/>
      <c r="F219" s="13"/>
      <c r="G219" s="13"/>
    </row>
    <row r="220" spans="1:7">
      <c r="A220" s="13"/>
      <c r="B220" s="14"/>
      <c r="C220" s="11"/>
      <c r="D220" s="13"/>
      <c r="E220" s="13"/>
      <c r="F220" s="13"/>
      <c r="G220" s="13"/>
    </row>
    <row r="221" spans="1:7">
      <c r="A221" s="13"/>
      <c r="B221" s="14"/>
      <c r="C221" s="11"/>
      <c r="D221" s="13"/>
      <c r="E221" s="13"/>
      <c r="F221" s="13"/>
      <c r="G221" s="13"/>
    </row>
    <row r="222" spans="1:7">
      <c r="A222" s="13"/>
      <c r="B222" s="14"/>
      <c r="C222" s="11"/>
      <c r="D222" s="13"/>
      <c r="E222" s="13"/>
      <c r="F222" s="13"/>
      <c r="G222" s="13"/>
    </row>
    <row r="223" spans="1:7">
      <c r="A223" s="13"/>
      <c r="B223" s="14"/>
      <c r="C223" s="11"/>
      <c r="D223" s="13"/>
      <c r="E223" s="13"/>
      <c r="F223" s="13"/>
      <c r="G223" s="13"/>
    </row>
  </sheetData>
  <mergeCells count="29">
    <mergeCell ref="A60:A65"/>
    <mergeCell ref="A3:C3"/>
    <mergeCell ref="A4:C4"/>
    <mergeCell ref="A5:C5"/>
    <mergeCell ref="A2:M2"/>
    <mergeCell ref="H5:K5"/>
    <mergeCell ref="C94:J94"/>
    <mergeCell ref="A6:A7"/>
    <mergeCell ref="B6:B7"/>
    <mergeCell ref="C6:C7"/>
    <mergeCell ref="D6:D7"/>
    <mergeCell ref="E6:F6"/>
    <mergeCell ref="A82:A84"/>
    <mergeCell ref="A9:A11"/>
    <mergeCell ref="A14:A25"/>
    <mergeCell ref="A26:A37"/>
    <mergeCell ref="A12:A13"/>
    <mergeCell ref="A66:A74"/>
    <mergeCell ref="A75:A81"/>
    <mergeCell ref="A38:A45"/>
    <mergeCell ref="A46:A53"/>
    <mergeCell ref="A54:A59"/>
    <mergeCell ref="A1:M1"/>
    <mergeCell ref="G6:H6"/>
    <mergeCell ref="I6:J6"/>
    <mergeCell ref="K6:L6"/>
    <mergeCell ref="M6:M7"/>
    <mergeCell ref="D4:G4"/>
    <mergeCell ref="D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2016-07-29T12:51:12Z</dcterms:modified>
</cp:coreProperties>
</file>