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99"/>
  </bookViews>
  <sheets>
    <sheet name="ხარჯთ" sheetId="16" r:id="rId1"/>
    <sheet name="კალენდ" sheetId="17" r:id="rId2"/>
  </sheets>
  <calcPr calcId="145621"/>
</workbook>
</file>

<file path=xl/calcChain.xml><?xml version="1.0" encoding="utf-8"?>
<calcChain xmlns="http://schemas.openxmlformats.org/spreadsheetml/2006/main">
  <c r="G13" i="17" l="1"/>
  <c r="G10" i="17"/>
  <c r="G11" i="17" s="1"/>
  <c r="G9" i="17"/>
  <c r="G8" i="17"/>
  <c r="G7" i="17"/>
  <c r="G16" i="16"/>
  <c r="G19" i="16" s="1"/>
  <c r="G7" i="16"/>
  <c r="G22" i="16"/>
  <c r="G13" i="16"/>
  <c r="G10" i="16"/>
  <c r="G12" i="17" l="1"/>
  <c r="G21" i="16"/>
</calcChain>
</file>

<file path=xl/sharedStrings.xml><?xml version="1.0" encoding="utf-8"?>
<sst xmlns="http://schemas.openxmlformats.org/spreadsheetml/2006/main" count="76" uniqueCount="35">
  <si>
    <t>jami</t>
  </si>
  <si>
    <t>m/sT</t>
  </si>
  <si>
    <t>mTliani Rireb.</t>
  </si>
  <si>
    <t>erT. Rireb.</t>
  </si>
  <si>
    <t>samuSaos dasaxeleba</t>
  </si>
  <si>
    <t>#</t>
  </si>
  <si>
    <t>k/sT</t>
  </si>
  <si>
    <t>m3</t>
  </si>
  <si>
    <t>lokaluri xarjTaRricxva #1-1</t>
  </si>
  <si>
    <t>gan. erT.</t>
  </si>
  <si>
    <t>raodenoba</t>
  </si>
  <si>
    <t>Sromis danaxarji</t>
  </si>
  <si>
    <t>eqskavatori erT CamCiani</t>
  </si>
  <si>
    <t>sul xarjTaRricxviT</t>
  </si>
  <si>
    <t>%</t>
  </si>
  <si>
    <t xml:space="preserve">zednadebi xarjebi </t>
  </si>
  <si>
    <t xml:space="preserve">gegmiuri dagroveba </t>
  </si>
  <si>
    <t>kalendaruli dReebi</t>
  </si>
  <si>
    <t>eqskavatoris  transportireba</t>
  </si>
  <si>
    <t>kalendaruli grafiki</t>
  </si>
  <si>
    <t>tn</t>
  </si>
  <si>
    <t xml:space="preserve"> gruntis datvirTva avtoTviTmclelebze avtodamtvirTaviT</t>
  </si>
  <si>
    <t>avtodamtvirTavi</t>
  </si>
  <si>
    <t>zedmeti gruntis transportireba 2km manZilze</t>
  </si>
  <si>
    <r>
      <t>arxis amowmenda  eqskavatoriT 240 grZ/m-ze zomiT</t>
    </r>
    <r>
      <rPr>
        <b/>
        <sz val="10"/>
        <rFont val="Calibri"/>
        <family val="2"/>
        <charset val="204"/>
        <scheme val="minor"/>
      </rPr>
      <t xml:space="preserve"> a</t>
    </r>
    <r>
      <rPr>
        <b/>
        <sz val="10"/>
        <rFont val="AcadNusx"/>
      </rPr>
      <t xml:space="preserve">=1,0 </t>
    </r>
    <r>
      <rPr>
        <b/>
        <sz val="10"/>
        <rFont val="Calibri"/>
        <family val="2"/>
        <charset val="204"/>
        <scheme val="minor"/>
      </rPr>
      <t>b</t>
    </r>
    <r>
      <rPr>
        <b/>
        <sz val="10"/>
        <rFont val="AcadNusx"/>
      </rPr>
      <t xml:space="preserve">=0,4 </t>
    </r>
    <r>
      <rPr>
        <b/>
        <sz val="10"/>
        <rFont val="Calibri"/>
        <family val="2"/>
        <charset val="204"/>
        <scheme val="minor"/>
      </rPr>
      <t>h</t>
    </r>
    <r>
      <rPr>
        <b/>
        <sz val="10"/>
        <rFont val="AcadNusx"/>
      </rPr>
      <t xml:space="preserve">=0,7 qanobis mowyobiT, gverdze miyriT </t>
    </r>
  </si>
  <si>
    <t xml:space="preserve"> patara foTis administraciuli erTeulis sofel patara foTSi saniaRvre arxis amowmendis samuSaoebis</t>
  </si>
  <si>
    <r>
      <t xml:space="preserve">beWvaia giorgisa  da gugusiani nodaris sakarmidamo ezoebs Soris gamavali saniaRvre arxis amowmenda  eqskavatoriT 500 grZ/m zomiT </t>
    </r>
    <r>
      <rPr>
        <b/>
        <sz val="10"/>
        <rFont val="Calibri"/>
        <family val="2"/>
        <charset val="204"/>
        <scheme val="minor"/>
      </rPr>
      <t>a</t>
    </r>
    <r>
      <rPr>
        <b/>
        <sz val="10"/>
        <rFont val="AcadNusx"/>
      </rPr>
      <t xml:space="preserve">=3 </t>
    </r>
    <r>
      <rPr>
        <b/>
        <sz val="10"/>
        <rFont val="Calibri"/>
        <family val="2"/>
        <charset val="204"/>
        <scheme val="minor"/>
      </rPr>
      <t>b</t>
    </r>
    <r>
      <rPr>
        <b/>
        <sz val="10"/>
        <rFont val="AcadNusx"/>
      </rPr>
      <t xml:space="preserve">=1,2 </t>
    </r>
    <r>
      <rPr>
        <b/>
        <sz val="10"/>
        <rFont val="Calibri"/>
        <family val="2"/>
        <charset val="204"/>
        <scheme val="minor"/>
      </rPr>
      <t>h</t>
    </r>
    <r>
      <rPr>
        <b/>
        <sz val="10"/>
        <rFont val="AcadNusx"/>
      </rPr>
      <t>=1grZ/m-ze qanobis mowyobiT, gruntis gverdze miyriT adgilze gaSliT</t>
    </r>
  </si>
  <si>
    <r>
      <t xml:space="preserve">mircxulava revazisa da kortava jansulis sakarmidamo ezoebs Soris gamavali saniaRvre arxis amowmenda  eqskavatoriT 800 grZ/m-ze zomiT </t>
    </r>
    <r>
      <rPr>
        <b/>
        <sz val="10"/>
        <rFont val="Calibri"/>
        <family val="2"/>
        <charset val="204"/>
        <scheme val="minor"/>
      </rPr>
      <t>a</t>
    </r>
    <r>
      <rPr>
        <b/>
        <sz val="10"/>
        <rFont val="AcadNusx"/>
      </rPr>
      <t xml:space="preserve">=1,8 </t>
    </r>
    <r>
      <rPr>
        <b/>
        <sz val="10"/>
        <rFont val="Calibri"/>
        <family val="2"/>
        <charset val="204"/>
        <scheme val="minor"/>
      </rPr>
      <t>b</t>
    </r>
    <r>
      <rPr>
        <b/>
        <sz val="10"/>
        <rFont val="AcadNusx"/>
      </rPr>
      <t xml:space="preserve">=0,8 </t>
    </r>
    <r>
      <rPr>
        <b/>
        <sz val="10"/>
        <rFont val="Calibri"/>
        <family val="2"/>
        <charset val="204"/>
        <scheme val="minor"/>
      </rPr>
      <t>h</t>
    </r>
    <r>
      <rPr>
        <b/>
        <sz val="10"/>
        <rFont val="AcadNusx"/>
      </rPr>
      <t>=0,6grZ/m-ze qanobis mowyobiT, gruntis gverdze miyriT adgilze gaSliT</t>
    </r>
  </si>
  <si>
    <r>
      <t xml:space="preserve">yuraSvilisa da silagavas sakarmidamo ezoebs Soris gamavali saniaRvre arxis amowmenda  eqskavatoriT 500 grZ/m-ze zomiT </t>
    </r>
    <r>
      <rPr>
        <b/>
        <sz val="10"/>
        <rFont val="Calibri"/>
        <family val="2"/>
        <charset val="204"/>
        <scheme val="minor"/>
      </rPr>
      <t>a</t>
    </r>
    <r>
      <rPr>
        <b/>
        <sz val="10"/>
        <rFont val="AcadNusx"/>
      </rPr>
      <t xml:space="preserve">=3 </t>
    </r>
    <r>
      <rPr>
        <b/>
        <sz val="10"/>
        <rFont val="Calibri"/>
        <family val="2"/>
        <charset val="204"/>
        <scheme val="minor"/>
      </rPr>
      <t>b</t>
    </r>
    <r>
      <rPr>
        <b/>
        <sz val="10"/>
        <rFont val="AcadNusx"/>
      </rPr>
      <t xml:space="preserve">=1,2 </t>
    </r>
    <r>
      <rPr>
        <b/>
        <sz val="10"/>
        <rFont val="Calibri"/>
        <family val="2"/>
        <charset val="204"/>
        <scheme val="minor"/>
      </rPr>
      <t>h</t>
    </r>
    <r>
      <rPr>
        <b/>
        <sz val="10"/>
        <rFont val="AcadNusx"/>
      </rPr>
      <t>=1grZ/m-ze qanobis mowyobiT, gruntis gverdze miyriT adgilze gaSliT</t>
    </r>
  </si>
  <si>
    <r>
      <t xml:space="preserve">kuxianiZe Saqros  sakarmidamo ezodan mimRebamde saniaRvre arxis amowmenda  eqskavatoriT 900 grZ/m-ze zomiT </t>
    </r>
    <r>
      <rPr>
        <b/>
        <sz val="10"/>
        <rFont val="Calibri"/>
        <family val="2"/>
        <charset val="204"/>
        <scheme val="minor"/>
      </rPr>
      <t>a</t>
    </r>
    <r>
      <rPr>
        <b/>
        <sz val="10"/>
        <rFont val="AcadNusx"/>
      </rPr>
      <t xml:space="preserve">=3 </t>
    </r>
    <r>
      <rPr>
        <b/>
        <sz val="10"/>
        <rFont val="Calibri"/>
        <family val="2"/>
        <charset val="204"/>
        <scheme val="minor"/>
      </rPr>
      <t>b</t>
    </r>
    <r>
      <rPr>
        <b/>
        <sz val="10"/>
        <rFont val="AcadNusx"/>
      </rPr>
      <t xml:space="preserve">=1,3 </t>
    </r>
    <r>
      <rPr>
        <b/>
        <sz val="10"/>
        <rFont val="Calibri"/>
        <family val="2"/>
        <charset val="204"/>
        <scheme val="minor"/>
      </rPr>
      <t>h</t>
    </r>
    <r>
      <rPr>
        <b/>
        <sz val="10"/>
        <rFont val="AcadNusx"/>
      </rPr>
      <t>=1,0 grZ/m-ze qanobis mowyobiT, gruntis gverdze miyriT adgilze gaSliT</t>
    </r>
  </si>
  <si>
    <r>
      <t xml:space="preserve">mircxulava revazisa da kortava jansulis sakarmidamo ezoebs Soris gamavali saniaRvre arxis amowmenda  eqskavatoriT 800 zomiT </t>
    </r>
    <r>
      <rPr>
        <b/>
        <sz val="8"/>
        <rFont val="Calibri"/>
        <family val="2"/>
        <charset val="204"/>
        <scheme val="minor"/>
      </rPr>
      <t>a</t>
    </r>
    <r>
      <rPr>
        <b/>
        <sz val="8"/>
        <rFont val="AcadNusx"/>
      </rPr>
      <t xml:space="preserve">=1,8 </t>
    </r>
    <r>
      <rPr>
        <b/>
        <sz val="8"/>
        <rFont val="Calibri"/>
        <family val="2"/>
        <charset val="204"/>
        <scheme val="minor"/>
      </rPr>
      <t>b</t>
    </r>
    <r>
      <rPr>
        <b/>
        <sz val="8"/>
        <rFont val="AcadNusx"/>
      </rPr>
      <t xml:space="preserve">=0,8 </t>
    </r>
    <r>
      <rPr>
        <b/>
        <sz val="8"/>
        <rFont val="Calibri"/>
        <family val="2"/>
        <charset val="204"/>
        <scheme val="minor"/>
      </rPr>
      <t>h</t>
    </r>
    <r>
      <rPr>
        <b/>
        <sz val="8"/>
        <rFont val="AcadNusx"/>
      </rPr>
      <t>=0,6grZ/m-ze qanobis mowyobiT, gruntis gverdze miyriT adgilze gaSliT</t>
    </r>
  </si>
  <si>
    <r>
      <t xml:space="preserve">yuraSvilisa da silagavas sakarmidamo ezoebs Soris gamavali saniaRvre arxis amowmenda  eqskavatoriT 500 zomiT </t>
    </r>
    <r>
      <rPr>
        <b/>
        <sz val="8"/>
        <rFont val="Calibri"/>
        <family val="2"/>
        <charset val="204"/>
        <scheme val="minor"/>
      </rPr>
      <t>a</t>
    </r>
    <r>
      <rPr>
        <b/>
        <sz val="8"/>
        <rFont val="AcadNusx"/>
      </rPr>
      <t xml:space="preserve">=3 </t>
    </r>
    <r>
      <rPr>
        <b/>
        <sz val="8"/>
        <rFont val="Calibri"/>
        <family val="2"/>
        <charset val="204"/>
        <scheme val="minor"/>
      </rPr>
      <t>b</t>
    </r>
    <r>
      <rPr>
        <b/>
        <sz val="8"/>
        <rFont val="AcadNusx"/>
      </rPr>
      <t xml:space="preserve">=1,2 </t>
    </r>
    <r>
      <rPr>
        <b/>
        <sz val="8"/>
        <rFont val="Calibri"/>
        <family val="2"/>
        <charset val="204"/>
        <scheme val="minor"/>
      </rPr>
      <t>h</t>
    </r>
    <r>
      <rPr>
        <b/>
        <sz val="8"/>
        <rFont val="AcadNusx"/>
      </rPr>
      <t>=1grZ/m-ze qanobis mowyobiT, gruntis gverdze miyriT adgilze gaSliT</t>
    </r>
  </si>
  <si>
    <r>
      <t xml:space="preserve">beWvaia giorgisa  da gugusiani nodaris sakarmidamo ezoebs Soris gamavali saniaRvre arxis amowmenda  eqskavatoriT 500 zomiT </t>
    </r>
    <r>
      <rPr>
        <b/>
        <sz val="8"/>
        <rFont val="Calibri"/>
        <family val="2"/>
        <charset val="204"/>
        <scheme val="minor"/>
      </rPr>
      <t>a</t>
    </r>
    <r>
      <rPr>
        <b/>
        <sz val="8"/>
        <rFont val="AcadNusx"/>
      </rPr>
      <t xml:space="preserve">=3 </t>
    </r>
    <r>
      <rPr>
        <b/>
        <sz val="8"/>
        <rFont val="Calibri"/>
        <family val="2"/>
        <charset val="204"/>
        <scheme val="minor"/>
      </rPr>
      <t>b</t>
    </r>
    <r>
      <rPr>
        <b/>
        <sz val="8"/>
        <rFont val="AcadNusx"/>
      </rPr>
      <t xml:space="preserve">=1,2 </t>
    </r>
    <r>
      <rPr>
        <b/>
        <sz val="8"/>
        <rFont val="Calibri"/>
        <family val="2"/>
        <charset val="204"/>
        <scheme val="minor"/>
      </rPr>
      <t>h</t>
    </r>
    <r>
      <rPr>
        <b/>
        <sz val="8"/>
        <rFont val="AcadNusx"/>
      </rPr>
      <t>=1grZ/m-ze qanobis mowyobiT, gruntis gverdze miyriT adgilze gaSliT</t>
    </r>
  </si>
  <si>
    <r>
      <t>arxis amowmenda  eqskavatoriT 240 grZ/m-ze zomiT</t>
    </r>
    <r>
      <rPr>
        <b/>
        <sz val="8"/>
        <rFont val="Calibri"/>
        <family val="2"/>
        <charset val="204"/>
        <scheme val="minor"/>
      </rPr>
      <t xml:space="preserve"> a</t>
    </r>
    <r>
      <rPr>
        <b/>
        <sz val="8"/>
        <rFont val="AcadNusx"/>
      </rPr>
      <t xml:space="preserve">=1,0 </t>
    </r>
    <r>
      <rPr>
        <b/>
        <sz val="8"/>
        <rFont val="Calibri"/>
        <family val="2"/>
        <charset val="204"/>
        <scheme val="minor"/>
      </rPr>
      <t>b</t>
    </r>
    <r>
      <rPr>
        <b/>
        <sz val="8"/>
        <rFont val="AcadNusx"/>
      </rPr>
      <t xml:space="preserve">=0,4 </t>
    </r>
    <r>
      <rPr>
        <b/>
        <sz val="8"/>
        <rFont val="Calibri"/>
        <family val="2"/>
        <charset val="204"/>
        <scheme val="minor"/>
      </rPr>
      <t>h</t>
    </r>
    <r>
      <rPr>
        <b/>
        <sz val="8"/>
        <rFont val="AcadNusx"/>
      </rPr>
      <t xml:space="preserve">=0,7 qanobis mowyobiT, gverdze miyriT </t>
    </r>
  </si>
  <si>
    <r>
      <t xml:space="preserve">kuxianiZe Saqros  sakarmidamo ezodan mimRebamde saniaRvre arxis amowmenda  eqskavatoriT 900 zomiT </t>
    </r>
    <r>
      <rPr>
        <b/>
        <sz val="8"/>
        <rFont val="Calibri"/>
        <family val="2"/>
        <charset val="204"/>
        <scheme val="minor"/>
      </rPr>
      <t>a</t>
    </r>
    <r>
      <rPr>
        <b/>
        <sz val="8"/>
        <rFont val="AcadNusx"/>
      </rPr>
      <t xml:space="preserve">=3 </t>
    </r>
    <r>
      <rPr>
        <b/>
        <sz val="8"/>
        <rFont val="Calibri"/>
        <family val="2"/>
        <charset val="204"/>
        <scheme val="minor"/>
      </rPr>
      <t>b</t>
    </r>
    <r>
      <rPr>
        <b/>
        <sz val="8"/>
        <rFont val="AcadNusx"/>
      </rPr>
      <t xml:space="preserve">=1,3 </t>
    </r>
    <r>
      <rPr>
        <b/>
        <sz val="8"/>
        <rFont val="Calibri"/>
        <family val="2"/>
        <charset val="204"/>
        <scheme val="minor"/>
      </rPr>
      <t>h</t>
    </r>
    <r>
      <rPr>
        <b/>
        <sz val="8"/>
        <rFont val="AcadNusx"/>
      </rPr>
      <t>=1,0 grZ/m-ze qanobis mowyobiT, gruntis gverdze miyriT adgilze gaSliT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</si>
</sst>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00"/>
  </numFmts>
  <fonts count="14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cadNusx"/>
    </font>
    <font>
      <sz val="11"/>
      <color theme="1"/>
      <name val="Calibri"/>
      <family val="2"/>
      <charset val="204"/>
      <scheme val="minor"/>
    </font>
    <font>
      <b/>
      <sz val="10"/>
      <name val="AcadNusx"/>
    </font>
    <font>
      <b/>
      <sz val="8"/>
      <name val="AcadNusx"/>
    </font>
    <font>
      <sz val="8"/>
      <name val="AcadNusx"/>
    </font>
    <font>
      <sz val="10"/>
      <name val="Arial Cyr"/>
      <charset val="1"/>
    </font>
    <font>
      <b/>
      <sz val="12"/>
      <name val="AcadNusx"/>
    </font>
    <font>
      <sz val="12"/>
      <name val="AcadNusx"/>
    </font>
    <font>
      <sz val="12"/>
      <color indexed="10"/>
      <name val="AcadNusx"/>
    </font>
    <font>
      <sz val="8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7" fillId="0" borderId="0"/>
  </cellStyleXfs>
  <cellXfs count="114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5" xfId="0" applyFont="1" applyBorder="1"/>
    <xf numFmtId="2" fontId="4" fillId="0" borderId="5" xfId="0" applyNumberFormat="1" applyFont="1" applyBorder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vertical="center"/>
    </xf>
    <xf numFmtId="0" fontId="4" fillId="0" borderId="10" xfId="0" applyFont="1" applyBorder="1" applyAlignment="1"/>
    <xf numFmtId="0" fontId="4" fillId="0" borderId="16" xfId="0" applyFont="1" applyBorder="1" applyAlignment="1"/>
    <xf numFmtId="0" fontId="4" fillId="0" borderId="11" xfId="0" applyFont="1" applyBorder="1" applyAlignment="1"/>
    <xf numFmtId="0" fontId="4" fillId="0" borderId="16" xfId="0" applyFont="1" applyBorder="1" applyAlignment="1">
      <alignment horizontal="center"/>
    </xf>
    <xf numFmtId="2" fontId="4" fillId="2" borderId="17" xfId="0" applyNumberFormat="1" applyFont="1" applyFill="1" applyBorder="1" applyAlignment="1">
      <alignment horizontal="center" vertical="center"/>
    </xf>
    <xf numFmtId="2" fontId="0" fillId="0" borderId="0" xfId="0" applyNumberFormat="1"/>
    <xf numFmtId="166" fontId="2" fillId="0" borderId="15" xfId="0" applyNumberFormat="1" applyFont="1" applyBorder="1" applyAlignment="1">
      <alignment horizontal="left" vertical="center"/>
    </xf>
    <xf numFmtId="166" fontId="2" fillId="0" borderId="1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/>
    <xf numFmtId="0" fontId="4" fillId="0" borderId="1" xfId="0" applyFont="1" applyBorder="1" applyAlignment="1">
      <alignment horizontal="center"/>
    </xf>
    <xf numFmtId="0" fontId="8" fillId="0" borderId="0" xfId="0" applyFont="1"/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2" fontId="9" fillId="0" borderId="0" xfId="0" applyNumberFormat="1" applyFont="1"/>
    <xf numFmtId="0" fontId="2" fillId="0" borderId="18" xfId="0" applyFont="1" applyBorder="1"/>
    <xf numFmtId="1" fontId="2" fillId="0" borderId="18" xfId="0" applyNumberFormat="1" applyFont="1" applyBorder="1"/>
    <xf numFmtId="164" fontId="2" fillId="0" borderId="18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/>
    <xf numFmtId="2" fontId="4" fillId="0" borderId="5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/>
    <xf numFmtId="0" fontId="6" fillId="3" borderId="1" xfId="0" applyFont="1" applyFill="1" applyBorder="1" applyAlignment="1">
      <alignment horizontal="center"/>
    </xf>
    <xf numFmtId="0" fontId="11" fillId="3" borderId="1" xfId="0" applyFont="1" applyFill="1" applyBorder="1"/>
    <xf numFmtId="2" fontId="6" fillId="3" borderId="1" xfId="0" applyNumberFormat="1" applyFont="1" applyFill="1" applyBorder="1" applyAlignment="1">
      <alignment vertical="center"/>
    </xf>
    <xf numFmtId="0" fontId="11" fillId="2" borderId="1" xfId="0" applyFont="1" applyFill="1" applyBorder="1"/>
    <xf numFmtId="2" fontId="4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Обычный 2" xfId="2"/>
    <cellStyle name="Обычный 2 2" xfId="3"/>
    <cellStyle name="ჩვეულებრივი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Layout" topLeftCell="A22" zoomScaleNormal="100" workbookViewId="0">
      <selection activeCell="G27" sqref="G27:G29"/>
    </sheetView>
  </sheetViews>
  <sheetFormatPr defaultRowHeight="16.5"/>
  <cols>
    <col min="1" max="1" width="2.42578125" style="33" customWidth="1"/>
    <col min="2" max="2" width="33.42578125" style="1" customWidth="1"/>
    <col min="3" max="3" width="5.7109375" style="1" customWidth="1"/>
    <col min="4" max="4" width="3.5703125" style="1" customWidth="1"/>
    <col min="5" max="5" width="6.42578125" style="1" customWidth="1"/>
    <col min="6" max="8" width="7.7109375" style="1" customWidth="1"/>
    <col min="9" max="9" width="8.7109375" style="1" customWidth="1"/>
  </cols>
  <sheetData>
    <row r="1" spans="1:13" ht="43.5" customHeight="1">
      <c r="A1" s="94" t="s">
        <v>25</v>
      </c>
      <c r="B1" s="94"/>
      <c r="C1" s="94"/>
      <c r="D1" s="94"/>
      <c r="E1" s="94"/>
      <c r="F1" s="94"/>
      <c r="G1" s="94"/>
      <c r="H1" s="94"/>
      <c r="I1" s="94"/>
    </row>
    <row r="2" spans="1:13">
      <c r="A2" s="95"/>
      <c r="B2" s="95"/>
      <c r="C2" s="95"/>
      <c r="D2" s="95"/>
      <c r="E2" s="95"/>
      <c r="F2" s="95"/>
      <c r="G2" s="95"/>
      <c r="H2" s="95"/>
      <c r="I2" s="95"/>
    </row>
    <row r="3" spans="1:13">
      <c r="A3" s="95" t="s">
        <v>8</v>
      </c>
      <c r="B3" s="95"/>
      <c r="C3" s="95"/>
      <c r="D3" s="95"/>
      <c r="E3" s="95"/>
      <c r="F3" s="95"/>
      <c r="G3" s="95"/>
      <c r="H3" s="95"/>
      <c r="I3" s="95"/>
    </row>
    <row r="4" spans="1:13" ht="15">
      <c r="A4" s="12"/>
      <c r="B4" s="3"/>
      <c r="C4" s="96"/>
      <c r="D4" s="96"/>
      <c r="E4" s="97"/>
      <c r="F4" s="97"/>
      <c r="G4" s="3"/>
      <c r="H4" s="3"/>
      <c r="I4" s="3"/>
    </row>
    <row r="5" spans="1:13" ht="38.25" customHeight="1">
      <c r="A5" s="30" t="s">
        <v>5</v>
      </c>
      <c r="B5" s="75" t="s">
        <v>4</v>
      </c>
      <c r="C5" s="76"/>
      <c r="D5" s="76"/>
      <c r="E5" s="77"/>
      <c r="F5" s="13" t="s">
        <v>9</v>
      </c>
      <c r="G5" s="13" t="s">
        <v>10</v>
      </c>
      <c r="H5" s="13" t="s">
        <v>3</v>
      </c>
      <c r="I5" s="14" t="s">
        <v>2</v>
      </c>
      <c r="L5" s="27"/>
    </row>
    <row r="6" spans="1:13" ht="15.75" thickBot="1">
      <c r="A6" s="32">
        <v>1</v>
      </c>
      <c r="B6" s="78">
        <v>3</v>
      </c>
      <c r="C6" s="79"/>
      <c r="D6" s="79"/>
      <c r="E6" s="80"/>
      <c r="F6" s="5">
        <v>4</v>
      </c>
      <c r="G6" s="5">
        <v>5</v>
      </c>
      <c r="H6" s="5">
        <v>6</v>
      </c>
      <c r="I6" s="5">
        <v>7</v>
      </c>
    </row>
    <row r="7" spans="1:13" ht="86.25" customHeight="1" thickTop="1">
      <c r="A7" s="81">
        <v>1</v>
      </c>
      <c r="B7" s="83" t="s">
        <v>27</v>
      </c>
      <c r="C7" s="84"/>
      <c r="D7" s="84"/>
      <c r="E7" s="85"/>
      <c r="F7" s="19" t="s">
        <v>7</v>
      </c>
      <c r="G7" s="26">
        <f>800*(1.8+0.8)/2*0.6</f>
        <v>624</v>
      </c>
      <c r="H7" s="20"/>
      <c r="I7" s="21"/>
      <c r="M7" s="27"/>
    </row>
    <row r="8" spans="1:13" ht="18" customHeight="1">
      <c r="A8" s="82"/>
      <c r="B8" s="8" t="s">
        <v>11</v>
      </c>
      <c r="C8" s="17"/>
      <c r="D8" s="16"/>
      <c r="E8" s="28"/>
      <c r="F8" s="9" t="s">
        <v>6</v>
      </c>
      <c r="G8" s="18">
        <v>4.0747</v>
      </c>
      <c r="H8" s="4"/>
      <c r="I8" s="7"/>
    </row>
    <row r="9" spans="1:13" ht="18" customHeight="1" thickBot="1">
      <c r="A9" s="82"/>
      <c r="B9" s="15" t="s">
        <v>12</v>
      </c>
      <c r="C9" s="17"/>
      <c r="D9" s="16"/>
      <c r="E9" s="29"/>
      <c r="F9" s="39" t="s">
        <v>1</v>
      </c>
      <c r="G9" s="18">
        <v>78.293300000000002</v>
      </c>
      <c r="H9" s="6"/>
      <c r="I9" s="7"/>
    </row>
    <row r="10" spans="1:13" ht="71.25" customHeight="1" thickTop="1">
      <c r="A10" s="81">
        <v>2</v>
      </c>
      <c r="B10" s="83" t="s">
        <v>28</v>
      </c>
      <c r="C10" s="84"/>
      <c r="D10" s="84"/>
      <c r="E10" s="85"/>
      <c r="F10" s="19" t="s">
        <v>7</v>
      </c>
      <c r="G10" s="26">
        <f>500*(3+1.2)/2*1</f>
        <v>1050</v>
      </c>
      <c r="H10" s="20"/>
      <c r="I10" s="21"/>
    </row>
    <row r="11" spans="1:13" ht="18" customHeight="1">
      <c r="A11" s="82"/>
      <c r="B11" s="8" t="s">
        <v>11</v>
      </c>
      <c r="C11" s="17"/>
      <c r="D11" s="16"/>
      <c r="E11" s="28"/>
      <c r="F11" s="9" t="s">
        <v>6</v>
      </c>
      <c r="G11" s="18">
        <v>6.8564999999999996</v>
      </c>
      <c r="H11" s="4"/>
      <c r="I11" s="7"/>
    </row>
    <row r="12" spans="1:13" ht="18" customHeight="1" thickBot="1">
      <c r="A12" s="82"/>
      <c r="B12" s="15" t="s">
        <v>12</v>
      </c>
      <c r="C12" s="17"/>
      <c r="D12" s="16"/>
      <c r="E12" s="29"/>
      <c r="F12" s="39" t="s">
        <v>1</v>
      </c>
      <c r="G12" s="18">
        <v>131.74350000000001</v>
      </c>
      <c r="H12" s="6"/>
      <c r="I12" s="7"/>
    </row>
    <row r="13" spans="1:13" ht="84" customHeight="1" thickTop="1">
      <c r="A13" s="81">
        <v>3</v>
      </c>
      <c r="B13" s="83" t="s">
        <v>26</v>
      </c>
      <c r="C13" s="84"/>
      <c r="D13" s="84"/>
      <c r="E13" s="85"/>
      <c r="F13" s="19" t="s">
        <v>7</v>
      </c>
      <c r="G13" s="26">
        <f>500*(3+1.2)/2*1</f>
        <v>1050</v>
      </c>
      <c r="H13" s="20"/>
      <c r="I13" s="21"/>
    </row>
    <row r="14" spans="1:13" ht="18" customHeight="1">
      <c r="A14" s="82"/>
      <c r="B14" s="8" t="s">
        <v>11</v>
      </c>
      <c r="C14" s="17"/>
      <c r="D14" s="16"/>
      <c r="E14" s="28"/>
      <c r="F14" s="9" t="s">
        <v>6</v>
      </c>
      <c r="G14" s="18">
        <v>6.8564999999999996</v>
      </c>
      <c r="H14" s="4"/>
      <c r="I14" s="7"/>
    </row>
    <row r="15" spans="1:13" ht="18" customHeight="1" thickBot="1">
      <c r="A15" s="82"/>
      <c r="B15" s="15" t="s">
        <v>12</v>
      </c>
      <c r="C15" s="17"/>
      <c r="D15" s="16"/>
      <c r="E15" s="29"/>
      <c r="F15" s="39" t="s">
        <v>1</v>
      </c>
      <c r="G15" s="18">
        <v>131.74350000000001</v>
      </c>
      <c r="H15" s="6"/>
      <c r="I15" s="7"/>
    </row>
    <row r="16" spans="1:13" ht="42.75" customHeight="1" thickTop="1">
      <c r="A16" s="81">
        <v>4</v>
      </c>
      <c r="B16" s="83" t="s">
        <v>24</v>
      </c>
      <c r="C16" s="84"/>
      <c r="D16" s="84"/>
      <c r="E16" s="85"/>
      <c r="F16" s="19" t="s">
        <v>7</v>
      </c>
      <c r="G16" s="26">
        <f>240*(1+0.4)/2*0.7</f>
        <v>117.6</v>
      </c>
      <c r="H16" s="20"/>
      <c r="I16" s="21"/>
    </row>
    <row r="17" spans="1:13" ht="13.5" customHeight="1">
      <c r="A17" s="82"/>
      <c r="B17" s="8" t="s">
        <v>11</v>
      </c>
      <c r="C17" s="17"/>
      <c r="D17" s="16"/>
      <c r="E17" s="28"/>
      <c r="F17" s="9" t="s">
        <v>6</v>
      </c>
      <c r="G17" s="18">
        <v>0.76790000000000003</v>
      </c>
      <c r="H17" s="4"/>
      <c r="I17" s="7"/>
    </row>
    <row r="18" spans="1:13" ht="18" customHeight="1" thickBot="1">
      <c r="A18" s="82"/>
      <c r="B18" s="15" t="s">
        <v>12</v>
      </c>
      <c r="C18" s="17"/>
      <c r="D18" s="16"/>
      <c r="E18" s="29"/>
      <c r="F18" s="39" t="s">
        <v>1</v>
      </c>
      <c r="G18" s="43">
        <v>14.7553</v>
      </c>
      <c r="H18" s="44"/>
      <c r="I18" s="45"/>
    </row>
    <row r="19" spans="1:13" s="1" customFormat="1" ht="33" customHeight="1" thickTop="1">
      <c r="A19" s="86">
        <v>5</v>
      </c>
      <c r="B19" s="88" t="s">
        <v>21</v>
      </c>
      <c r="C19" s="89"/>
      <c r="D19" s="89"/>
      <c r="E19" s="90"/>
      <c r="F19" s="49" t="s">
        <v>20</v>
      </c>
      <c r="G19" s="69">
        <f>G16*1.5</f>
        <v>176.39999999999998</v>
      </c>
      <c r="H19" s="50"/>
      <c r="I19" s="51"/>
      <c r="M19" s="52"/>
    </row>
    <row r="20" spans="1:13" s="1" customFormat="1" ht="15" customHeight="1" thickBot="1">
      <c r="A20" s="87"/>
      <c r="B20" s="53" t="s">
        <v>22</v>
      </c>
      <c r="C20" s="54"/>
      <c r="D20" s="53"/>
      <c r="E20" s="55"/>
      <c r="F20" s="56" t="s">
        <v>1</v>
      </c>
      <c r="G20" s="57">
        <v>14.0238</v>
      </c>
      <c r="H20" s="56"/>
      <c r="I20" s="58"/>
    </row>
    <row r="21" spans="1:13" s="1" customFormat="1" ht="28.5" customHeight="1" thickTop="1" thickBot="1">
      <c r="A21" s="46">
        <v>6</v>
      </c>
      <c r="B21" s="91" t="s">
        <v>23</v>
      </c>
      <c r="C21" s="92"/>
      <c r="D21" s="92"/>
      <c r="E21" s="93"/>
      <c r="F21" s="47" t="s">
        <v>20</v>
      </c>
      <c r="G21" s="59">
        <f>G19</f>
        <v>176.39999999999998</v>
      </c>
      <c r="H21" s="47"/>
      <c r="I21" s="48"/>
    </row>
    <row r="22" spans="1:13" ht="73.5" customHeight="1" thickTop="1">
      <c r="A22" s="81">
        <v>7</v>
      </c>
      <c r="B22" s="83" t="s">
        <v>29</v>
      </c>
      <c r="C22" s="84"/>
      <c r="D22" s="84"/>
      <c r="E22" s="85"/>
      <c r="F22" s="19" t="s">
        <v>7</v>
      </c>
      <c r="G22" s="26">
        <f>900*(3+1.3)/2*1</f>
        <v>1935</v>
      </c>
      <c r="H22" s="20"/>
      <c r="I22" s="21"/>
    </row>
    <row r="23" spans="1:13" ht="18" customHeight="1">
      <c r="A23" s="82"/>
      <c r="B23" s="8" t="s">
        <v>11</v>
      </c>
      <c r="C23" s="17"/>
      <c r="D23" s="16"/>
      <c r="E23" s="28"/>
      <c r="F23" s="9" t="s">
        <v>6</v>
      </c>
      <c r="G23" s="18">
        <v>12.6356</v>
      </c>
      <c r="H23" s="4"/>
      <c r="I23" s="7"/>
    </row>
    <row r="24" spans="1:13" ht="18" customHeight="1" thickBot="1">
      <c r="A24" s="82"/>
      <c r="B24" s="15" t="s">
        <v>12</v>
      </c>
      <c r="C24" s="17"/>
      <c r="D24" s="16"/>
      <c r="E24" s="29"/>
      <c r="F24" s="39" t="s">
        <v>1</v>
      </c>
      <c r="G24" s="18">
        <v>242.78450000000001</v>
      </c>
      <c r="H24" s="6"/>
      <c r="I24" s="7"/>
    </row>
    <row r="25" spans="1:13" thickTop="1" thickBot="1">
      <c r="A25" s="10">
        <v>8</v>
      </c>
      <c r="B25" s="99" t="s">
        <v>18</v>
      </c>
      <c r="C25" s="100"/>
      <c r="D25" s="100"/>
      <c r="E25" s="101"/>
      <c r="F25" s="38" t="s">
        <v>1</v>
      </c>
      <c r="G25" s="35">
        <v>8</v>
      </c>
      <c r="H25" s="34"/>
      <c r="I25" s="11"/>
      <c r="L25" s="27"/>
    </row>
    <row r="26" spans="1:13" thickTop="1" thickBot="1">
      <c r="A26" s="10"/>
      <c r="B26" s="99" t="s">
        <v>0</v>
      </c>
      <c r="C26" s="100"/>
      <c r="D26" s="100"/>
      <c r="E26" s="101"/>
      <c r="F26" s="10"/>
      <c r="G26" s="10"/>
      <c r="H26" s="10"/>
      <c r="I26" s="11"/>
    </row>
    <row r="27" spans="1:13" thickTop="1" thickBot="1">
      <c r="A27" s="10"/>
      <c r="B27" s="22" t="s">
        <v>15</v>
      </c>
      <c r="C27" s="25"/>
      <c r="D27" s="23"/>
      <c r="E27" s="24"/>
      <c r="F27" s="34" t="s">
        <v>14</v>
      </c>
      <c r="G27" s="34"/>
      <c r="H27" s="10"/>
      <c r="I27" s="11"/>
    </row>
    <row r="28" spans="1:13" thickTop="1" thickBot="1">
      <c r="A28" s="10"/>
      <c r="B28" s="99" t="s">
        <v>0</v>
      </c>
      <c r="C28" s="100"/>
      <c r="D28" s="100"/>
      <c r="E28" s="101"/>
      <c r="F28" s="34"/>
      <c r="G28" s="34"/>
      <c r="H28" s="10"/>
      <c r="I28" s="11"/>
    </row>
    <row r="29" spans="1:13" thickTop="1" thickBot="1">
      <c r="A29" s="10"/>
      <c r="B29" s="22" t="s">
        <v>16</v>
      </c>
      <c r="C29" s="25"/>
      <c r="D29" s="23"/>
      <c r="E29" s="24"/>
      <c r="F29" s="34" t="s">
        <v>14</v>
      </c>
      <c r="G29" s="34"/>
      <c r="H29" s="10"/>
      <c r="I29" s="11"/>
    </row>
    <row r="30" spans="1:13" thickTop="1" thickBot="1">
      <c r="A30" s="10"/>
      <c r="B30" s="99" t="s">
        <v>13</v>
      </c>
      <c r="C30" s="100"/>
      <c r="D30" s="100"/>
      <c r="E30" s="101"/>
      <c r="F30" s="10"/>
      <c r="G30" s="10"/>
      <c r="H30" s="10"/>
      <c r="I30" s="11"/>
      <c r="L30" s="27"/>
    </row>
    <row r="31" spans="1:13" ht="17.25" thickTop="1">
      <c r="B31" s="102"/>
      <c r="C31" s="102"/>
      <c r="D31" s="102"/>
      <c r="E31" s="102"/>
      <c r="F31" s="102"/>
      <c r="G31" s="102"/>
      <c r="H31" s="102"/>
      <c r="I31" s="102"/>
      <c r="L31" s="27"/>
    </row>
    <row r="32" spans="1:13">
      <c r="B32" s="2"/>
      <c r="C32" s="2"/>
      <c r="D32" s="2"/>
      <c r="E32" s="2"/>
      <c r="F32" s="2"/>
      <c r="G32" s="2"/>
      <c r="H32" s="2"/>
      <c r="I32" s="2"/>
    </row>
    <row r="33" spans="2:6">
      <c r="B33" s="12"/>
      <c r="C33" s="98"/>
      <c r="D33" s="98"/>
      <c r="E33" s="98"/>
      <c r="F33" s="98"/>
    </row>
  </sheetData>
  <mergeCells count="26">
    <mergeCell ref="C33:F33"/>
    <mergeCell ref="B28:E28"/>
    <mergeCell ref="B30:E30"/>
    <mergeCell ref="B31:I31"/>
    <mergeCell ref="B25:E25"/>
    <mergeCell ref="B26:E26"/>
    <mergeCell ref="A1:I1"/>
    <mergeCell ref="A2:I2"/>
    <mergeCell ref="A3:I3"/>
    <mergeCell ref="C4:D4"/>
    <mergeCell ref="E4:F4"/>
    <mergeCell ref="B5:E5"/>
    <mergeCell ref="B6:E6"/>
    <mergeCell ref="A22:A24"/>
    <mergeCell ref="B22:E22"/>
    <mergeCell ref="A16:A18"/>
    <mergeCell ref="B16:E16"/>
    <mergeCell ref="A19:A20"/>
    <mergeCell ref="B19:E19"/>
    <mergeCell ref="B21:E21"/>
    <mergeCell ref="A13:A15"/>
    <mergeCell ref="A7:A9"/>
    <mergeCell ref="B13:E13"/>
    <mergeCell ref="B7:E7"/>
    <mergeCell ref="A10:A12"/>
    <mergeCell ref="B10:E10"/>
  </mergeCells>
  <pageMargins left="0.7" right="0.39583333333333331" top="0.75" bottom="0.38541666666666669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workbookViewId="0">
      <selection activeCell="AE3" sqref="AE3"/>
    </sheetView>
  </sheetViews>
  <sheetFormatPr defaultRowHeight="16.5"/>
  <cols>
    <col min="1" max="1" width="2.42578125" style="33" customWidth="1"/>
    <col min="2" max="2" width="27.42578125" style="1" customWidth="1"/>
    <col min="3" max="3" width="5.7109375" style="1" customWidth="1"/>
    <col min="4" max="4" width="3.5703125" style="1" customWidth="1"/>
    <col min="5" max="5" width="8.42578125" style="1" customWidth="1"/>
    <col min="6" max="6" width="6" style="1" customWidth="1"/>
    <col min="7" max="7" width="7.7109375" style="1" customWidth="1"/>
    <col min="8" max="9" width="2.85546875" style="1" customWidth="1"/>
    <col min="10" max="32" width="2.85546875" customWidth="1"/>
  </cols>
  <sheetData>
    <row r="1" spans="1:32" ht="64.5" customHeigh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32">
      <c r="A2" s="95"/>
      <c r="B2" s="95"/>
      <c r="C2" s="95"/>
      <c r="D2" s="95"/>
      <c r="E2" s="95"/>
      <c r="F2" s="95"/>
      <c r="G2" s="95"/>
      <c r="H2" s="95"/>
      <c r="I2" s="95"/>
    </row>
    <row r="3" spans="1:32" ht="16.5" customHeight="1">
      <c r="A3" s="95" t="s">
        <v>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32">
      <c r="A4" s="42"/>
      <c r="B4" s="40"/>
      <c r="C4" s="40"/>
      <c r="D4" s="40"/>
      <c r="E4" s="40"/>
      <c r="F4" s="40"/>
      <c r="G4" s="40"/>
      <c r="H4" s="40"/>
      <c r="I4" s="40"/>
    </row>
    <row r="5" spans="1:32" s="31" customFormat="1" ht="17.25" customHeight="1">
      <c r="A5" s="109" t="s">
        <v>5</v>
      </c>
      <c r="B5" s="109" t="s">
        <v>4</v>
      </c>
      <c r="C5" s="109"/>
      <c r="D5" s="109"/>
      <c r="E5" s="109"/>
      <c r="F5" s="110" t="s">
        <v>9</v>
      </c>
      <c r="G5" s="110" t="s">
        <v>10</v>
      </c>
      <c r="H5" s="111" t="s">
        <v>17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3"/>
    </row>
    <row r="6" spans="1:32" s="31" customFormat="1" ht="17.25" customHeight="1">
      <c r="A6" s="109"/>
      <c r="B6" s="109"/>
      <c r="C6" s="109"/>
      <c r="D6" s="109"/>
      <c r="E6" s="109"/>
      <c r="F6" s="110"/>
      <c r="G6" s="110"/>
      <c r="H6" s="36">
        <v>1</v>
      </c>
      <c r="I6" s="36">
        <v>2</v>
      </c>
      <c r="J6" s="36">
        <v>3</v>
      </c>
      <c r="K6" s="36">
        <v>4</v>
      </c>
      <c r="L6" s="36">
        <v>5</v>
      </c>
      <c r="M6" s="36">
        <v>6</v>
      </c>
      <c r="N6" s="36">
        <v>7</v>
      </c>
      <c r="O6" s="36">
        <v>8</v>
      </c>
      <c r="P6" s="36">
        <v>9</v>
      </c>
      <c r="Q6" s="36">
        <v>10</v>
      </c>
      <c r="R6" s="36">
        <v>11</v>
      </c>
      <c r="S6" s="36">
        <v>12</v>
      </c>
      <c r="T6" s="36">
        <v>13</v>
      </c>
      <c r="U6" s="36">
        <v>14</v>
      </c>
      <c r="V6" s="36">
        <v>15</v>
      </c>
      <c r="W6" s="36">
        <v>16</v>
      </c>
      <c r="X6" s="36">
        <v>17</v>
      </c>
      <c r="Y6" s="36">
        <v>18</v>
      </c>
      <c r="Z6" s="36">
        <v>19</v>
      </c>
      <c r="AA6" s="36">
        <v>20</v>
      </c>
      <c r="AB6" s="36">
        <v>21</v>
      </c>
      <c r="AC6" s="36">
        <v>22</v>
      </c>
      <c r="AD6" s="36">
        <v>23</v>
      </c>
      <c r="AE6" s="36">
        <v>24</v>
      </c>
      <c r="AF6" s="36">
        <v>25</v>
      </c>
    </row>
    <row r="7" spans="1:32" s="31" customFormat="1" ht="65.25" customHeight="1">
      <c r="A7" s="70">
        <v>1</v>
      </c>
      <c r="B7" s="103" t="s">
        <v>30</v>
      </c>
      <c r="C7" s="103"/>
      <c r="D7" s="103"/>
      <c r="E7" s="103"/>
      <c r="F7" s="71" t="s">
        <v>7</v>
      </c>
      <c r="G7" s="72">
        <f>800*(1.8+0.8)/2*0.6</f>
        <v>624</v>
      </c>
      <c r="H7" s="61"/>
      <c r="I7" s="67"/>
      <c r="J7" s="66"/>
      <c r="K7" s="66"/>
      <c r="L7" s="66"/>
      <c r="M7" s="66"/>
      <c r="N7" s="66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0"/>
      <c r="AB7" s="60"/>
      <c r="AC7" s="60"/>
      <c r="AD7" s="60"/>
      <c r="AE7" s="60"/>
      <c r="AF7" s="60"/>
    </row>
    <row r="8" spans="1:32" s="31" customFormat="1" ht="53.25" customHeight="1">
      <c r="A8" s="70">
        <v>2</v>
      </c>
      <c r="B8" s="103" t="s">
        <v>31</v>
      </c>
      <c r="C8" s="103"/>
      <c r="D8" s="103"/>
      <c r="E8" s="103"/>
      <c r="F8" s="71" t="s">
        <v>7</v>
      </c>
      <c r="G8" s="72">
        <f>500*(3+1.2)/2*1</f>
        <v>1050</v>
      </c>
      <c r="H8" s="61"/>
      <c r="I8" s="37"/>
      <c r="J8" s="60"/>
      <c r="K8" s="60"/>
      <c r="L8" s="60"/>
      <c r="M8" s="60"/>
      <c r="N8" s="68"/>
      <c r="O8" s="66"/>
      <c r="P8" s="66"/>
      <c r="Q8" s="66"/>
      <c r="R8" s="66"/>
      <c r="S8" s="68"/>
      <c r="T8" s="68"/>
      <c r="U8" s="68"/>
      <c r="V8" s="68"/>
      <c r="W8" s="68"/>
      <c r="X8" s="68"/>
      <c r="Y8" s="68"/>
      <c r="Z8" s="68"/>
      <c r="AA8" s="60"/>
      <c r="AB8" s="60"/>
      <c r="AC8" s="60"/>
      <c r="AD8" s="60"/>
      <c r="AE8" s="60"/>
      <c r="AF8" s="60"/>
    </row>
    <row r="9" spans="1:32" s="31" customFormat="1" ht="53.25" customHeight="1">
      <c r="A9" s="70">
        <v>3</v>
      </c>
      <c r="B9" s="103" t="s">
        <v>32</v>
      </c>
      <c r="C9" s="103"/>
      <c r="D9" s="103"/>
      <c r="E9" s="103"/>
      <c r="F9" s="71" t="s">
        <v>7</v>
      </c>
      <c r="G9" s="72">
        <f>500*(3+1.2)/2*1</f>
        <v>1050</v>
      </c>
      <c r="H9" s="61"/>
      <c r="I9" s="37"/>
      <c r="J9" s="60"/>
      <c r="K9" s="60"/>
      <c r="L9" s="60"/>
      <c r="M9" s="60"/>
      <c r="N9" s="68"/>
      <c r="O9" s="68"/>
      <c r="P9" s="68"/>
      <c r="Q9" s="68"/>
      <c r="R9" s="68"/>
      <c r="S9" s="66"/>
      <c r="T9" s="66"/>
      <c r="U9" s="66"/>
      <c r="V9" s="66"/>
      <c r="W9" s="66"/>
      <c r="X9" s="68"/>
      <c r="Y9" s="68"/>
      <c r="Z9" s="68"/>
      <c r="AA9" s="60"/>
      <c r="AB9" s="60"/>
      <c r="AC9" s="60"/>
      <c r="AD9" s="60"/>
      <c r="AE9" s="60"/>
      <c r="AF9" s="60"/>
    </row>
    <row r="10" spans="1:32" s="31" customFormat="1" ht="25.5" customHeight="1">
      <c r="A10" s="70">
        <v>4</v>
      </c>
      <c r="B10" s="103" t="s">
        <v>33</v>
      </c>
      <c r="C10" s="103"/>
      <c r="D10" s="103"/>
      <c r="E10" s="103"/>
      <c r="F10" s="71" t="s">
        <v>7</v>
      </c>
      <c r="G10" s="72">
        <f>240*(1+0.4)/2*0.7</f>
        <v>117.6</v>
      </c>
      <c r="H10" s="61"/>
      <c r="I10" s="37"/>
      <c r="J10" s="60"/>
      <c r="K10" s="60"/>
      <c r="L10" s="60"/>
      <c r="M10" s="60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6"/>
      <c r="Y10" s="66"/>
      <c r="Z10" s="66"/>
      <c r="AA10" s="60"/>
      <c r="AB10" s="60"/>
      <c r="AC10" s="60"/>
      <c r="AD10" s="60"/>
      <c r="AE10" s="60"/>
      <c r="AF10" s="60"/>
    </row>
    <row r="11" spans="1:32" ht="22.5" customHeight="1">
      <c r="A11" s="70">
        <v>5</v>
      </c>
      <c r="B11" s="104" t="s">
        <v>21</v>
      </c>
      <c r="C11" s="104"/>
      <c r="D11" s="104"/>
      <c r="E11" s="104"/>
      <c r="F11" s="70" t="s">
        <v>20</v>
      </c>
      <c r="G11" s="73">
        <f>G10*1.5</f>
        <v>176.39999999999998</v>
      </c>
      <c r="H11" s="62"/>
      <c r="I11" s="63"/>
      <c r="J11" s="60"/>
      <c r="K11" s="60"/>
      <c r="L11" s="60"/>
      <c r="M11" s="60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6"/>
      <c r="Y11" s="66"/>
      <c r="Z11" s="66"/>
      <c r="AA11" s="60"/>
      <c r="AB11" s="60"/>
      <c r="AC11" s="60"/>
      <c r="AD11" s="60"/>
      <c r="AE11" s="60"/>
      <c r="AF11" s="60"/>
    </row>
    <row r="12" spans="1:32" ht="23.25" customHeight="1">
      <c r="A12" s="70">
        <v>6</v>
      </c>
      <c r="B12" s="105" t="s">
        <v>23</v>
      </c>
      <c r="C12" s="105"/>
      <c r="D12" s="105"/>
      <c r="E12" s="105"/>
      <c r="F12" s="70" t="s">
        <v>20</v>
      </c>
      <c r="G12" s="73">
        <f>G11</f>
        <v>176.39999999999998</v>
      </c>
      <c r="H12" s="36"/>
      <c r="I12" s="63"/>
      <c r="J12" s="60"/>
      <c r="K12" s="60"/>
      <c r="L12" s="60"/>
      <c r="M12" s="60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6"/>
      <c r="Y12" s="66"/>
      <c r="Z12" s="66"/>
      <c r="AA12" s="60"/>
      <c r="AB12" s="60"/>
      <c r="AC12" s="60"/>
      <c r="AD12" s="60"/>
      <c r="AE12" s="60"/>
      <c r="AF12" s="60"/>
    </row>
    <row r="13" spans="1:32" ht="48" customHeight="1">
      <c r="A13" s="70">
        <v>7</v>
      </c>
      <c r="B13" s="103" t="s">
        <v>34</v>
      </c>
      <c r="C13" s="103"/>
      <c r="D13" s="103"/>
      <c r="E13" s="103"/>
      <c r="F13" s="71" t="s">
        <v>7</v>
      </c>
      <c r="G13" s="72">
        <f>900*(3+1.3)/2*1</f>
        <v>1935</v>
      </c>
      <c r="H13" s="61"/>
      <c r="I13" s="37"/>
      <c r="J13" s="60"/>
      <c r="K13" s="60"/>
      <c r="L13" s="60"/>
      <c r="M13" s="60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6"/>
      <c r="AB13" s="66"/>
      <c r="AC13" s="66"/>
      <c r="AD13" s="66"/>
      <c r="AE13" s="66"/>
      <c r="AF13" s="60"/>
    </row>
    <row r="14" spans="1:32" ht="21.75" customHeight="1">
      <c r="A14" s="74">
        <v>8</v>
      </c>
      <c r="B14" s="106" t="s">
        <v>18</v>
      </c>
      <c r="C14" s="107"/>
      <c r="D14" s="107"/>
      <c r="E14" s="108"/>
      <c r="F14" s="70" t="s">
        <v>1</v>
      </c>
      <c r="G14" s="73">
        <v>8</v>
      </c>
      <c r="H14" s="65"/>
      <c r="I14" s="64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6"/>
    </row>
    <row r="15" spans="1:32">
      <c r="B15" s="102"/>
      <c r="C15" s="102"/>
      <c r="D15" s="102"/>
      <c r="E15" s="102"/>
      <c r="F15" s="102"/>
      <c r="G15" s="102"/>
      <c r="H15" s="102"/>
      <c r="I15" s="102"/>
    </row>
    <row r="16" spans="1:32">
      <c r="B16" s="41"/>
      <c r="C16" s="41"/>
      <c r="D16" s="41"/>
      <c r="E16" s="41"/>
      <c r="F16" s="41"/>
      <c r="G16" s="41"/>
      <c r="H16" s="41"/>
      <c r="I16" s="41"/>
    </row>
    <row r="17" spans="2:6">
      <c r="B17" s="12"/>
      <c r="C17" s="98"/>
      <c r="D17" s="98"/>
      <c r="E17" s="98"/>
      <c r="F17" s="98"/>
    </row>
  </sheetData>
  <mergeCells count="18">
    <mergeCell ref="A1:AA1"/>
    <mergeCell ref="A3:X3"/>
    <mergeCell ref="A5:A6"/>
    <mergeCell ref="B5:E6"/>
    <mergeCell ref="F5:F6"/>
    <mergeCell ref="G5:G6"/>
    <mergeCell ref="A2:I2"/>
    <mergeCell ref="H5:AF5"/>
    <mergeCell ref="B15:I15"/>
    <mergeCell ref="C17:F17"/>
    <mergeCell ref="B12:E12"/>
    <mergeCell ref="B13:E13"/>
    <mergeCell ref="B14:E14"/>
    <mergeCell ref="B10:E10"/>
    <mergeCell ref="B11:E11"/>
    <mergeCell ref="B8:E8"/>
    <mergeCell ref="B9:E9"/>
    <mergeCell ref="B7:E7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</vt:lpstr>
      <vt:lpstr>კალენდ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2016-07-20T05:44:22Z</dcterms:modified>
</cp:coreProperties>
</file>