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3260" windowHeight="7905" activeTab="0"/>
  </bookViews>
  <sheets>
    <sheet name="ფასები" sheetId="1" r:id="rId1"/>
  </sheets>
  <definedNames>
    <definedName name="_xlnm.Print_Area" localSheetId="0">'ფასები'!$A$1:$K$66</definedName>
  </definedNames>
  <calcPr fullCalcOnLoad="1"/>
</workbook>
</file>

<file path=xl/sharedStrings.xml><?xml version="1.0" encoding="utf-8"?>
<sst xmlns="http://schemas.openxmlformats.org/spreadsheetml/2006/main" count="91" uniqueCount="59">
  <si>
    <t>#</t>
  </si>
  <si>
    <t>samuSaos da danaxarjebis 
dasaxeleba. mowyobilobis dasaxeleba</t>
  </si>
  <si>
    <t>ganzomilebis 
erTeuli</t>
  </si>
  <si>
    <t>jami</t>
  </si>
  <si>
    <t>grZ/m</t>
  </si>
  <si>
    <t>c</t>
  </si>
  <si>
    <t>kb/m</t>
  </si>
  <si>
    <t>sul jami</t>
  </si>
  <si>
    <t>m3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</si>
  <si>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</si>
  <si>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</si>
  <si>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 xml:space="preserve">Robis saZirkvlis betoniT m-200 da liTonis boZebis mowyoba </t>
  </si>
  <si>
    <t>qselis gaSveba garecxva dezinfeqciiT qloriani kirisgan</t>
  </si>
  <si>
    <t>Robis saZirkvlisTvis miwis gaWra xeliT</t>
  </si>
  <si>
    <t>saTave nagobobisTvis tranSeis gaWra xeliT V kategoriis gruntSi  sangrevi CaquCiT</t>
  </si>
  <si>
    <t>saTaveSi fraqciuli RorRis da kirqvis mowyoba</t>
  </si>
  <si>
    <t>III kategoriis gruntSi tranSeis amoReba eqskavatoriT 0.25-m3 kovSiT</t>
  </si>
  <si>
    <t>saTave nagebobis reabilitacia</t>
  </si>
  <si>
    <t>teritoriis gawmenda natani qanebisagan</t>
  </si>
  <si>
    <t>saTave nagebobis irgvliv sanitaruli zonis mowyoba</t>
  </si>
  <si>
    <t>2</t>
  </si>
  <si>
    <t xml:space="preserve">liTonis Robis da WiSkris SeRebva zeTovani saRebaviT </t>
  </si>
  <si>
    <t>saTave nagebobis mowyoba rkina betonisagan</t>
  </si>
  <si>
    <t>liTonis milisgan filtris, gadamRvrelebis da gamrecxebis mowyoba gare diametriT 80X4mm</t>
  </si>
  <si>
    <t>urdulis mowyoba</t>
  </si>
  <si>
    <t>uJangi liTonis avzis montaJi (sakvebi)</t>
  </si>
  <si>
    <t>t</t>
  </si>
  <si>
    <t>masalebis transportireba xeliT 400 m manZilze</t>
  </si>
  <si>
    <t>Robis mowyoba WiSkriT 32grZ/m</t>
  </si>
  <si>
    <t>sadawneo avzis mowyoba 1t</t>
  </si>
  <si>
    <t>miwis gaWra xeliT V kategoriis gruntSi sangrevi CaquCiT</t>
  </si>
  <si>
    <t>masalebis transportireba xeliT 900 m manZilze</t>
  </si>
  <si>
    <t>uJangi liTonis avzis montaJi (sakvebi) 1t</t>
  </si>
  <si>
    <t>liTonis milisgan gadamRvrelebis da gamrecxebis mowyoba gare diametriT 65X4mm</t>
  </si>
  <si>
    <t>m</t>
  </si>
  <si>
    <t>milebis garSemo qviSis damcavi fenis mowyoba</t>
  </si>
  <si>
    <t>mdinareSi sadgarebis da mdinaris erT mxares sabjenis mowyoba</t>
  </si>
  <si>
    <t xml:space="preserve">rkinis sadgarebis, sabjenis da bagiris mowyoba </t>
  </si>
  <si>
    <t>sadgarebisTvis balastis miwayrilis mowyoba</t>
  </si>
  <si>
    <t>tranSeis Sevseba xeliT (zedmeti gruntis adgilze mosworebiT)</t>
  </si>
  <si>
    <t>haergamSvebi `vantuzebis~ da gamrecxi ventilebia mowyoba</t>
  </si>
  <si>
    <t>wylmomaragebis qselis mowyoba</t>
  </si>
  <si>
    <r>
      <t xml:space="preserve">polieTilenis milis montaJi d-63X10,5 hidravlikuri gamocdiT </t>
    </r>
    <r>
      <rPr>
        <sz val="10"/>
        <rFont val="Calibri"/>
        <family val="2"/>
      </rPr>
      <t>PN</t>
    </r>
    <r>
      <rPr>
        <sz val="10"/>
        <rFont val="AcadNusx"/>
        <family val="0"/>
      </rPr>
      <t>-25</t>
    </r>
  </si>
  <si>
    <t>plastmasis milis SeZena dasawyobeba</t>
  </si>
  <si>
    <t xml:space="preserve">III kategoriis gruntSi tranSeis amoReba </t>
  </si>
  <si>
    <t>saxarjTaRricxvo
Rirebuleba (lari)</t>
  </si>
  <si>
    <t>raodenoba</t>
  </si>
  <si>
    <t xml:space="preserve">
erTeulis Rirebuleba</t>
  </si>
  <si>
    <t>sul Rirebuleba</t>
  </si>
  <si>
    <t>satransporto xarjebi araumetes 5%</t>
  </si>
  <si>
    <t>zednadebi xarjebi araumetes 10%</t>
  </si>
  <si>
    <t>gegmiuri dagroveba araumetes 8%</t>
  </si>
  <si>
    <t>%</t>
  </si>
  <si>
    <t xml:space="preserve">rezervi gauTvaliswinebel samuSaoebze </t>
  </si>
  <si>
    <t>sul xarjTaRricxviT</t>
  </si>
  <si>
    <t>xulos municipalitetis sof Weris sasmeli wylis mowyoba</t>
  </si>
  <si>
    <t>xarjTaRricxva #1</t>
  </si>
  <si>
    <r>
      <t xml:space="preserve">polieTilenis milis  d-63X10,5mm </t>
    </r>
    <r>
      <rPr>
        <sz val="10"/>
        <rFont val="Calibri"/>
        <family val="2"/>
      </rPr>
      <t>PN</t>
    </r>
    <r>
      <rPr>
        <sz val="10"/>
        <rFont val="AcadNusx"/>
        <family val="0"/>
      </rPr>
      <t>-25</t>
    </r>
  </si>
  <si>
    <t xml:space="preserve">        pretendentis dasaxeleba  --------------------------------------------------------------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</si>
</sst>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_-* #,##0.0_р_._-;\-* #,##0.0_р_._-;_-* &quot;-&quot;??_р_._-;_-@_-"/>
    <numFmt numFmtId="198" formatCode="_-* #,##0_р_._-;\-* #,##0_р_._-;_-* &quot;-&quot;??_р_._-;_-@_-"/>
    <numFmt numFmtId="199" formatCode="_-* #,##0.00_-;\-* #,##0.00_-;_-* &quot;-&quot;??_-;_-@_-"/>
    <numFmt numFmtId="200" formatCode="_(* #,##0.0_);_(* \(#,##0.0\);_(* &quot;-&quot;??_);_(@_)"/>
    <numFmt numFmtId="201" formatCode="_(* #,##0.000_);_(* \(#,##0.000\);_(* &quot;-&quot;??_);_(@_)"/>
    <numFmt numFmtId="202" formatCode="_-* #,##0.0_р_._-;\-* #,##0.0_р_._-;_-* &quot;-&quot;?_р_._-;_-@_-"/>
    <numFmt numFmtId="203" formatCode="_-* #,##0.00_р_._-;\-* #,##0.00_р_._-;_-* &quot;-&quot;???_р_._-;_-@_-"/>
  </numFmts>
  <fonts count="45">
    <font>
      <sz val="10"/>
      <name val="Arial"/>
      <family val="0"/>
    </font>
    <font>
      <b/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cadNusx"/>
      <family val="0"/>
    </font>
    <font>
      <sz val="14"/>
      <name val="AcadNusx"/>
      <family val="0"/>
    </font>
    <font>
      <vertAlign val="superscript"/>
      <sz val="10"/>
      <name val="AcadNusx"/>
      <family val="0"/>
    </font>
    <font>
      <sz val="12"/>
      <name val="AcadNusx"/>
      <family val="0"/>
    </font>
    <font>
      <sz val="10"/>
      <name val="Calibri"/>
      <family val="2"/>
    </font>
    <font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93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3" fontId="6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193" fontId="5" fillId="33" borderId="10" xfId="0" applyNumberFormat="1" applyFont="1" applyFill="1" applyBorder="1" applyAlignment="1">
      <alignment horizontal="center" vertical="center" wrapText="1"/>
    </xf>
    <xf numFmtId="19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93" fontId="5" fillId="33" borderId="13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9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9" fontId="10" fillId="33" borderId="10" xfId="58" applyFont="1" applyFill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  <cellStyle name="სათაური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90" zoomScaleSheetLayoutView="90" zoomScalePageLayoutView="0" workbookViewId="0" topLeftCell="A1">
      <selection activeCell="E60" sqref="E60"/>
    </sheetView>
  </sheetViews>
  <sheetFormatPr defaultColWidth="8.8515625" defaultRowHeight="12.75"/>
  <cols>
    <col min="1" max="1" width="3.8515625" style="1" customWidth="1"/>
    <col min="2" max="2" width="53.28125" style="1" customWidth="1"/>
    <col min="3" max="6" width="13.140625" style="1" customWidth="1"/>
    <col min="7" max="8" width="8.8515625" style="2" customWidth="1"/>
    <col min="9" max="9" width="9.8515625" style="2" customWidth="1"/>
    <col min="10" max="16384" width="8.8515625" style="2" customWidth="1"/>
  </cols>
  <sheetData>
    <row r="1" spans="1:6" ht="21" customHeight="1">
      <c r="A1" s="34" t="s">
        <v>56</v>
      </c>
      <c r="B1" s="34"/>
      <c r="C1" s="34"/>
      <c r="D1" s="34"/>
      <c r="E1" s="34"/>
      <c r="F1" s="34"/>
    </row>
    <row r="2" spans="1:6" ht="23.25" customHeight="1">
      <c r="A2" s="35" t="s">
        <v>55</v>
      </c>
      <c r="B2" s="35"/>
      <c r="C2" s="35"/>
      <c r="D2" s="35"/>
      <c r="E2" s="35"/>
      <c r="F2" s="35"/>
    </row>
    <row r="3" spans="1:6" ht="37.5" customHeight="1">
      <c r="A3" s="39" t="s">
        <v>0</v>
      </c>
      <c r="B3" s="37" t="s">
        <v>1</v>
      </c>
      <c r="C3" s="36" t="s">
        <v>2</v>
      </c>
      <c r="D3" s="36" t="s">
        <v>46</v>
      </c>
      <c r="E3" s="37" t="s">
        <v>45</v>
      </c>
      <c r="F3" s="37"/>
    </row>
    <row r="4" spans="1:6" ht="81.75" customHeight="1">
      <c r="A4" s="39"/>
      <c r="B4" s="37"/>
      <c r="C4" s="36"/>
      <c r="D4" s="36"/>
      <c r="E4" s="7" t="s">
        <v>47</v>
      </c>
      <c r="F4" s="7" t="s">
        <v>48</v>
      </c>
    </row>
    <row r="5" spans="1:6" ht="27" customHeight="1">
      <c r="A5" s="6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1.75" customHeight="1">
      <c r="A6" s="38" t="s">
        <v>17</v>
      </c>
      <c r="B6" s="38"/>
      <c r="C6" s="38"/>
      <c r="D6" s="38"/>
      <c r="E6" s="38"/>
      <c r="F6" s="38"/>
    </row>
    <row r="7" spans="1:6" ht="13.5">
      <c r="A7" s="10">
        <v>1</v>
      </c>
      <c r="B7" s="4" t="s">
        <v>18</v>
      </c>
      <c r="C7" s="10" t="s">
        <v>6</v>
      </c>
      <c r="D7" s="10">
        <f>13*0.2</f>
        <v>2.6</v>
      </c>
      <c r="E7" s="10"/>
      <c r="F7" s="13"/>
    </row>
    <row r="8" spans="1:6" ht="27">
      <c r="A8" s="10">
        <v>2</v>
      </c>
      <c r="B8" s="4" t="s">
        <v>14</v>
      </c>
      <c r="C8" s="4" t="s">
        <v>8</v>
      </c>
      <c r="D8" s="9">
        <f>(3.5+0.8+3.3+0.5)*0.25*0.5+0.6*0.6*1</f>
        <v>1.3725</v>
      </c>
      <c r="E8" s="13"/>
      <c r="F8" s="11"/>
    </row>
    <row r="9" spans="1:6" ht="15.75">
      <c r="A9" s="10">
        <v>3</v>
      </c>
      <c r="B9" s="4" t="s">
        <v>22</v>
      </c>
      <c r="C9" s="10" t="s">
        <v>9</v>
      </c>
      <c r="D9" s="11">
        <f>(3.5+3.3+0.8+0.5)*0.25*1</f>
        <v>2.025</v>
      </c>
      <c r="E9" s="10"/>
      <c r="F9" s="13"/>
    </row>
    <row r="10" spans="1:6" ht="27">
      <c r="A10" s="10">
        <v>4</v>
      </c>
      <c r="B10" s="4" t="s">
        <v>23</v>
      </c>
      <c r="C10" s="10" t="s">
        <v>4</v>
      </c>
      <c r="D10" s="19">
        <v>16.1</v>
      </c>
      <c r="E10" s="13"/>
      <c r="F10" s="13"/>
    </row>
    <row r="11" spans="1:6" ht="27.75" customHeight="1">
      <c r="A11" s="10">
        <v>5</v>
      </c>
      <c r="B11" s="4" t="s">
        <v>24</v>
      </c>
      <c r="C11" s="10" t="s">
        <v>5</v>
      </c>
      <c r="D11" s="19">
        <v>4</v>
      </c>
      <c r="E11" s="13"/>
      <c r="F11" s="13"/>
    </row>
    <row r="12" spans="1:6" ht="27.75" customHeight="1">
      <c r="A12" s="10">
        <v>6</v>
      </c>
      <c r="B12" s="4" t="s">
        <v>15</v>
      </c>
      <c r="C12" s="4" t="s">
        <v>8</v>
      </c>
      <c r="D12" s="4">
        <f>13*0.5</f>
        <v>6.5</v>
      </c>
      <c r="E12" s="10"/>
      <c r="F12" s="13"/>
    </row>
    <row r="13" spans="1:6" ht="27.75" customHeight="1">
      <c r="A13" s="10">
        <v>7</v>
      </c>
      <c r="B13" s="4" t="s">
        <v>25</v>
      </c>
      <c r="C13" s="4" t="s">
        <v>5</v>
      </c>
      <c r="D13" s="4">
        <v>1</v>
      </c>
      <c r="E13" s="10"/>
      <c r="F13" s="13"/>
    </row>
    <row r="14" spans="1:6" ht="27.75" customHeight="1">
      <c r="A14" s="10">
        <v>8</v>
      </c>
      <c r="B14" s="4" t="s">
        <v>27</v>
      </c>
      <c r="C14" s="4" t="s">
        <v>26</v>
      </c>
      <c r="D14" s="9">
        <v>12.61</v>
      </c>
      <c r="E14" s="13"/>
      <c r="F14" s="11"/>
    </row>
    <row r="15" spans="1:6" s="3" customFormat="1" ht="21">
      <c r="A15" s="23"/>
      <c r="B15" s="26" t="s">
        <v>3</v>
      </c>
      <c r="C15" s="24"/>
      <c r="D15" s="24"/>
      <c r="E15" s="25"/>
      <c r="F15" s="20"/>
    </row>
    <row r="16" spans="1:6" ht="21.75" customHeight="1">
      <c r="A16" s="41" t="s">
        <v>19</v>
      </c>
      <c r="B16" s="42"/>
      <c r="C16" s="42"/>
      <c r="D16" s="42"/>
      <c r="E16" s="42"/>
      <c r="F16" s="43"/>
    </row>
    <row r="17" spans="1:6" s="5" customFormat="1" ht="13.5">
      <c r="A17" s="10">
        <v>1</v>
      </c>
      <c r="B17" s="4" t="s">
        <v>13</v>
      </c>
      <c r="C17" s="10" t="s">
        <v>6</v>
      </c>
      <c r="D17" s="10">
        <f>32*0.2*0.2</f>
        <v>1.2800000000000002</v>
      </c>
      <c r="E17" s="10"/>
      <c r="F17" s="13"/>
    </row>
    <row r="18" spans="1:6" s="14" customFormat="1" ht="30" customHeight="1">
      <c r="A18" s="12" t="s">
        <v>20</v>
      </c>
      <c r="B18" s="4" t="s">
        <v>11</v>
      </c>
      <c r="C18" s="10" t="s">
        <v>9</v>
      </c>
      <c r="D18" s="11">
        <f>32*0.2*0.4</f>
        <v>2.5600000000000005</v>
      </c>
      <c r="E18" s="4"/>
      <c r="F18" s="21"/>
    </row>
    <row r="19" spans="1:6" s="14" customFormat="1" ht="24" customHeight="1">
      <c r="A19" s="10">
        <v>3</v>
      </c>
      <c r="B19" s="4" t="s">
        <v>28</v>
      </c>
      <c r="C19" s="10" t="s">
        <v>10</v>
      </c>
      <c r="D19" s="11">
        <f>1.5*32</f>
        <v>48</v>
      </c>
      <c r="E19" s="4"/>
      <c r="F19" s="21"/>
    </row>
    <row r="20" spans="1:6" s="5" customFormat="1" ht="30" customHeight="1">
      <c r="A20" s="10">
        <v>4</v>
      </c>
      <c r="B20" s="4" t="s">
        <v>21</v>
      </c>
      <c r="C20" s="10" t="s">
        <v>10</v>
      </c>
      <c r="D20" s="9">
        <f>(D19)*2</f>
        <v>96</v>
      </c>
      <c r="E20" s="4"/>
      <c r="F20" s="13"/>
    </row>
    <row r="21" spans="1:6" s="3" customFormat="1" ht="21">
      <c r="A21" s="23"/>
      <c r="B21" s="26" t="s">
        <v>3</v>
      </c>
      <c r="C21" s="24"/>
      <c r="D21" s="24"/>
      <c r="E21" s="25"/>
      <c r="F21" s="20"/>
    </row>
    <row r="22" spans="1:6" ht="27.75" customHeight="1">
      <c r="A22" s="44" t="s">
        <v>29</v>
      </c>
      <c r="B22" s="44"/>
      <c r="C22" s="44"/>
      <c r="D22" s="44"/>
      <c r="E22" s="44"/>
      <c r="F22" s="44"/>
    </row>
    <row r="23" spans="1:6" ht="13.5">
      <c r="A23" s="10">
        <v>1</v>
      </c>
      <c r="B23" s="4" t="s">
        <v>18</v>
      </c>
      <c r="C23" s="10" t="s">
        <v>6</v>
      </c>
      <c r="D23" s="10">
        <f>1*0.2</f>
        <v>0.2</v>
      </c>
      <c r="E23" s="10"/>
      <c r="F23" s="13"/>
    </row>
    <row r="24" spans="1:6" ht="27">
      <c r="A24" s="10">
        <v>2</v>
      </c>
      <c r="B24" s="4" t="s">
        <v>30</v>
      </c>
      <c r="C24" s="4" t="s">
        <v>8</v>
      </c>
      <c r="D24" s="9">
        <f>1*1*0.5</f>
        <v>0.5</v>
      </c>
      <c r="E24" s="13"/>
      <c r="F24" s="11"/>
    </row>
    <row r="25" spans="1:6" ht="13.5">
      <c r="A25" s="10">
        <v>3</v>
      </c>
      <c r="B25" s="4" t="s">
        <v>32</v>
      </c>
      <c r="C25" s="4" t="s">
        <v>5</v>
      </c>
      <c r="D25" s="4">
        <v>1</v>
      </c>
      <c r="E25" s="10"/>
      <c r="F25" s="13"/>
    </row>
    <row r="26" spans="1:6" ht="27">
      <c r="A26" s="10">
        <v>4</v>
      </c>
      <c r="B26" s="4" t="s">
        <v>33</v>
      </c>
      <c r="C26" s="10" t="s">
        <v>4</v>
      </c>
      <c r="D26" s="19">
        <v>4</v>
      </c>
      <c r="E26" s="13"/>
      <c r="F26" s="13"/>
    </row>
    <row r="27" spans="1:6" ht="27" customHeight="1">
      <c r="A27" s="10">
        <v>5</v>
      </c>
      <c r="B27" s="4" t="s">
        <v>24</v>
      </c>
      <c r="C27" s="10" t="s">
        <v>5</v>
      </c>
      <c r="D27" s="19">
        <v>2</v>
      </c>
      <c r="E27" s="13"/>
      <c r="F27" s="13"/>
    </row>
    <row r="28" spans="1:6" ht="28.5" customHeight="1">
      <c r="A28" s="10">
        <v>8</v>
      </c>
      <c r="B28" s="4" t="s">
        <v>31</v>
      </c>
      <c r="C28" s="4" t="s">
        <v>26</v>
      </c>
      <c r="D28" s="9">
        <f>0.25</f>
        <v>0.25</v>
      </c>
      <c r="E28" s="13"/>
      <c r="F28" s="11"/>
    </row>
    <row r="29" spans="1:6" s="3" customFormat="1" ht="23.25" customHeight="1">
      <c r="A29" s="23"/>
      <c r="B29" s="26" t="s">
        <v>3</v>
      </c>
      <c r="C29" s="24"/>
      <c r="D29" s="24"/>
      <c r="E29" s="25"/>
      <c r="F29" s="20"/>
    </row>
    <row r="30" spans="1:9" s="16" customFormat="1" ht="28.5" customHeight="1">
      <c r="A30" s="45" t="s">
        <v>36</v>
      </c>
      <c r="B30" s="46"/>
      <c r="C30" s="46"/>
      <c r="D30" s="46"/>
      <c r="E30" s="46"/>
      <c r="F30" s="47"/>
      <c r="H30" s="2"/>
      <c r="I30" s="17"/>
    </row>
    <row r="31" spans="1:6" ht="27">
      <c r="A31" s="10">
        <v>1</v>
      </c>
      <c r="B31" s="4" t="s">
        <v>16</v>
      </c>
      <c r="C31" s="4" t="s">
        <v>8</v>
      </c>
      <c r="D31" s="9">
        <f>1.5*1.5*1.5*3+2.5*2.5*2</f>
        <v>22.625</v>
      </c>
      <c r="E31" s="9"/>
      <c r="F31" s="13"/>
    </row>
    <row r="32" spans="1:6" ht="33" customHeight="1">
      <c r="A32" s="10">
        <v>2</v>
      </c>
      <c r="B32" s="4" t="s">
        <v>37</v>
      </c>
      <c r="C32" s="10" t="s">
        <v>4</v>
      </c>
      <c r="D32" s="10">
        <v>360</v>
      </c>
      <c r="E32" s="10"/>
      <c r="F32" s="13"/>
    </row>
    <row r="33" spans="1:6" ht="33" customHeight="1">
      <c r="A33" s="10">
        <v>3</v>
      </c>
      <c r="B33" s="4" t="s">
        <v>38</v>
      </c>
      <c r="C33" s="4" t="s">
        <v>8</v>
      </c>
      <c r="D33" s="19">
        <f>18.9*3</f>
        <v>56.699999999999996</v>
      </c>
      <c r="E33" s="19"/>
      <c r="F33" s="13"/>
    </row>
    <row r="34" spans="1:6" s="3" customFormat="1" ht="24" customHeight="1">
      <c r="A34" s="23"/>
      <c r="B34" s="26" t="s">
        <v>3</v>
      </c>
      <c r="C34" s="24"/>
      <c r="D34" s="24"/>
      <c r="E34" s="25"/>
      <c r="F34" s="20"/>
    </row>
    <row r="35" spans="1:6" ht="24" customHeight="1">
      <c r="A35" s="41" t="s">
        <v>41</v>
      </c>
      <c r="B35" s="42"/>
      <c r="C35" s="42"/>
      <c r="D35" s="42"/>
      <c r="E35" s="42"/>
      <c r="F35" s="43"/>
    </row>
    <row r="36" spans="1:6" ht="24" customHeight="1">
      <c r="A36" s="10">
        <v>1</v>
      </c>
      <c r="B36" s="4" t="s">
        <v>44</v>
      </c>
      <c r="C36" s="15" t="s">
        <v>4</v>
      </c>
      <c r="D36" s="9">
        <f>(1200+1100)</f>
        <v>2300</v>
      </c>
      <c r="E36" s="13"/>
      <c r="F36" s="11"/>
    </row>
    <row r="37" spans="1:6" ht="27">
      <c r="A37" s="10">
        <v>2</v>
      </c>
      <c r="B37" s="4" t="s">
        <v>39</v>
      </c>
      <c r="C37" s="4" t="s">
        <v>4</v>
      </c>
      <c r="D37" s="9">
        <f>D36</f>
        <v>2300</v>
      </c>
      <c r="E37" s="13"/>
      <c r="F37" s="11"/>
    </row>
    <row r="38" spans="1:6" ht="27">
      <c r="A38" s="18">
        <v>3</v>
      </c>
      <c r="B38" s="4" t="s">
        <v>42</v>
      </c>
      <c r="C38" s="4" t="s">
        <v>34</v>
      </c>
      <c r="D38" s="19">
        <f>D37+360</f>
        <v>2660</v>
      </c>
      <c r="E38" s="19"/>
      <c r="F38" s="22"/>
    </row>
    <row r="39" spans="1:6" ht="13.5">
      <c r="A39" s="10">
        <v>4</v>
      </c>
      <c r="B39" s="4" t="s">
        <v>35</v>
      </c>
      <c r="C39" s="4" t="s">
        <v>8</v>
      </c>
      <c r="D39" s="19">
        <f>D37*0.3*0.24</f>
        <v>165.6</v>
      </c>
      <c r="E39" s="10"/>
      <c r="F39" s="13"/>
    </row>
    <row r="40" spans="1:6" ht="32.25" customHeight="1">
      <c r="A40" s="10">
        <v>5</v>
      </c>
      <c r="B40" s="4" t="s">
        <v>40</v>
      </c>
      <c r="C40" s="10" t="s">
        <v>5</v>
      </c>
      <c r="D40" s="4">
        <v>4</v>
      </c>
      <c r="E40" s="10"/>
      <c r="F40" s="13"/>
    </row>
    <row r="41" spans="1:6" ht="34.5" customHeight="1">
      <c r="A41" s="10">
        <v>6</v>
      </c>
      <c r="B41" s="4" t="s">
        <v>12</v>
      </c>
      <c r="C41" s="10" t="s">
        <v>4</v>
      </c>
      <c r="D41" s="9">
        <f>D38</f>
        <v>2660</v>
      </c>
      <c r="E41" s="11"/>
      <c r="F41" s="11"/>
    </row>
    <row r="42" spans="1:6" s="3" customFormat="1" ht="22.5" customHeight="1">
      <c r="A42" s="23"/>
      <c r="B42" s="26" t="s">
        <v>3</v>
      </c>
      <c r="C42" s="24"/>
      <c r="D42" s="24"/>
      <c r="E42" s="25"/>
      <c r="F42" s="20"/>
    </row>
    <row r="43" spans="1:6" ht="22.5" customHeight="1">
      <c r="A43" s="41" t="s">
        <v>43</v>
      </c>
      <c r="B43" s="42"/>
      <c r="C43" s="42"/>
      <c r="D43" s="42"/>
      <c r="E43" s="42"/>
      <c r="F43" s="43"/>
    </row>
    <row r="44" spans="1:6" ht="22.5" customHeight="1">
      <c r="A44" s="18">
        <v>1</v>
      </c>
      <c r="B44" s="4" t="s">
        <v>57</v>
      </c>
      <c r="C44" s="4" t="s">
        <v>34</v>
      </c>
      <c r="D44" s="19">
        <v>500</v>
      </c>
      <c r="E44" s="19"/>
      <c r="F44" s="22"/>
    </row>
    <row r="45" spans="1:6" s="3" customFormat="1" ht="22.5" customHeight="1">
      <c r="A45" s="27"/>
      <c r="B45" s="30" t="s">
        <v>3</v>
      </c>
      <c r="C45" s="27"/>
      <c r="D45" s="27"/>
      <c r="E45" s="27"/>
      <c r="F45" s="28"/>
    </row>
    <row r="46" spans="1:6" s="3" customFormat="1" ht="22.5" customHeight="1">
      <c r="A46" s="30"/>
      <c r="B46" s="30" t="s">
        <v>7</v>
      </c>
      <c r="C46" s="30"/>
      <c r="D46" s="30"/>
      <c r="E46" s="30"/>
      <c r="F46" s="31"/>
    </row>
    <row r="47" spans="1:6" s="3" customFormat="1" ht="22.5" customHeight="1">
      <c r="A47" s="30"/>
      <c r="B47" s="30" t="s">
        <v>49</v>
      </c>
      <c r="C47" s="30"/>
      <c r="D47" s="32" t="s">
        <v>52</v>
      </c>
      <c r="E47" s="30"/>
      <c r="F47" s="31"/>
    </row>
    <row r="48" spans="1:6" s="3" customFormat="1" ht="22.5" customHeight="1">
      <c r="A48" s="30"/>
      <c r="B48" s="30" t="s">
        <v>3</v>
      </c>
      <c r="C48" s="30"/>
      <c r="D48" s="30"/>
      <c r="E48" s="30"/>
      <c r="F48" s="31"/>
    </row>
    <row r="49" spans="1:6" s="3" customFormat="1" ht="22.5" customHeight="1">
      <c r="A49" s="30"/>
      <c r="B49" s="30" t="s">
        <v>50</v>
      </c>
      <c r="C49" s="30"/>
      <c r="D49" s="32" t="s">
        <v>52</v>
      </c>
      <c r="E49" s="30"/>
      <c r="F49" s="31"/>
    </row>
    <row r="50" spans="1:6" s="3" customFormat="1" ht="22.5" customHeight="1">
      <c r="A50" s="30"/>
      <c r="B50" s="30" t="s">
        <v>3</v>
      </c>
      <c r="C50" s="30"/>
      <c r="D50" s="30"/>
      <c r="E50" s="30"/>
      <c r="F50" s="31"/>
    </row>
    <row r="51" spans="1:6" s="3" customFormat="1" ht="22.5" customHeight="1">
      <c r="A51" s="30"/>
      <c r="B51" s="30" t="s">
        <v>51</v>
      </c>
      <c r="C51" s="30"/>
      <c r="D51" s="32" t="s">
        <v>52</v>
      </c>
      <c r="E51" s="30"/>
      <c r="F51" s="31"/>
    </row>
    <row r="52" spans="1:6" s="3" customFormat="1" ht="22.5" customHeight="1">
      <c r="A52" s="30"/>
      <c r="B52" s="30" t="s">
        <v>3</v>
      </c>
      <c r="C52" s="30"/>
      <c r="D52" s="30"/>
      <c r="E52" s="30"/>
      <c r="F52" s="31"/>
    </row>
    <row r="53" spans="1:6" ht="22.5" customHeight="1">
      <c r="A53" s="30"/>
      <c r="B53" s="30" t="s">
        <v>53</v>
      </c>
      <c r="C53" s="30"/>
      <c r="D53" s="33">
        <v>0.03</v>
      </c>
      <c r="E53" s="30"/>
      <c r="F53" s="31"/>
    </row>
    <row r="54" spans="1:6" ht="22.5" customHeight="1">
      <c r="A54" s="27"/>
      <c r="B54" s="27" t="s">
        <v>54</v>
      </c>
      <c r="C54" s="27"/>
      <c r="D54" s="27"/>
      <c r="E54" s="27"/>
      <c r="F54" s="29"/>
    </row>
    <row r="57" spans="1:5" ht="13.5">
      <c r="A57" s="40" t="s">
        <v>58</v>
      </c>
      <c r="B57" s="40"/>
      <c r="C57" s="40"/>
      <c r="D57" s="40"/>
      <c r="E57" s="40"/>
    </row>
  </sheetData>
  <sheetProtection/>
  <mergeCells count="14">
    <mergeCell ref="A57:E57"/>
    <mergeCell ref="E3:F3"/>
    <mergeCell ref="A43:F43"/>
    <mergeCell ref="A22:F22"/>
    <mergeCell ref="A30:F30"/>
    <mergeCell ref="A35:F35"/>
    <mergeCell ref="A16:F16"/>
    <mergeCell ref="A1:F1"/>
    <mergeCell ref="A2:F2"/>
    <mergeCell ref="D3:D4"/>
    <mergeCell ref="B3:B4"/>
    <mergeCell ref="A6:F6"/>
    <mergeCell ref="C3:C4"/>
    <mergeCell ref="A3:A4"/>
  </mergeCells>
  <printOptions/>
  <pageMargins left="0.3" right="0.16" top="0.32" bottom="0.5" header="1.07" footer="0.5"/>
  <pageSetup horizontalDpi="300" verticalDpi="300" orientation="portrait" paperSize="9" scale="9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MISHIKO</dc:creator>
  <cp:keywords/>
  <dc:description/>
  <cp:lastModifiedBy>Eldar</cp:lastModifiedBy>
  <cp:lastPrinted>2016-07-14T06:29:57Z</cp:lastPrinted>
  <dcterms:created xsi:type="dcterms:W3CDTF">2009-10-15T06:01:24Z</dcterms:created>
  <dcterms:modified xsi:type="dcterms:W3CDTF">2016-07-15T14:35:52Z</dcterms:modified>
  <cp:category/>
  <cp:version/>
  <cp:contentType/>
  <cp:contentStatus/>
</cp:coreProperties>
</file>