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4" i="1"/>
  <c r="G35" l="1"/>
  <c r="G15"/>
  <c r="G13"/>
  <c r="G12"/>
  <c r="G22" l="1"/>
  <c r="K22" s="1"/>
  <c r="N22" s="1"/>
  <c r="G21"/>
  <c r="G20"/>
  <c r="G19"/>
  <c r="M35" l="1"/>
  <c r="N35" s="1"/>
  <c r="K34"/>
  <c r="N34" s="1"/>
  <c r="G33"/>
  <c r="I33" s="1"/>
  <c r="I36" s="1"/>
  <c r="G25"/>
  <c r="K25" s="1"/>
  <c r="N25" s="1"/>
  <c r="G24"/>
  <c r="I24" s="1"/>
  <c r="N24" s="1"/>
  <c r="K21"/>
  <c r="N21" s="1"/>
  <c r="M20"/>
  <c r="N20" s="1"/>
  <c r="I19"/>
  <c r="N19" s="1"/>
  <c r="G17"/>
  <c r="I17" s="1"/>
  <c r="N17" s="1"/>
  <c r="N16" s="1"/>
  <c r="K13"/>
  <c r="N13" s="1"/>
  <c r="K14"/>
  <c r="N14" s="1"/>
  <c r="K12"/>
  <c r="N12" s="1"/>
  <c r="M15"/>
  <c r="N15" s="1"/>
  <c r="G11"/>
  <c r="I11" s="1"/>
  <c r="N11" s="1"/>
  <c r="N10" l="1"/>
  <c r="N37"/>
  <c r="N33"/>
  <c r="N32" s="1"/>
  <c r="N36" s="1"/>
  <c r="N23"/>
  <c r="N18"/>
  <c r="N38" l="1"/>
  <c r="N39" s="1"/>
  <c r="N40" s="1"/>
  <c r="N26"/>
  <c r="N27" s="1"/>
  <c r="N28" l="1"/>
  <c r="N29" s="1"/>
  <c r="N30" s="1"/>
  <c r="N41" s="1"/>
  <c r="N42" s="1"/>
  <c r="N43" s="1"/>
  <c r="N44" s="1"/>
  <c r="N45" l="1"/>
</calcChain>
</file>

<file path=xl/sharedStrings.xml><?xml version="1.0" encoding="utf-8"?>
<sst xmlns="http://schemas.openxmlformats.org/spreadsheetml/2006/main" count="82" uniqueCount="55">
  <si>
    <t>ჯამი</t>
  </si>
  <si>
    <t>#</t>
  </si>
  <si>
    <t>საფუძველი</t>
  </si>
  <si>
    <t>სამუშაოს დასახელება</t>
  </si>
  <si>
    <t>განზ.</t>
  </si>
  <si>
    <t>ნორმატიული რესურსი</t>
  </si>
  <si>
    <t>ერთეულზე</t>
  </si>
  <si>
    <t>სულ</t>
  </si>
  <si>
    <t>ხელფასი</t>
  </si>
  <si>
    <t>ერთ. ფასი</t>
  </si>
  <si>
    <t>მასალა</t>
  </si>
  <si>
    <t>სამშენებლო მექანიზმები</t>
  </si>
  <si>
    <t>8-406-2</t>
  </si>
  <si>
    <t>ლითონის ბოძის აწყობა და მისი მონტაჟი</t>
  </si>
  <si>
    <t>შრომის რესურსები</t>
  </si>
  <si>
    <t>ლითონის მილი დ-127მმ 3მმ</t>
  </si>
  <si>
    <t>არმატურა იზოლირებული ბუნიკის მოსაწყობად დ-18მმ</t>
  </si>
  <si>
    <t>ფოლადის ფურცელი სისქით 4მმ</t>
  </si>
  <si>
    <t>მანქანები</t>
  </si>
  <si>
    <t>მიწის დამუშავება ხელით 0.5*0.5*1.3მ</t>
  </si>
  <si>
    <t>1-80-3</t>
  </si>
  <si>
    <t>ბეტონის მოწყობა ელ. ბოძებისათვის 0.5*0.5*1.1მ</t>
  </si>
  <si>
    <t>ბეტონი მ-200</t>
  </si>
  <si>
    <t>სხვა ხარჯები</t>
  </si>
  <si>
    <t>ლითონკონსტრუქციების შეღებვა ანტიკოროზიული საღებავით</t>
  </si>
  <si>
    <t>ანტიკოროზიული საღებავი</t>
  </si>
  <si>
    <t>6-11-1</t>
  </si>
  <si>
    <t>13-18-3</t>
  </si>
  <si>
    <t>ც</t>
  </si>
  <si>
    <t>კაც/სთ</t>
  </si>
  <si>
    <t>გრძ/მ</t>
  </si>
  <si>
    <t>კვ/მ</t>
  </si>
  <si>
    <t>ლარი</t>
  </si>
  <si>
    <t>100კუბ/მ</t>
  </si>
  <si>
    <t>კუბ/მ</t>
  </si>
  <si>
    <t>100კვ.მ</t>
  </si>
  <si>
    <t>კგ</t>
  </si>
  <si>
    <t>ზედნადები ხარჯები</t>
  </si>
  <si>
    <t>გეგმიური მოგება</t>
  </si>
  <si>
    <t>8-392-1</t>
  </si>
  <si>
    <t>100მ</t>
  </si>
  <si>
    <t>ზედნადები ხარჯები მონტაჟზე</t>
  </si>
  <si>
    <t>სახარჯთაღრიცხვო მოგება</t>
  </si>
  <si>
    <t>დღგ</t>
  </si>
  <si>
    <t>II. სამონტაჟო სამუშაოები</t>
  </si>
  <si>
    <t>I. სამშენებლო სამუშაოები</t>
  </si>
  <si>
    <t>ხარჯთაღრიცხვა</t>
  </si>
  <si>
    <t>პრ</t>
  </si>
  <si>
    <t>ჯამი II</t>
  </si>
  <si>
    <t xml:space="preserve"> ჯამი I და II თავის</t>
  </si>
  <si>
    <t>სულ ჯამი</t>
  </si>
  <si>
    <t xml:space="preserve">                სოფ. როხის სამედიცინო ამბულატორიის ელ. მომარაგების ქსელის მოწყობის სამუშაოების</t>
  </si>
  <si>
    <t>ელ. მავთულის მონტაჟი 2*10 კვ.მმ თვით მზიდი</t>
  </si>
  <si>
    <t>ელ. მავთული 2*10 კვ.მმ  თვით მზიდი</t>
  </si>
  <si>
    <t>სახრჯთაღრიცხვო ღირებულება -  653.84 ლარი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</si>
</sst>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0" fillId="0" borderId="0" xfId="0" applyAlignment="1"/>
    <xf numFmtId="0" fontId="0" fillId="0" borderId="22" xfId="0" applyBorder="1" applyAlignment="1"/>
    <xf numFmtId="0" fontId="0" fillId="0" borderId="0" xfId="0" applyBorder="1" applyAlignment="1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5" fillId="0" borderId="8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8" xfId="0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topLeftCell="B1" workbookViewId="0">
      <selection activeCell="G4" sqref="G4"/>
    </sheetView>
  </sheetViews>
  <sheetFormatPr defaultRowHeight="15"/>
  <cols>
    <col min="1" max="1" width="2.5703125" hidden="1" customWidth="1"/>
    <col min="2" max="2" width="5" customWidth="1"/>
    <col min="4" max="4" width="34" customWidth="1"/>
    <col min="5" max="5" width="9.140625" customWidth="1"/>
    <col min="6" max="6" width="8.140625" customWidth="1"/>
    <col min="7" max="7" width="8" customWidth="1"/>
    <col min="8" max="8" width="8.42578125" customWidth="1"/>
    <col min="9" max="9" width="8" customWidth="1"/>
    <col min="10" max="10" width="8.140625" customWidth="1"/>
    <col min="11" max="11" width="7.5703125" customWidth="1"/>
    <col min="12" max="12" width="7.7109375" customWidth="1"/>
    <col min="13" max="13" width="8" customWidth="1"/>
    <col min="14" max="14" width="9.85546875" customWidth="1"/>
  </cols>
  <sheetData>
    <row r="1" spans="2:26" ht="15" customHeight="1">
      <c r="B1" s="69" t="s">
        <v>51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2:26" ht="15" customHeight="1">
      <c r="B2" s="69" t="s">
        <v>46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2:26">
      <c r="B3" s="68"/>
      <c r="C3" s="68"/>
      <c r="D3" s="68"/>
    </row>
    <row r="4" spans="2:26">
      <c r="B4" s="68"/>
      <c r="C4" s="68"/>
      <c r="D4" s="68"/>
      <c r="E4" s="37"/>
      <c r="F4" s="37"/>
      <c r="G4" s="37"/>
      <c r="H4" s="37"/>
      <c r="I4" s="70"/>
      <c r="J4" s="70"/>
      <c r="K4" s="70"/>
      <c r="L4" s="70"/>
      <c r="M4" s="70"/>
      <c r="N4" s="37"/>
    </row>
    <row r="5" spans="2:26" ht="15.75" thickBot="1">
      <c r="B5" s="68" t="s">
        <v>54</v>
      </c>
      <c r="C5" s="68"/>
      <c r="D5" s="6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6" ht="27.75" customHeight="1">
      <c r="B6" s="62" t="s">
        <v>1</v>
      </c>
      <c r="C6" s="64" t="s">
        <v>2</v>
      </c>
      <c r="D6" s="64" t="s">
        <v>3</v>
      </c>
      <c r="E6" s="64" t="s">
        <v>4</v>
      </c>
      <c r="F6" s="66" t="s">
        <v>5</v>
      </c>
      <c r="G6" s="67"/>
      <c r="H6" s="66" t="s">
        <v>8</v>
      </c>
      <c r="I6" s="67"/>
      <c r="J6" s="66" t="s">
        <v>10</v>
      </c>
      <c r="K6" s="67"/>
      <c r="L6" s="66" t="s">
        <v>11</v>
      </c>
      <c r="M6" s="67"/>
      <c r="N6" s="57" t="s">
        <v>0</v>
      </c>
    </row>
    <row r="7" spans="2:26" ht="23.25" thickBot="1">
      <c r="B7" s="63"/>
      <c r="C7" s="65"/>
      <c r="D7" s="65"/>
      <c r="E7" s="65"/>
      <c r="F7" s="31" t="s">
        <v>6</v>
      </c>
      <c r="G7" s="31" t="s">
        <v>7</v>
      </c>
      <c r="H7" s="31" t="s">
        <v>9</v>
      </c>
      <c r="I7" s="31" t="s">
        <v>7</v>
      </c>
      <c r="J7" s="31" t="s">
        <v>9</v>
      </c>
      <c r="K7" s="31" t="s">
        <v>7</v>
      </c>
      <c r="L7" s="31" t="s">
        <v>9</v>
      </c>
      <c r="M7" s="31" t="s">
        <v>7</v>
      </c>
      <c r="N7" s="58"/>
    </row>
    <row r="8" spans="2:26" ht="15.75" thickBot="1">
      <c r="B8" s="26">
        <v>1</v>
      </c>
      <c r="C8" s="29">
        <v>2</v>
      </c>
      <c r="D8" s="29">
        <v>3</v>
      </c>
      <c r="E8" s="29">
        <v>4</v>
      </c>
      <c r="F8" s="29">
        <v>5</v>
      </c>
      <c r="G8" s="29">
        <v>6</v>
      </c>
      <c r="H8" s="29">
        <v>7</v>
      </c>
      <c r="I8" s="29">
        <v>8</v>
      </c>
      <c r="J8" s="29">
        <v>9</v>
      </c>
      <c r="K8" s="29">
        <v>10</v>
      </c>
      <c r="L8" s="29">
        <v>11</v>
      </c>
      <c r="M8" s="29">
        <v>12</v>
      </c>
      <c r="N8" s="30">
        <v>13</v>
      </c>
    </row>
    <row r="9" spans="2:26" ht="15.75" thickBot="1">
      <c r="B9" s="26"/>
      <c r="C9" s="27"/>
      <c r="D9" s="28" t="s">
        <v>45</v>
      </c>
      <c r="E9" s="29"/>
      <c r="F9" s="29"/>
      <c r="G9" s="29"/>
      <c r="H9" s="29"/>
      <c r="I9" s="29"/>
      <c r="J9" s="29"/>
      <c r="K9" s="29"/>
      <c r="L9" s="29"/>
      <c r="M9" s="29"/>
      <c r="N9" s="30"/>
    </row>
    <row r="10" spans="2:26" ht="25.5">
      <c r="B10" s="59">
        <v>1</v>
      </c>
      <c r="C10" s="3"/>
      <c r="D10" s="4" t="s">
        <v>13</v>
      </c>
      <c r="E10" s="5" t="s">
        <v>28</v>
      </c>
      <c r="F10" s="5"/>
      <c r="G10" s="6">
        <v>1</v>
      </c>
      <c r="H10" s="5"/>
      <c r="I10" s="49"/>
      <c r="J10" s="49"/>
      <c r="K10" s="49"/>
      <c r="L10" s="49"/>
      <c r="M10" s="49"/>
      <c r="N10" s="50">
        <f>N11+N12+N13+N14+N15</f>
        <v>0</v>
      </c>
      <c r="V10" s="37"/>
      <c r="W10" s="37"/>
      <c r="X10" s="37"/>
      <c r="Y10" s="37"/>
      <c r="Z10" s="37"/>
    </row>
    <row r="11" spans="2:26">
      <c r="B11" s="60"/>
      <c r="C11" s="7" t="s">
        <v>12</v>
      </c>
      <c r="D11" s="8" t="s">
        <v>14</v>
      </c>
      <c r="E11" s="2" t="s">
        <v>29</v>
      </c>
      <c r="F11" s="2">
        <v>4.9400000000000004</v>
      </c>
      <c r="G11" s="2">
        <f>G10*F11</f>
        <v>4.9400000000000004</v>
      </c>
      <c r="H11" s="2"/>
      <c r="I11" s="51">
        <f>H11*G11</f>
        <v>0</v>
      </c>
      <c r="J11" s="51"/>
      <c r="K11" s="51"/>
      <c r="L11" s="51"/>
      <c r="M11" s="51"/>
      <c r="N11" s="52">
        <f>M11+K11+I11</f>
        <v>0</v>
      </c>
      <c r="Q11" s="39"/>
      <c r="R11" s="39"/>
      <c r="S11" s="39"/>
      <c r="T11" s="39"/>
      <c r="U11" s="39"/>
    </row>
    <row r="12" spans="2:26">
      <c r="B12" s="60"/>
      <c r="C12" s="7"/>
      <c r="D12" s="8" t="s">
        <v>15</v>
      </c>
      <c r="E12" s="2" t="s">
        <v>30</v>
      </c>
      <c r="F12" s="2">
        <v>8</v>
      </c>
      <c r="G12" s="2">
        <f>G10*F12</f>
        <v>8</v>
      </c>
      <c r="H12" s="2"/>
      <c r="I12" s="2"/>
      <c r="J12" s="2"/>
      <c r="K12" s="2">
        <f>J12*G12</f>
        <v>0</v>
      </c>
      <c r="L12" s="2"/>
      <c r="M12" s="2"/>
      <c r="N12" s="9">
        <f t="shared" ref="N12:N15" si="0">M12+K12+I12</f>
        <v>0</v>
      </c>
    </row>
    <row r="13" spans="2:26" ht="25.5">
      <c r="B13" s="60"/>
      <c r="C13" s="7"/>
      <c r="D13" s="8" t="s">
        <v>16</v>
      </c>
      <c r="E13" s="2" t="s">
        <v>30</v>
      </c>
      <c r="F13" s="2">
        <v>0.4</v>
      </c>
      <c r="G13" s="2">
        <f>G10*F13</f>
        <v>0.4</v>
      </c>
      <c r="H13" s="2"/>
      <c r="I13" s="2"/>
      <c r="J13" s="2"/>
      <c r="K13" s="2">
        <f t="shared" ref="K13:K14" si="1">J13*G13</f>
        <v>0</v>
      </c>
      <c r="L13" s="2"/>
      <c r="M13" s="2"/>
      <c r="N13" s="9">
        <f t="shared" si="0"/>
        <v>0</v>
      </c>
    </row>
    <row r="14" spans="2:26" ht="17.25" customHeight="1">
      <c r="B14" s="60"/>
      <c r="C14" s="7"/>
      <c r="D14" s="8" t="s">
        <v>17</v>
      </c>
      <c r="E14" s="2" t="s">
        <v>31</v>
      </c>
      <c r="F14" s="2">
        <v>0.02</v>
      </c>
      <c r="G14" s="2">
        <f>G10*F14</f>
        <v>0.02</v>
      </c>
      <c r="H14" s="2"/>
      <c r="I14" s="2"/>
      <c r="J14" s="2"/>
      <c r="K14" s="51">
        <f t="shared" si="1"/>
        <v>0</v>
      </c>
      <c r="L14" s="2"/>
      <c r="M14" s="2"/>
      <c r="N14" s="52">
        <f t="shared" si="0"/>
        <v>0</v>
      </c>
    </row>
    <row r="15" spans="2:26" ht="15.75" thickBot="1">
      <c r="B15" s="61"/>
      <c r="C15" s="10"/>
      <c r="D15" s="11" t="s">
        <v>18</v>
      </c>
      <c r="E15" s="12" t="s">
        <v>32</v>
      </c>
      <c r="F15" s="12">
        <v>25.4</v>
      </c>
      <c r="G15" s="12">
        <f>G10*F15</f>
        <v>25.4</v>
      </c>
      <c r="H15" s="12"/>
      <c r="I15" s="12"/>
      <c r="J15" s="12"/>
      <c r="K15" s="12"/>
      <c r="L15" s="12"/>
      <c r="M15" s="12">
        <f>L15*G15</f>
        <v>0</v>
      </c>
      <c r="N15" s="9">
        <f t="shared" si="0"/>
        <v>0</v>
      </c>
    </row>
    <row r="16" spans="2:26" ht="25.5">
      <c r="B16" s="59">
        <v>2</v>
      </c>
      <c r="C16" s="13"/>
      <c r="D16" s="4" t="s">
        <v>19</v>
      </c>
      <c r="E16" s="5" t="s">
        <v>33</v>
      </c>
      <c r="F16" s="5"/>
      <c r="G16" s="6">
        <v>3.3E-3</v>
      </c>
      <c r="H16" s="5"/>
      <c r="I16" s="49"/>
      <c r="J16" s="49"/>
      <c r="K16" s="49"/>
      <c r="L16" s="49"/>
      <c r="M16" s="49"/>
      <c r="N16" s="50">
        <f>N17</f>
        <v>0</v>
      </c>
    </row>
    <row r="17" spans="2:14" ht="15.75" thickBot="1">
      <c r="B17" s="61"/>
      <c r="C17" s="10" t="s">
        <v>20</v>
      </c>
      <c r="D17" s="11" t="s">
        <v>14</v>
      </c>
      <c r="E17" s="12" t="s">
        <v>29</v>
      </c>
      <c r="F17" s="12">
        <v>206</v>
      </c>
      <c r="G17" s="53">
        <f>G16*F17</f>
        <v>0.67979999999999996</v>
      </c>
      <c r="H17" s="12"/>
      <c r="I17" s="53">
        <f>H17*G17</f>
        <v>0</v>
      </c>
      <c r="J17" s="53"/>
      <c r="K17" s="53"/>
      <c r="L17" s="53"/>
      <c r="M17" s="53"/>
      <c r="N17" s="54">
        <f>M17+K17+I17</f>
        <v>0</v>
      </c>
    </row>
    <row r="18" spans="2:14" ht="25.5">
      <c r="B18" s="59">
        <v>3</v>
      </c>
      <c r="C18" s="13"/>
      <c r="D18" s="4" t="s">
        <v>21</v>
      </c>
      <c r="E18" s="5" t="s">
        <v>33</v>
      </c>
      <c r="F18" s="5"/>
      <c r="G18" s="6">
        <v>2.8E-3</v>
      </c>
      <c r="H18" s="5"/>
      <c r="I18" s="5"/>
      <c r="J18" s="5"/>
      <c r="K18" s="5"/>
      <c r="L18" s="5"/>
      <c r="M18" s="5"/>
      <c r="N18" s="15">
        <f>N19+N20+N21+N22</f>
        <v>0</v>
      </c>
    </row>
    <row r="19" spans="2:14">
      <c r="B19" s="60"/>
      <c r="C19" s="7" t="s">
        <v>26</v>
      </c>
      <c r="D19" s="8" t="s">
        <v>14</v>
      </c>
      <c r="E19" s="2" t="s">
        <v>29</v>
      </c>
      <c r="F19" s="2">
        <v>281</v>
      </c>
      <c r="G19" s="16">
        <f>G18*F19</f>
        <v>0.78679999999999994</v>
      </c>
      <c r="H19" s="16"/>
      <c r="I19" s="16">
        <f>H19*G19</f>
        <v>0</v>
      </c>
      <c r="J19" s="16"/>
      <c r="K19" s="16"/>
      <c r="L19" s="16"/>
      <c r="M19" s="16"/>
      <c r="N19" s="17">
        <f>M19+K19+I19</f>
        <v>0</v>
      </c>
    </row>
    <row r="20" spans="2:14">
      <c r="B20" s="60"/>
      <c r="C20" s="7"/>
      <c r="D20" s="8" t="s">
        <v>18</v>
      </c>
      <c r="E20" s="2" t="s">
        <v>32</v>
      </c>
      <c r="F20" s="2">
        <v>33</v>
      </c>
      <c r="G20" s="16">
        <f>G18*F20</f>
        <v>9.2399999999999996E-2</v>
      </c>
      <c r="H20" s="16"/>
      <c r="I20" s="16"/>
      <c r="J20" s="16"/>
      <c r="K20" s="16"/>
      <c r="L20" s="16"/>
      <c r="M20" s="16">
        <f>L20*G20</f>
        <v>0</v>
      </c>
      <c r="N20" s="17">
        <f t="shared" ref="N20:N21" si="2">M20+K20+I20</f>
        <v>0</v>
      </c>
    </row>
    <row r="21" spans="2:14">
      <c r="B21" s="60"/>
      <c r="C21" s="7"/>
      <c r="D21" s="8" t="s">
        <v>22</v>
      </c>
      <c r="E21" s="2" t="s">
        <v>34</v>
      </c>
      <c r="F21" s="2">
        <v>102</v>
      </c>
      <c r="G21" s="16">
        <f>G18*F21</f>
        <v>0.28560000000000002</v>
      </c>
      <c r="H21" s="16"/>
      <c r="I21" s="16"/>
      <c r="J21" s="16"/>
      <c r="K21" s="16">
        <f>J21*G21</f>
        <v>0</v>
      </c>
      <c r="L21" s="16"/>
      <c r="M21" s="16"/>
      <c r="N21" s="17">
        <f t="shared" si="2"/>
        <v>0</v>
      </c>
    </row>
    <row r="22" spans="2:14" ht="15.75" thickBot="1">
      <c r="B22" s="61"/>
      <c r="C22" s="10"/>
      <c r="D22" s="11" t="s">
        <v>23</v>
      </c>
      <c r="E22" s="12" t="s">
        <v>32</v>
      </c>
      <c r="F22" s="12">
        <v>16</v>
      </c>
      <c r="G22" s="18">
        <f>G18*F22</f>
        <v>4.48E-2</v>
      </c>
      <c r="H22" s="18"/>
      <c r="I22" s="18"/>
      <c r="J22" s="18"/>
      <c r="K22" s="18">
        <f>J22*G22</f>
        <v>0</v>
      </c>
      <c r="L22" s="18"/>
      <c r="M22" s="18"/>
      <c r="N22" s="17">
        <f>M22+K22+I22</f>
        <v>0</v>
      </c>
    </row>
    <row r="23" spans="2:14" ht="38.25">
      <c r="B23" s="59">
        <v>4</v>
      </c>
      <c r="C23" s="13"/>
      <c r="D23" s="4" t="s">
        <v>24</v>
      </c>
      <c r="E23" s="5" t="s">
        <v>35</v>
      </c>
      <c r="F23" s="5"/>
      <c r="G23" s="6">
        <v>0.05</v>
      </c>
      <c r="H23" s="5"/>
      <c r="I23" s="49"/>
      <c r="J23" s="49"/>
      <c r="K23" s="49"/>
      <c r="L23" s="49"/>
      <c r="M23" s="49"/>
      <c r="N23" s="50">
        <f>N24+N25</f>
        <v>0</v>
      </c>
    </row>
    <row r="24" spans="2:14">
      <c r="B24" s="60"/>
      <c r="C24" s="7" t="s">
        <v>27</v>
      </c>
      <c r="D24" s="8" t="s">
        <v>14</v>
      </c>
      <c r="E24" s="2" t="s">
        <v>29</v>
      </c>
      <c r="F24" s="2">
        <v>2.33</v>
      </c>
      <c r="G24" s="16">
        <f>G23*F24</f>
        <v>0.11650000000000001</v>
      </c>
      <c r="H24" s="2"/>
      <c r="I24" s="51">
        <f>H24*G24</f>
        <v>0</v>
      </c>
      <c r="J24" s="51"/>
      <c r="K24" s="51"/>
      <c r="L24" s="51"/>
      <c r="M24" s="51"/>
      <c r="N24" s="52">
        <f>M24+K24+I24</f>
        <v>0</v>
      </c>
    </row>
    <row r="25" spans="2:14" ht="15.75" thickBot="1">
      <c r="B25" s="61"/>
      <c r="C25" s="10"/>
      <c r="D25" s="19" t="s">
        <v>25</v>
      </c>
      <c r="E25" s="12" t="s">
        <v>36</v>
      </c>
      <c r="F25" s="12">
        <v>15</v>
      </c>
      <c r="G25" s="12">
        <f>G23*F25</f>
        <v>0.75</v>
      </c>
      <c r="H25" s="12"/>
      <c r="I25" s="12"/>
      <c r="J25" s="12"/>
      <c r="K25" s="12">
        <f>J25*G25</f>
        <v>0</v>
      </c>
      <c r="L25" s="12"/>
      <c r="M25" s="12"/>
      <c r="N25" s="14">
        <f>M25+K25+I25</f>
        <v>0</v>
      </c>
    </row>
    <row r="26" spans="2:14">
      <c r="B26" s="20"/>
      <c r="C26" s="13"/>
      <c r="D26" s="5" t="s">
        <v>0</v>
      </c>
      <c r="E26" s="5"/>
      <c r="F26" s="5"/>
      <c r="G26" s="5"/>
      <c r="H26" s="5"/>
      <c r="I26" s="5"/>
      <c r="J26" s="5"/>
      <c r="K26" s="5"/>
      <c r="L26" s="5"/>
      <c r="M26" s="5"/>
      <c r="N26" s="21">
        <f>N10+N16+N18+N23</f>
        <v>0</v>
      </c>
    </row>
    <row r="27" spans="2:14">
      <c r="B27" s="22"/>
      <c r="C27" s="7"/>
      <c r="D27" s="2" t="s">
        <v>37</v>
      </c>
      <c r="E27" s="23">
        <v>0.1</v>
      </c>
      <c r="F27" s="2"/>
      <c r="G27" s="2"/>
      <c r="H27" s="2"/>
      <c r="I27" s="2"/>
      <c r="J27" s="2"/>
      <c r="K27" s="2"/>
      <c r="L27" s="2"/>
      <c r="M27" s="2"/>
      <c r="N27" s="17">
        <f>N26*E27</f>
        <v>0</v>
      </c>
    </row>
    <row r="28" spans="2:14">
      <c r="B28" s="22"/>
      <c r="C28" s="7"/>
      <c r="D28" s="2" t="s">
        <v>0</v>
      </c>
      <c r="E28" s="2"/>
      <c r="F28" s="2"/>
      <c r="G28" s="2"/>
      <c r="H28" s="2"/>
      <c r="I28" s="2"/>
      <c r="J28" s="2"/>
      <c r="K28" s="2"/>
      <c r="L28" s="2"/>
      <c r="M28" s="2"/>
      <c r="N28" s="17">
        <f>N26+N27</f>
        <v>0</v>
      </c>
    </row>
    <row r="29" spans="2:14">
      <c r="B29" s="22"/>
      <c r="C29" s="7"/>
      <c r="D29" s="2" t="s">
        <v>38</v>
      </c>
      <c r="E29" s="23">
        <v>0.08</v>
      </c>
      <c r="F29" s="2"/>
      <c r="G29" s="2"/>
      <c r="H29" s="2"/>
      <c r="I29" s="2"/>
      <c r="J29" s="2"/>
      <c r="K29" s="2"/>
      <c r="L29" s="2"/>
      <c r="M29" s="2"/>
      <c r="N29" s="17">
        <f>N28*E29</f>
        <v>0</v>
      </c>
    </row>
    <row r="30" spans="2:14" ht="15.75" thickBot="1">
      <c r="B30" s="24"/>
      <c r="C30" s="10"/>
      <c r="D30" s="32" t="s">
        <v>0</v>
      </c>
      <c r="E30" s="12"/>
      <c r="F30" s="12"/>
      <c r="G30" s="12"/>
      <c r="H30" s="12"/>
      <c r="I30" s="12"/>
      <c r="J30" s="12"/>
      <c r="K30" s="12"/>
      <c r="L30" s="12"/>
      <c r="M30" s="12"/>
      <c r="N30" s="25">
        <f>N28+N29</f>
        <v>0</v>
      </c>
    </row>
    <row r="31" spans="2:14" ht="15.75" thickBot="1">
      <c r="B31" s="26"/>
      <c r="C31" s="27"/>
      <c r="D31" s="28" t="s">
        <v>44</v>
      </c>
      <c r="E31" s="29"/>
      <c r="F31" s="29"/>
      <c r="G31" s="29"/>
      <c r="H31" s="29"/>
      <c r="I31" s="29"/>
      <c r="J31" s="29"/>
      <c r="K31" s="29"/>
      <c r="L31" s="29"/>
      <c r="M31" s="29"/>
      <c r="N31" s="30"/>
    </row>
    <row r="32" spans="2:14" ht="25.5">
      <c r="B32" s="59">
        <v>1</v>
      </c>
      <c r="C32" s="13" t="s">
        <v>39</v>
      </c>
      <c r="D32" s="4" t="s">
        <v>52</v>
      </c>
      <c r="E32" s="5" t="s">
        <v>40</v>
      </c>
      <c r="F32" s="5"/>
      <c r="G32" s="6">
        <v>0.77</v>
      </c>
      <c r="H32" s="5"/>
      <c r="I32" s="5"/>
      <c r="J32" s="5"/>
      <c r="K32" s="5"/>
      <c r="L32" s="5"/>
      <c r="M32" s="5"/>
      <c r="N32" s="15">
        <f>N33+N34+N35</f>
        <v>0</v>
      </c>
    </row>
    <row r="33" spans="2:14">
      <c r="B33" s="60"/>
      <c r="C33" s="7"/>
      <c r="D33" s="8" t="s">
        <v>14</v>
      </c>
      <c r="E33" s="2" t="s">
        <v>29</v>
      </c>
      <c r="F33" s="2">
        <v>15</v>
      </c>
      <c r="G33" s="2">
        <f>G32*F33</f>
        <v>11.55</v>
      </c>
      <c r="H33" s="2"/>
      <c r="I33" s="2">
        <f>H33*G33</f>
        <v>0</v>
      </c>
      <c r="J33" s="2"/>
      <c r="K33" s="2"/>
      <c r="L33" s="2"/>
      <c r="M33" s="2"/>
      <c r="N33" s="17">
        <f>M33+K33+I33</f>
        <v>0</v>
      </c>
    </row>
    <row r="34" spans="2:14" ht="17.25" customHeight="1">
      <c r="B34" s="60"/>
      <c r="C34" s="7"/>
      <c r="D34" s="8" t="s">
        <v>53</v>
      </c>
      <c r="E34" s="2" t="s">
        <v>30</v>
      </c>
      <c r="F34" s="2" t="s">
        <v>47</v>
      </c>
      <c r="G34" s="2">
        <v>77</v>
      </c>
      <c r="H34" s="2"/>
      <c r="I34" s="2"/>
      <c r="J34" s="2"/>
      <c r="K34" s="2">
        <f>J34*G34</f>
        <v>0</v>
      </c>
      <c r="L34" s="2"/>
      <c r="M34" s="2"/>
      <c r="N34" s="34">
        <f t="shared" ref="N34:N35" si="3">M34+K34+I34</f>
        <v>0</v>
      </c>
    </row>
    <row r="35" spans="2:14" ht="15.75" thickBot="1">
      <c r="B35" s="61"/>
      <c r="C35" s="10"/>
      <c r="D35" s="11" t="s">
        <v>18</v>
      </c>
      <c r="E35" s="12" t="s">
        <v>32</v>
      </c>
      <c r="F35" s="12">
        <v>13.4</v>
      </c>
      <c r="G35" s="18">
        <f>G32*F35</f>
        <v>10.318000000000001</v>
      </c>
      <c r="H35" s="12"/>
      <c r="I35" s="12"/>
      <c r="J35" s="12"/>
      <c r="K35" s="12"/>
      <c r="L35" s="12"/>
      <c r="M35" s="18">
        <f>L35*G35</f>
        <v>0</v>
      </c>
      <c r="N35" s="17">
        <f t="shared" si="3"/>
        <v>0</v>
      </c>
    </row>
    <row r="36" spans="2:14">
      <c r="B36" s="20"/>
      <c r="C36" s="13"/>
      <c r="D36" s="33" t="s">
        <v>48</v>
      </c>
      <c r="E36" s="5"/>
      <c r="F36" s="5"/>
      <c r="G36" s="5"/>
      <c r="H36" s="5"/>
      <c r="I36" s="33">
        <f>I33</f>
        <v>0</v>
      </c>
      <c r="J36" s="5"/>
      <c r="K36" s="5"/>
      <c r="L36" s="5"/>
      <c r="M36" s="5"/>
      <c r="N36" s="35">
        <f>N32</f>
        <v>0</v>
      </c>
    </row>
    <row r="37" spans="2:14">
      <c r="B37" s="22"/>
      <c r="C37" s="7"/>
      <c r="D37" s="1" t="s">
        <v>41</v>
      </c>
      <c r="E37" s="23">
        <v>0.75</v>
      </c>
      <c r="F37" s="2"/>
      <c r="G37" s="2"/>
      <c r="H37" s="2"/>
      <c r="I37" s="2"/>
      <c r="J37" s="2"/>
      <c r="K37" s="2"/>
      <c r="L37" s="2"/>
      <c r="M37" s="2"/>
      <c r="N37" s="36">
        <f>I36*E37</f>
        <v>0</v>
      </c>
    </row>
    <row r="38" spans="2:14">
      <c r="B38" s="22"/>
      <c r="C38" s="7"/>
      <c r="D38" s="1" t="s">
        <v>0</v>
      </c>
      <c r="E38" s="2"/>
      <c r="F38" s="2"/>
      <c r="G38" s="2"/>
      <c r="H38" s="2"/>
      <c r="I38" s="2"/>
      <c r="J38" s="2"/>
      <c r="K38" s="2"/>
      <c r="L38" s="2"/>
      <c r="M38" s="2"/>
      <c r="N38" s="36">
        <f>N36+N37</f>
        <v>0</v>
      </c>
    </row>
    <row r="39" spans="2:14">
      <c r="B39" s="22"/>
      <c r="C39" s="7"/>
      <c r="D39" s="1" t="s">
        <v>42</v>
      </c>
      <c r="E39" s="23">
        <v>0.08</v>
      </c>
      <c r="F39" s="2"/>
      <c r="G39" s="2"/>
      <c r="H39" s="2"/>
      <c r="I39" s="2"/>
      <c r="J39" s="2"/>
      <c r="K39" s="2"/>
      <c r="L39" s="2"/>
      <c r="M39" s="2"/>
      <c r="N39" s="36">
        <f>N38*E39</f>
        <v>0</v>
      </c>
    </row>
    <row r="40" spans="2:14">
      <c r="B40" s="22"/>
      <c r="C40" s="7"/>
      <c r="D40" s="1" t="s">
        <v>0</v>
      </c>
      <c r="E40" s="2"/>
      <c r="F40" s="2"/>
      <c r="G40" s="2"/>
      <c r="H40" s="2"/>
      <c r="I40" s="2"/>
      <c r="J40" s="2"/>
      <c r="K40" s="2"/>
      <c r="L40" s="2"/>
      <c r="M40" s="2"/>
      <c r="N40" s="36">
        <f>N38+N39</f>
        <v>0</v>
      </c>
    </row>
    <row r="41" spans="2:14">
      <c r="B41" s="22"/>
      <c r="C41" s="7"/>
      <c r="D41" s="1" t="s">
        <v>49</v>
      </c>
      <c r="E41" s="2"/>
      <c r="F41" s="2"/>
      <c r="G41" s="2"/>
      <c r="H41" s="2"/>
      <c r="I41" s="2"/>
      <c r="J41" s="2"/>
      <c r="K41" s="2"/>
      <c r="L41" s="2"/>
      <c r="M41" s="2"/>
      <c r="N41" s="36">
        <f>N30+N40</f>
        <v>0</v>
      </c>
    </row>
    <row r="42" spans="2:14">
      <c r="B42" s="22"/>
      <c r="C42" s="7"/>
      <c r="D42" s="1" t="s">
        <v>43</v>
      </c>
      <c r="E42" s="23">
        <v>0.18</v>
      </c>
      <c r="F42" s="2"/>
      <c r="G42" s="2"/>
      <c r="H42" s="2"/>
      <c r="I42" s="2"/>
      <c r="J42" s="2"/>
      <c r="K42" s="2"/>
      <c r="L42" s="2"/>
      <c r="M42" s="2"/>
      <c r="N42" s="36">
        <f>N41*E42</f>
        <v>0</v>
      </c>
    </row>
    <row r="43" spans="2:14">
      <c r="B43" s="22"/>
      <c r="C43" s="7"/>
      <c r="D43" s="1" t="s">
        <v>0</v>
      </c>
      <c r="E43" s="2"/>
      <c r="F43" s="2"/>
      <c r="G43" s="2"/>
      <c r="H43" s="2"/>
      <c r="I43" s="2"/>
      <c r="J43" s="2"/>
      <c r="K43" s="2"/>
      <c r="L43" s="2"/>
      <c r="M43" s="2"/>
      <c r="N43" s="36">
        <f>N41+N42</f>
        <v>0</v>
      </c>
    </row>
    <row r="44" spans="2:14">
      <c r="B44" s="41"/>
      <c r="C44" s="40"/>
      <c r="D44" s="45"/>
      <c r="E44" s="55"/>
      <c r="F44" s="40"/>
      <c r="G44" s="40"/>
      <c r="H44" s="40"/>
      <c r="I44" s="40"/>
      <c r="J44" s="40"/>
      <c r="K44" s="40"/>
      <c r="L44" s="40"/>
      <c r="M44" s="40"/>
      <c r="N44" s="48">
        <f>N43*E44</f>
        <v>0</v>
      </c>
    </row>
    <row r="45" spans="2:14" ht="17.25" customHeight="1" thickBot="1">
      <c r="B45" s="42"/>
      <c r="C45" s="43"/>
      <c r="D45" s="46" t="s">
        <v>50</v>
      </c>
      <c r="E45" s="44"/>
      <c r="F45" s="44"/>
      <c r="G45" s="44"/>
      <c r="H45" s="44"/>
      <c r="I45" s="44"/>
      <c r="J45" s="43"/>
      <c r="K45" s="43"/>
      <c r="L45" s="43"/>
      <c r="M45" s="43"/>
      <c r="N45" s="47">
        <f>N43+N44</f>
        <v>0</v>
      </c>
    </row>
    <row r="46" spans="2:14">
      <c r="D46" s="56"/>
      <c r="E46" s="56"/>
      <c r="F46" s="56"/>
      <c r="G46" s="56"/>
      <c r="H46" s="56"/>
      <c r="I46" s="56"/>
    </row>
  </sheetData>
  <mergeCells count="21">
    <mergeCell ref="B3:D3"/>
    <mergeCell ref="B4:D4"/>
    <mergeCell ref="B1:M1"/>
    <mergeCell ref="B2:M2"/>
    <mergeCell ref="B5:D5"/>
    <mergeCell ref="I4:M4"/>
    <mergeCell ref="D46:I46"/>
    <mergeCell ref="N6:N7"/>
    <mergeCell ref="B10:B15"/>
    <mergeCell ref="B16:B17"/>
    <mergeCell ref="B18:B22"/>
    <mergeCell ref="B6:B7"/>
    <mergeCell ref="C6:C7"/>
    <mergeCell ref="D6:D7"/>
    <mergeCell ref="E6:E7"/>
    <mergeCell ref="F6:G6"/>
    <mergeCell ref="H6:I6"/>
    <mergeCell ref="B32:B35"/>
    <mergeCell ref="B23:B25"/>
    <mergeCell ref="J6:K6"/>
    <mergeCell ref="L6:M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2016-07-11T07:28:01Z</dcterms:modified>
</cp:coreProperties>
</file>