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9035" windowHeight="11760" firstSheet="1" activeTab="1"/>
  </bookViews>
  <sheets>
    <sheet name="ნაერთი" sheetId="1" r:id="rId1"/>
    <sheet name="შახვეტილა" sheetId="2" r:id="rId2"/>
  </sheets>
  <definedNames>
    <definedName name="_xlnm.Print_Area" localSheetId="0">'ნაერთი'!$A$1:$K$546</definedName>
    <definedName name="_xlnm.Print_Area" localSheetId="1">'შახვეტილა'!$A$1:$K$49</definedName>
  </definedNames>
  <calcPr fullCalcOnLoad="1"/>
</workbook>
</file>

<file path=xl/sharedStrings.xml><?xml version="1.0" encoding="utf-8"?>
<sst xmlns="http://schemas.openxmlformats.org/spreadsheetml/2006/main" count="826" uniqueCount="148">
  <si>
    <t>№</t>
  </si>
  <si>
    <t>ერთ. განზ.</t>
  </si>
  <si>
    <t xml:space="preserve">რაოდენობა </t>
  </si>
  <si>
    <t>ჯამი</t>
  </si>
  <si>
    <t>გეგმიური დაგროვება</t>
  </si>
  <si>
    <t>დღგ</t>
  </si>
  <si>
    <t>სულ ხარჯთაღრიცხვით</t>
  </si>
  <si>
    <t>ზედნადები ხარჯები</t>
  </si>
  <si>
    <t>მასალა</t>
  </si>
  <si>
    <t>ხელფასი</t>
  </si>
  <si>
    <t>ტრანსპორტი
მექანიზმები</t>
  </si>
  <si>
    <t>ერთ</t>
  </si>
  <si>
    <t>სულ ჯამი</t>
  </si>
  <si>
    <t xml:space="preserve">სამუშაოთა   დასახელება </t>
  </si>
  <si>
    <r>
      <t>მ</t>
    </r>
    <r>
      <rPr>
        <sz val="12"/>
        <rFont val="Calibri"/>
        <family val="2"/>
      </rPr>
      <t>³</t>
    </r>
  </si>
  <si>
    <t xml:space="preserve"> ჯამი </t>
  </si>
  <si>
    <t xml:space="preserve">ჯამი </t>
  </si>
  <si>
    <t>ლარი</t>
  </si>
  <si>
    <t>სოფ.დუისში შიდა სანიაღვრე არხების მოწყობა</t>
  </si>
  <si>
    <t>ახმეტის მუნიციპალიტეტის  სოფლებში სანიაღვრე არხების მოწყობის 
 ხარჯთაღრიცხვა</t>
  </si>
  <si>
    <t>სოფ.აწყურის შიდა გზებისა და სანიაღვრე არხების მოწყობა</t>
  </si>
  <si>
    <t>სოფ.ახალდაბაში შიდა საუბნო გზების რეაბილიტაცია</t>
  </si>
  <si>
    <t>სოფ.ჩარექაულთან და ხველიანდროსთან მისასვლელ გზაზე ხიდის რერაბილიტაცია</t>
  </si>
  <si>
    <t>სოფ.ჩაბინაანში სანიაღვრე არხების მოწყობა</t>
  </si>
  <si>
    <t>ზემო ხოდაშენი</t>
  </si>
  <si>
    <t>ზემო ალვანი</t>
  </si>
  <si>
    <t>სოფ.ხორბალოს სასაფლაოს შემოღობვა</t>
  </si>
  <si>
    <t>ზემო ხალაწანი</t>
  </si>
  <si>
    <t xml:space="preserve">სოფ.ომალოში რკ.ბეტონის ბოგირის რეაბილიტაცია </t>
  </si>
  <si>
    <t xml:space="preserve">სოფ.ომალოში შიდა საუბნო გზებისა და სანიაღვრე არხების რეაბილიტაცია </t>
  </si>
  <si>
    <t>სოფ.ომალოში  ნაპირსამაგრის მოწყობა</t>
  </si>
  <si>
    <t xml:space="preserve">სოფ.ზემო ხალაწანში მისასვლელი გზის რეაბილიტაცია </t>
  </si>
  <si>
    <t>სოფ. შუა ხალაწანში შიდა საუბნო გზებისა და სანიაღვრე არხების მოწყობა</t>
  </si>
  <si>
    <t xml:space="preserve">სოფ.ომალოს  სასმელი წყლის სათავეების შემოღობვა </t>
  </si>
  <si>
    <t xml:space="preserve">სოფ.დუმასტურის სავარგულების  შემოღობვა </t>
  </si>
  <si>
    <t>მატანი</t>
  </si>
  <si>
    <t xml:space="preserve">სოფ.მატანში შიდა საუბნო გზის მოპირკეთება </t>
  </si>
  <si>
    <t>მაღრაანი</t>
  </si>
  <si>
    <t>სოფ.არგოხში შიდა საუბნო გზების რეაბილიტაცია</t>
  </si>
  <si>
    <t>საკობიანო</t>
  </si>
  <si>
    <t>სოფ.საკობიანოში შიდა საუბნო გზების რეაბილიტაცია</t>
  </si>
  <si>
    <t>სოფ.ბაყილოვანში მისასვლელი გზის რეაბილიტაცია და სანიაღვრე არხის მოწყობა</t>
  </si>
  <si>
    <t>სოფ.ხევის ჭალის მისასვლელი გზის რეაბილიტაცია</t>
  </si>
  <si>
    <t>ქვემო ალვანი</t>
  </si>
  <si>
    <t>სოფ.ქვემო ალვანში  შიდა საუბნო გზებისა და სანიაღვრე არხების რეაბილიტაცია</t>
  </si>
  <si>
    <t>ქისტაური</t>
  </si>
  <si>
    <t>სოფ.ახალშენში სანიაღვრე არხების რეაბილიტაცია</t>
  </si>
  <si>
    <t xml:space="preserve">სოფ.ახშნის ველებში ხიდის რეაბილიტაცია  </t>
  </si>
  <si>
    <t xml:space="preserve">სოფ.ინგეთში მისასვლელი გზის რეაბილიტაცია  </t>
  </si>
  <si>
    <t xml:space="preserve">სოფ.არაშენდაში სანიაღვრე არხების მოწყობა    </t>
  </si>
  <si>
    <t xml:space="preserve">სოფ.ოსიაურში და კოჯორში  მისასვლელი გზის და სანიაღვრე არხების რეაბილიტაცია    </t>
  </si>
  <si>
    <t>შახვეტილა</t>
  </si>
  <si>
    <t xml:space="preserve">სოფ.საბუეში სავარგულებთან მისასვლელი გზის რეაბილიტაცია </t>
  </si>
  <si>
    <t xml:space="preserve">სოფ.ჭართალაში შიდა საუბნო გზის რეაბილიტაცია </t>
  </si>
  <si>
    <t>სოფ.ბუღაანი-ქვ.ჩოფჩაურში სავარგულების შემოღობვა</t>
  </si>
  <si>
    <t>სოფ.ბუხრების სასაფლაოს შემოღობვა</t>
  </si>
  <si>
    <t>ჯოყოლი</t>
  </si>
  <si>
    <t xml:space="preserve">სოფ.ჯოყოლოში შიდა გზებისა და სანიაღვრე არხების რეაბილიტაცია  და მილხიდების მოწყობა </t>
  </si>
  <si>
    <t>შპს "პროექტმშენი+"-ის
დირექტორი:                                                                                                            /  ვ.თხელიძე/</t>
  </si>
  <si>
    <t>სოფ.ჯაბურში ნაპირსამაგრი ყრილის მოწყობა</t>
  </si>
  <si>
    <t>მ³</t>
  </si>
  <si>
    <t>ცალი</t>
  </si>
  <si>
    <t>მიწის დამუშავება ბოძების მოსაწყობად ხელით</t>
  </si>
  <si>
    <t>გრძ.მ</t>
  </si>
  <si>
    <t>კგ.</t>
  </si>
  <si>
    <t>ხის ბოძების მოწყობა ადგილობრივი მასალიდან</t>
  </si>
  <si>
    <r>
      <t xml:space="preserve">შესაკრავი მავთული </t>
    </r>
    <r>
      <rPr>
        <sz val="12"/>
        <rFont val="Arial"/>
        <family val="2"/>
      </rPr>
      <t>Ø</t>
    </r>
    <r>
      <rPr>
        <sz val="12.25"/>
        <rFont val="Sylfaen"/>
        <family val="1"/>
      </rPr>
      <t>2 მმ</t>
    </r>
  </si>
  <si>
    <t>გაუთვალისწინებელი ხარჯები</t>
  </si>
  <si>
    <t>მ/სთ</t>
  </si>
  <si>
    <r>
      <t>დამუსავება ექსკავატორით კოვში 0,5 მ</t>
    </r>
    <r>
      <rPr>
        <sz val="12"/>
        <rFont val="Calibri"/>
        <family val="2"/>
      </rPr>
      <t xml:space="preserve">³ მილხიდების მოსაწყობად სიღრმით 80 სმ ადგილზე გაშლით </t>
    </r>
  </si>
  <si>
    <r>
      <rPr>
        <sz val="12"/>
        <rFont val="Arial"/>
        <family val="2"/>
      </rPr>
      <t>Ø</t>
    </r>
    <r>
      <rPr>
        <sz val="12.25"/>
        <rFont val="Sylfaen"/>
        <family val="1"/>
      </rPr>
      <t xml:space="preserve">300 მმ -ნი ლითონის მილების ჩაწყობა </t>
    </r>
  </si>
  <si>
    <r>
      <rPr>
        <sz val="12"/>
        <rFont val="Arial"/>
        <family val="2"/>
      </rPr>
      <t>Ø4</t>
    </r>
    <r>
      <rPr>
        <sz val="12.25"/>
        <rFont val="Sylfaen"/>
        <family val="1"/>
      </rPr>
      <t xml:space="preserve">00 მმ -ნი ლითონის მილების ჩაწყობა </t>
    </r>
  </si>
  <si>
    <r>
      <t>სანიარვრე არხის მოწყობა გრუნტში ექსკავატორით კოვში 0,5 მ</t>
    </r>
    <r>
      <rPr>
        <sz val="12"/>
        <rFont val="Calibri"/>
        <family val="2"/>
      </rPr>
      <t>³</t>
    </r>
  </si>
  <si>
    <t>სოფელ დეუისში შიდა გზების მოხრეშვა 15 სმ სისქით, გზის სიგანე 4,6 მ .ბალასტის შემოტანით 1,5 კმ</t>
  </si>
  <si>
    <t>გრეიდერით მუშაობა</t>
  </si>
  <si>
    <t xml:space="preserve">სანიაღვრე არხების მოწყობა </t>
  </si>
  <si>
    <t>გრეიდერის მუშაობა</t>
  </si>
  <si>
    <t xml:space="preserve">ბალასტის შემოზიდვა კარიერიდან ა/ტვითმცლელით 2 კმ-ზე </t>
  </si>
  <si>
    <t xml:space="preserve">ბალასტის შემოზიდვა კარიერიდან ა/ტვითმცლელით </t>
  </si>
  <si>
    <t xml:space="preserve">სარწყავ არხზე გადასასვლელის მოწყობა 1,2 დიამეტრის რკ.ბეტონის მილებიდან </t>
  </si>
  <si>
    <t>ბალასტით შევსება მილების გარშემო და ზემოთ გზის მოსაწყობად</t>
  </si>
  <si>
    <t>შიდა გზების მოხრეშვა გრეიდერის საშუალებით სიგანით 6 მ სისქით 10 სმ ალაგ ალაგ 55%</t>
  </si>
  <si>
    <t>გრუნტიანი გზის მოწყობა 15 სმ სისქით ბალასტის დაყრით</t>
  </si>
  <si>
    <t>სოფ.წინუბანის სავარგულების შემოღობვა</t>
  </si>
  <si>
    <t>შემოღობვის მოწყობა მოთუთუებული ორწვერიანი ეკლიანი მავთულით (6 წვერი)</t>
  </si>
  <si>
    <t>სავარგულის შემოღობვა 6 რიგი ორწვერა მოთუთუებული ეკალმავთულით</t>
  </si>
  <si>
    <r>
      <t>მდინარე ალაზანის კალაპოტის გასწორება, დაღრმავება და ყრილი დამბების მოწყობა ორი მხარეს ექსკავატორით, კოვში  0,8 მ</t>
    </r>
    <r>
      <rPr>
        <sz val="12"/>
        <rFont val="Calibri"/>
        <family val="2"/>
      </rPr>
      <t>³</t>
    </r>
  </si>
  <si>
    <t>საუბნო გზის  მოხრეშვა კარიერიდან შემოტანილი ბალასტით საჭიროების მიხედვით, გზის სიგანე 3 მ სისქე 15 სმ, კარიერი 4,კმ.</t>
  </si>
  <si>
    <t>ბალასტის შემოტანა კარიერიდან 3 კმ-ზე გზების მოსახრეშად საჭიროების მიხედვით ა/თვითმცლელით</t>
  </si>
  <si>
    <r>
      <t xml:space="preserve">სათავე ნაგებობის მოწყობა ბეტონისაგან წყლის შესავსებად  </t>
    </r>
    <r>
      <rPr>
        <sz val="12"/>
        <rFont val="Arial"/>
        <family val="2"/>
      </rPr>
      <t>B</t>
    </r>
    <r>
      <rPr>
        <sz val="12"/>
        <rFont val="Sylfaen"/>
        <family val="1"/>
      </rPr>
      <t>-22,5</t>
    </r>
  </si>
  <si>
    <r>
      <rPr>
        <sz val="12"/>
        <rFont val="Arial"/>
        <family val="2"/>
      </rPr>
      <t>Ø</t>
    </r>
    <r>
      <rPr>
        <sz val="12.25"/>
        <rFont val="Sylfaen"/>
        <family val="1"/>
      </rPr>
      <t>110 მმ-ნი პოლიეთილენის მილების მოწყობა</t>
    </r>
  </si>
  <si>
    <t>მიწის დამუშავება ხელით 20 ტ-ანი ავზის ჩასაყენებლად</t>
  </si>
  <si>
    <t>ლითონის ნახევრად ალუმინიანი ავზის ჩაყენება (ღვინის ცისტერნა) 20 ტ-ანი, მიწის მიყრით</t>
  </si>
  <si>
    <t>საუბნო გზის მოხრეშვა ალაგ-ალაგ კარიერიდან შემოტანილი ბალასტით, გზის სიგანე 3 მ დაყრის სისქე 15 სმ (კარ.1,0კმ)</t>
  </si>
  <si>
    <t>ქვიშა-ხრეშოვანი ფენის მოწყობა ბეტონის მოსაწყობად 10 სმ სისქით</t>
  </si>
  <si>
    <r>
      <rPr>
        <sz val="12"/>
        <rFont val="AcadNusx"/>
        <family val="0"/>
      </rPr>
      <t>მ</t>
    </r>
    <r>
      <rPr>
        <sz val="12"/>
        <rFont val="Calibri"/>
        <family val="2"/>
      </rPr>
      <t>³</t>
    </r>
  </si>
  <si>
    <r>
      <t xml:space="preserve">ბეტონის 15 სმ სისქის ფენის მოწყობა </t>
    </r>
    <r>
      <rPr>
        <sz val="12"/>
        <rFont val="Arial"/>
        <family val="2"/>
      </rPr>
      <t>β</t>
    </r>
    <r>
      <rPr>
        <sz val="12.25"/>
        <rFont val="AcadNusx"/>
        <family val="0"/>
      </rPr>
      <t xml:space="preserve">=4მ </t>
    </r>
    <r>
      <rPr>
        <sz val="12.25"/>
        <rFont val="Arial"/>
        <family val="2"/>
      </rPr>
      <t>L</t>
    </r>
    <r>
      <rPr>
        <sz val="12.5"/>
        <rFont val="AcadNusx"/>
        <family val="0"/>
      </rPr>
      <t>=200 ბეტონის მარკა მ=300 (ტალღისებრი ბეტონი)</t>
    </r>
  </si>
  <si>
    <t>ტემპერატურული ნაკერების მოწყობა ყოველ 5 მ-ზე ცხელი გუდრონით</t>
  </si>
  <si>
    <t>სანიაღვრის მოწყობა გრუნტში</t>
  </si>
  <si>
    <r>
      <t>დანალექი ქანების ამოწმენდა ხელით ხევიდან 2,4</t>
    </r>
    <r>
      <rPr>
        <sz val="12"/>
        <color indexed="63"/>
        <rFont val="Calibri"/>
        <family val="2"/>
      </rPr>
      <t>Χ4Χ0,8</t>
    </r>
  </si>
  <si>
    <r>
      <t>მ</t>
    </r>
    <r>
      <rPr>
        <sz val="12"/>
        <color indexed="63"/>
        <rFont val="Calibri"/>
        <family val="2"/>
      </rPr>
      <t>³</t>
    </r>
  </si>
  <si>
    <t>არმატურის კარკასის მოწყობა საყრდენი კედლის ტანისა და ფეხისათვის</t>
  </si>
  <si>
    <r>
      <t xml:space="preserve">ა)არმატურა </t>
    </r>
    <r>
      <rPr>
        <sz val="12"/>
        <color indexed="63"/>
        <rFont val="Calibri"/>
        <family val="2"/>
      </rPr>
      <t>Α-</t>
    </r>
    <r>
      <rPr>
        <sz val="12"/>
        <color indexed="63"/>
        <rFont val="AcadNusx"/>
        <family val="0"/>
      </rPr>
      <t xml:space="preserve">III </t>
    </r>
    <r>
      <rPr>
        <sz val="12"/>
        <color indexed="63"/>
        <rFont val="Arial"/>
        <family val="2"/>
      </rPr>
      <t>Ø10</t>
    </r>
  </si>
  <si>
    <r>
      <t xml:space="preserve">ბ)არმატურა </t>
    </r>
    <r>
      <rPr>
        <sz val="12"/>
        <color indexed="63"/>
        <rFont val="Calibri"/>
        <family val="2"/>
      </rPr>
      <t>Α-</t>
    </r>
    <r>
      <rPr>
        <sz val="12"/>
        <color indexed="63"/>
        <rFont val="AcadNusx"/>
        <family val="0"/>
      </rPr>
      <t xml:space="preserve">III </t>
    </r>
    <r>
      <rPr>
        <sz val="12"/>
        <color indexed="63"/>
        <rFont val="Arial"/>
        <family val="2"/>
      </rPr>
      <t>Ø10</t>
    </r>
  </si>
  <si>
    <r>
      <t xml:space="preserve">ა)არმატურა </t>
    </r>
    <r>
      <rPr>
        <sz val="12"/>
        <color indexed="63"/>
        <rFont val="Calibri"/>
        <family val="2"/>
      </rPr>
      <t>Α-</t>
    </r>
    <r>
      <rPr>
        <sz val="12"/>
        <color indexed="63"/>
        <rFont val="AcadNusx"/>
        <family val="0"/>
      </rPr>
      <t xml:space="preserve">I </t>
    </r>
    <r>
      <rPr>
        <sz val="12"/>
        <color indexed="63"/>
        <rFont val="Arial"/>
        <family val="2"/>
      </rPr>
      <t>Ø6</t>
    </r>
  </si>
  <si>
    <t>ბეტონის საყრდენი კედლის მოწყობა მ-300 ბეტონისაგან</t>
  </si>
  <si>
    <t xml:space="preserve">ბეტონის 100 მმ სისქის ფენის მოწყობა მ-100 </t>
  </si>
  <si>
    <t>ამოღებული ქანების მიყრა საყრდენი კედლის საფეხურზე ბოგირის მხრიდან</t>
  </si>
  <si>
    <r>
      <t>ქვიშა-ხრეშოვანი ფენის 100 მმ სისქის მოწყობა 4</t>
    </r>
    <r>
      <rPr>
        <sz val="12"/>
        <color indexed="63"/>
        <rFont val="Calibri"/>
        <family val="2"/>
      </rPr>
      <t>Χ</t>
    </r>
    <r>
      <rPr>
        <sz val="12.25"/>
        <color indexed="63"/>
        <rFont val="Sylfaen"/>
        <family val="1"/>
      </rPr>
      <t>2,4</t>
    </r>
  </si>
  <si>
    <t>ხიდის ქვეშ ტერიტორიის გასუფთავება ტალახისაგან ა/მტვირთავით</t>
  </si>
  <si>
    <r>
      <t xml:space="preserve">ჩამოსული წყლის მოცილება პლასტმასის მილით </t>
    </r>
    <r>
      <rPr>
        <sz val="12"/>
        <rFont val="Arial"/>
        <family val="2"/>
      </rPr>
      <t>Ø</t>
    </r>
    <r>
      <rPr>
        <sz val="12.25"/>
        <rFont val="Sylfaen"/>
        <family val="1"/>
      </rPr>
      <t>76 მმ</t>
    </r>
  </si>
  <si>
    <t>გზის მონაკვეთის გასწორება ერთიანი ქანობის მისაღებად (მოჭრა 30სმ)</t>
  </si>
  <si>
    <t>ბეტონის ბორდურის მოწყობა 30სმ სიმაღლის ტროტუარის მოსაწყობად მარცხენა მხარეს</t>
  </si>
  <si>
    <t>ა)ბეტონი მ=22,5</t>
  </si>
  <si>
    <t xml:space="preserve">ბალასტის ჩაყრა ბორდურსა და გვირაბის კედელს შორის </t>
  </si>
  <si>
    <r>
      <t>გვირაბში რკ.ბეტონის სანიაღვრე არხის მოწყობა მარჯვენა მხარეს (400</t>
    </r>
    <r>
      <rPr>
        <sz val="12"/>
        <rFont val="Calibri"/>
        <family val="2"/>
      </rPr>
      <t>Χ400Χ500)</t>
    </r>
  </si>
  <si>
    <r>
      <rPr>
        <sz val="12"/>
        <rFont val="Arial"/>
        <family val="2"/>
      </rPr>
      <t>Ø</t>
    </r>
    <r>
      <rPr>
        <sz val="12.25"/>
        <rFont val="Sylfaen"/>
        <family val="1"/>
      </rPr>
      <t>200 მმ მილისაგან სანიაღვრე არხის მოწყობა მიწის ქვეშ</t>
    </r>
  </si>
  <si>
    <t>არსებული მილხიდების ამოღება (4 ცალი) ექსკავატორით</t>
  </si>
  <si>
    <t>გრუნტის დამუშავება ექსკავატორით, ჩაღრმავება</t>
  </si>
  <si>
    <t>მილების ჩაწყობა ჩაღრმავებულ გადასასვლელებზე (არსებულის)</t>
  </si>
  <si>
    <t>უკუყრილის მოწყობა</t>
  </si>
  <si>
    <t>გრეიდერით გზის საფარის აჩეჩვა და ბალასტის დაყრის შემდეგ მოშანდაკება</t>
  </si>
  <si>
    <t>ბალასტის შემოზიდვა კარიერიდან ა/თვითმცლელით 4 კმ-ზე</t>
  </si>
  <si>
    <t>ბალასტის შემოზიდვა კარიერიდან ა/თვითმცლელით 5 კმ-ზე</t>
  </si>
  <si>
    <t>სოფ.საბუეში ბულდოზერით გზის შეკეთება</t>
  </si>
  <si>
    <t>ბულდოზერის ტრანსპორტირება ორი  მიმართულებით 10 კმ-ზე ლაფეტით</t>
  </si>
  <si>
    <t>სანიაღვრე ქსელის გაწმენდა მცენარეული საფარიდან ხელის იარაღებით</t>
  </si>
  <si>
    <r>
      <t>სანიაღვრე ქსელის ამწმენდა ექსკავატორის დახმარებით კოვშით 0,5 მ</t>
    </r>
    <r>
      <rPr>
        <sz val="12"/>
        <rFont val="Calibri"/>
        <family val="2"/>
      </rPr>
      <t>³</t>
    </r>
  </si>
  <si>
    <t>გზების მოხრეშვა კარიერიდან (0,5 კმ) შემოტანილი ბალასტით</t>
  </si>
  <si>
    <r>
      <t xml:space="preserve">ბულდოზერი </t>
    </r>
    <r>
      <rPr>
        <sz val="12"/>
        <color indexed="8"/>
        <rFont val="Arial"/>
        <family val="2"/>
      </rPr>
      <t>C</t>
    </r>
    <r>
      <rPr>
        <sz val="12.25"/>
        <color indexed="8"/>
        <rFont val="Sylfaen"/>
        <family val="1"/>
      </rPr>
      <t>-130 მუშაობა გზის გაფართოებაზე</t>
    </r>
  </si>
  <si>
    <t>ორწვერიანი მოთუთუებული ეკალმავთულით შემოღობვა გამზადებულ ბოძებზე (6 წვერი)</t>
  </si>
  <si>
    <t>ბალასტის შემოტანა კარიერიდან 2 კმ-ზე ა/თვითმცლელით</t>
  </si>
  <si>
    <t>I</t>
  </si>
  <si>
    <t>II</t>
  </si>
  <si>
    <t>III</t>
  </si>
  <si>
    <t>IV</t>
  </si>
  <si>
    <t>V</t>
  </si>
  <si>
    <t>რეისი</t>
  </si>
  <si>
    <t xml:space="preserve">ბულდოზერის ტრანსპორტირება ორი  მიმართულებით </t>
  </si>
  <si>
    <t>ბულდოზერი 180 ცხ.ძ ტრანსპორტირება 25 კმ</t>
  </si>
  <si>
    <t>გზის მოწყობის სამუსაოები ბულდოზერით სიმძლავრე 180 ცხ.ძ (გასწორება -გაფართოება)</t>
  </si>
  <si>
    <t>ბულდოზერით მუშაობა</t>
  </si>
  <si>
    <t>ორწვერიანი მოთუთუებული ეკალმავთულით შემოღობ-ვა გამზადებულ ბოძებზე (6 წვერი)</t>
  </si>
  <si>
    <t>გზების მოხრეშვა კარიერიდან (0,5 კმ) შემოტანილი ბა-ლასტით</t>
  </si>
  <si>
    <r>
      <t>მ</t>
    </r>
    <r>
      <rPr>
        <sz val="11"/>
        <rFont val="Calibri"/>
        <family val="2"/>
      </rPr>
      <t>³</t>
    </r>
  </si>
  <si>
    <r>
      <t xml:space="preserve">ბულდოზერი </t>
    </r>
    <r>
      <rPr>
        <sz val="9"/>
        <color indexed="8"/>
        <rFont val="Arial"/>
        <family val="2"/>
      </rPr>
      <t>C</t>
    </r>
    <r>
      <rPr>
        <sz val="9"/>
        <color indexed="8"/>
        <rFont val="Sylfaen"/>
        <family val="1"/>
      </rPr>
      <t>-130 მუშაობა გზის გაფართოებაზე</t>
    </r>
  </si>
  <si>
    <r>
      <t>სანიაღვრე ქსელის გაწმენდა ექსკავატორის დახმარებით კოვშით 0,5 მ</t>
    </r>
    <r>
      <rPr>
        <sz val="9"/>
        <rFont val="Calibri"/>
        <family val="2"/>
      </rPr>
      <t>³</t>
    </r>
  </si>
  <si>
    <r>
      <t xml:space="preserve">დამბის მოწყობა ბულდოზერი 180 ცხ.ძ მდ.ილტოს მარც-ხენა ნაპირიდან მდინარის გადასაგდებლად მარჯვენა მხარეს,დამბის სიმაღლე </t>
    </r>
    <r>
      <rPr>
        <sz val="9"/>
        <rFont val="Calibri"/>
        <family val="2"/>
      </rPr>
      <t>H</t>
    </r>
    <r>
      <rPr>
        <sz val="9"/>
        <rFont val="Sylfaen"/>
        <family val="1"/>
      </rPr>
      <t xml:space="preserve">=4,5 მ </t>
    </r>
  </si>
</sst>
</file>

<file path=xl/styles.xml><?xml version="1.0" encoding="utf-8"?>
<styleSheet xmlns="http://schemas.openxmlformats.org/spreadsheetml/2006/main">
  <numFmts count="2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[$-437]yyyy\ &quot;წლის&quot;\ dd\ mm\,\ dddd"/>
  </numFmts>
  <fonts count="103">
    <font>
      <sz val="10"/>
      <name val="Arial Cyr"/>
      <family val="0"/>
    </font>
    <font>
      <sz val="10"/>
      <name val="Sylfaen"/>
      <family val="1"/>
    </font>
    <font>
      <sz val="10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2"/>
      <name val="Sylfaen"/>
      <family val="1"/>
    </font>
    <font>
      <sz val="12"/>
      <name val="Arial Cyr"/>
      <family val="0"/>
    </font>
    <font>
      <b/>
      <sz val="12"/>
      <name val="AcadNusx"/>
      <family val="0"/>
    </font>
    <font>
      <b/>
      <sz val="10"/>
      <name val="AcadNusx"/>
      <family val="0"/>
    </font>
    <font>
      <sz val="12"/>
      <name val="Arial"/>
      <family val="2"/>
    </font>
    <font>
      <sz val="12"/>
      <name val="Calibri"/>
      <family val="2"/>
    </font>
    <font>
      <b/>
      <sz val="12"/>
      <name val="Arial Cyr"/>
      <family val="0"/>
    </font>
    <font>
      <b/>
      <sz val="12"/>
      <name val="Calibri"/>
      <family val="2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name val="Sylfaen"/>
      <family val="1"/>
    </font>
    <font>
      <sz val="12.25"/>
      <name val="Sylfaen"/>
      <family val="1"/>
    </font>
    <font>
      <sz val="12.25"/>
      <name val="AcadNusx"/>
      <family val="0"/>
    </font>
    <font>
      <sz val="12.25"/>
      <name val="Arial"/>
      <family val="2"/>
    </font>
    <font>
      <sz val="12.5"/>
      <name val="AcadNusx"/>
      <family val="0"/>
    </font>
    <font>
      <sz val="12"/>
      <color indexed="63"/>
      <name val="Calibri"/>
      <family val="2"/>
    </font>
    <font>
      <sz val="12"/>
      <color indexed="63"/>
      <name val="Arial"/>
      <family val="2"/>
    </font>
    <font>
      <sz val="12.25"/>
      <color indexed="63"/>
      <name val="Sylfaen"/>
      <family val="1"/>
    </font>
    <font>
      <sz val="12"/>
      <color indexed="63"/>
      <name val="AcadNusx"/>
      <family val="0"/>
    </font>
    <font>
      <sz val="12"/>
      <color indexed="8"/>
      <name val="Arial"/>
      <family val="2"/>
    </font>
    <font>
      <sz val="12.25"/>
      <color indexed="8"/>
      <name val="Sylfaen"/>
      <family val="1"/>
    </font>
    <font>
      <b/>
      <sz val="11"/>
      <name val="AcadNusx"/>
      <family val="0"/>
    </font>
    <font>
      <sz val="11"/>
      <name val="Sylfaen"/>
      <family val="1"/>
    </font>
    <font>
      <sz val="11"/>
      <name val="AcadNusx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AcadNusx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2"/>
      <color indexed="63"/>
      <name val="Sylfaen"/>
      <family val="1"/>
    </font>
    <font>
      <sz val="12"/>
      <color indexed="63"/>
      <name val="Arial Cyr"/>
      <family val="0"/>
    </font>
    <font>
      <sz val="10"/>
      <color indexed="63"/>
      <name val="Arial Cyr"/>
      <family val="0"/>
    </font>
    <font>
      <sz val="12"/>
      <color indexed="8"/>
      <name val="Sylfaen"/>
      <family val="1"/>
    </font>
    <font>
      <sz val="12"/>
      <color indexed="8"/>
      <name val="Arial Cyr"/>
      <family val="0"/>
    </font>
    <font>
      <sz val="11"/>
      <color indexed="8"/>
      <name val="Sylfaen"/>
      <family val="1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2"/>
      <color indexed="10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sz val="9"/>
      <color indexed="8"/>
      <name val="Sylfaen"/>
      <family val="1"/>
    </font>
    <font>
      <sz val="9"/>
      <color indexed="8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sz val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0"/>
    </font>
    <font>
      <sz val="12"/>
      <color theme="1" tint="0.24998000264167786"/>
      <name val="Sylfaen"/>
      <family val="1"/>
    </font>
    <font>
      <sz val="12"/>
      <color theme="1" tint="0.24998000264167786"/>
      <name val="Arial"/>
      <family val="2"/>
    </font>
    <font>
      <sz val="12"/>
      <color theme="1" tint="0.24998000264167786"/>
      <name val="Arial Cyr"/>
      <family val="0"/>
    </font>
    <font>
      <sz val="10"/>
      <color theme="1" tint="0.24998000264167786"/>
      <name val="Arial Cyr"/>
      <family val="0"/>
    </font>
    <font>
      <sz val="12"/>
      <color theme="1"/>
      <name val="Sylfaen"/>
      <family val="1"/>
    </font>
    <font>
      <sz val="12"/>
      <color theme="1"/>
      <name val="Arial"/>
      <family val="2"/>
    </font>
    <font>
      <sz val="12"/>
      <color theme="1"/>
      <name val="Arial Cyr"/>
      <family val="0"/>
    </font>
    <font>
      <sz val="11"/>
      <color theme="1"/>
      <name val="Sylfaen"/>
      <family val="1"/>
    </font>
    <font>
      <sz val="11"/>
      <color theme="1"/>
      <name val="Arial"/>
      <family val="2"/>
    </font>
    <font>
      <sz val="11"/>
      <color theme="1"/>
      <name val="Arial Cyr"/>
      <family val="0"/>
    </font>
    <font>
      <b/>
      <sz val="12"/>
      <color rgb="FFFF0000"/>
      <name val="AcadNusx"/>
      <family val="0"/>
    </font>
    <font>
      <sz val="9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3" borderId="0" xfId="0" applyFont="1" applyFill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9" fontId="13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90" fillId="0" borderId="10" xfId="0" applyNumberFormat="1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right" vertical="center" wrapText="1"/>
    </xf>
    <xf numFmtId="2" fontId="11" fillId="0" borderId="37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2" fontId="90" fillId="0" borderId="38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80" fontId="6" fillId="0" borderId="2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91" fillId="34" borderId="11" xfId="0" applyFont="1" applyFill="1" applyBorder="1" applyAlignment="1">
      <alignment vertical="center" wrapText="1"/>
    </xf>
    <xf numFmtId="0" fontId="91" fillId="34" borderId="11" xfId="0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left"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right" vertical="center" wrapText="1"/>
    </xf>
    <xf numFmtId="2" fontId="11" fillId="0" borderId="38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2" fontId="91" fillId="0" borderId="11" xfId="0" applyNumberFormat="1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2" fontId="93" fillId="0" borderId="26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2" fontId="91" fillId="0" borderId="10" xfId="0" applyNumberFormat="1" applyFont="1" applyBorder="1" applyAlignment="1">
      <alignment horizontal="center" vertical="center" wrapText="1"/>
    </xf>
    <xf numFmtId="2" fontId="93" fillId="0" borderId="11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0" xfId="0" applyFont="1" applyAlignment="1">
      <alignment/>
    </xf>
    <xf numFmtId="2" fontId="93" fillId="0" borderId="15" xfId="0" applyNumberFormat="1" applyFont="1" applyBorder="1" applyAlignment="1">
      <alignment horizontal="center" vertical="center"/>
    </xf>
    <xf numFmtId="2" fontId="91" fillId="0" borderId="15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95" fillId="0" borderId="11" xfId="0" applyFont="1" applyBorder="1" applyAlignment="1">
      <alignment vertical="center" wrapText="1"/>
    </xf>
    <xf numFmtId="0" fontId="95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2" fontId="95" fillId="0" borderId="11" xfId="0" applyNumberFormat="1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2" fontId="97" fillId="0" borderId="26" xfId="0" applyNumberFormat="1" applyFont="1" applyBorder="1" applyAlignment="1">
      <alignment horizontal="center" vertical="center"/>
    </xf>
    <xf numFmtId="0" fontId="95" fillId="33" borderId="10" xfId="0" applyFont="1" applyFill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9" fontId="32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2" fontId="100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101" fillId="0" borderId="13" xfId="0" applyFont="1" applyBorder="1" applyAlignment="1">
      <alignment horizontal="center" wrapText="1"/>
    </xf>
    <xf numFmtId="0" fontId="101" fillId="0" borderId="44" xfId="0" applyFont="1" applyBorder="1" applyAlignment="1">
      <alignment horizontal="center" wrapText="1"/>
    </xf>
    <xf numFmtId="0" fontId="101" fillId="0" borderId="4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1" fillId="35" borderId="13" xfId="0" applyFont="1" applyFill="1" applyBorder="1" applyAlignment="1">
      <alignment horizontal="center" vertical="center" wrapText="1"/>
    </xf>
    <xf numFmtId="0" fontId="101" fillId="35" borderId="44" xfId="0" applyFont="1" applyFill="1" applyBorder="1" applyAlignment="1">
      <alignment horizontal="center" vertical="center" wrapText="1"/>
    </xf>
    <xf numFmtId="0" fontId="101" fillId="35" borderId="4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101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7" fillId="35" borderId="3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101" fillId="0" borderId="18" xfId="0" applyFont="1" applyBorder="1" applyAlignment="1">
      <alignment horizontal="center" wrapText="1"/>
    </xf>
    <xf numFmtId="0" fontId="101" fillId="0" borderId="21" xfId="0" applyFont="1" applyBorder="1" applyAlignment="1">
      <alignment horizontal="center" wrapText="1"/>
    </xf>
    <xf numFmtId="0" fontId="101" fillId="0" borderId="48" xfId="0" applyFont="1" applyBorder="1" applyAlignment="1">
      <alignment horizontal="center" wrapText="1"/>
    </xf>
    <xf numFmtId="0" fontId="101" fillId="0" borderId="4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7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5"/>
  <sheetViews>
    <sheetView view="pageBreakPreview" zoomScale="102" zoomScaleSheetLayoutView="102" zoomScalePageLayoutView="0" workbookViewId="0" topLeftCell="A181">
      <selection activeCell="A1" sqref="A1:IV16384"/>
    </sheetView>
  </sheetViews>
  <sheetFormatPr defaultColWidth="9.00390625" defaultRowHeight="12.75"/>
  <cols>
    <col min="1" max="1" width="7.625" style="0" customWidth="1"/>
    <col min="2" max="2" width="49.25390625" style="0" customWidth="1"/>
    <col min="3" max="3" width="7.25390625" style="0" customWidth="1"/>
    <col min="4" max="4" width="11.625" style="0" customWidth="1"/>
    <col min="5" max="5" width="9.625" style="0" customWidth="1"/>
    <col min="7" max="7" width="7.875" style="0" customWidth="1"/>
    <col min="8" max="8" width="8.25390625" style="0" customWidth="1"/>
    <col min="9" max="9" width="9.00390625" style="0" customWidth="1"/>
    <col min="10" max="10" width="9.875" style="0" customWidth="1"/>
    <col min="11" max="11" width="11.00390625" style="0" customWidth="1"/>
  </cols>
  <sheetData>
    <row r="1" spans="1:12" ht="43.5" customHeight="1" thickBot="1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"/>
    </row>
    <row r="2" spans="1:11" ht="33.75" customHeight="1">
      <c r="A2" s="242" t="s">
        <v>0</v>
      </c>
      <c r="B2" s="244" t="s">
        <v>13</v>
      </c>
      <c r="C2" s="246" t="s">
        <v>1</v>
      </c>
      <c r="D2" s="246" t="s">
        <v>2</v>
      </c>
      <c r="E2" s="246" t="s">
        <v>8</v>
      </c>
      <c r="F2" s="248"/>
      <c r="G2" s="249" t="s">
        <v>9</v>
      </c>
      <c r="H2" s="250"/>
      <c r="I2" s="251" t="s">
        <v>10</v>
      </c>
      <c r="J2" s="251"/>
      <c r="K2" s="252" t="s">
        <v>12</v>
      </c>
    </row>
    <row r="3" spans="1:11" ht="21" customHeight="1">
      <c r="A3" s="243"/>
      <c r="B3" s="245"/>
      <c r="C3" s="247"/>
      <c r="D3" s="247"/>
      <c r="E3" s="1" t="s">
        <v>11</v>
      </c>
      <c r="F3" s="27" t="s">
        <v>3</v>
      </c>
      <c r="G3" s="1" t="s">
        <v>11</v>
      </c>
      <c r="H3" s="27" t="s">
        <v>3</v>
      </c>
      <c r="I3" s="1" t="s">
        <v>11</v>
      </c>
      <c r="J3" s="4" t="s">
        <v>3</v>
      </c>
      <c r="K3" s="253"/>
    </row>
    <row r="4" spans="1:11" ht="17.25" customHeight="1" thickBot="1">
      <c r="A4" s="84">
        <v>1</v>
      </c>
      <c r="B4" s="24">
        <v>2</v>
      </c>
      <c r="C4" s="25">
        <v>3</v>
      </c>
      <c r="D4" s="25">
        <v>4</v>
      </c>
      <c r="E4" s="25">
        <v>5</v>
      </c>
      <c r="F4" s="28">
        <v>6</v>
      </c>
      <c r="G4" s="25">
        <v>7</v>
      </c>
      <c r="H4" s="28">
        <v>8</v>
      </c>
      <c r="I4" s="25">
        <v>9</v>
      </c>
      <c r="J4" s="26">
        <v>10</v>
      </c>
      <c r="K4" s="85">
        <v>11</v>
      </c>
    </row>
    <row r="5" spans="1:11" ht="27" customHeight="1" thickBot="1">
      <c r="A5" s="31">
        <v>1</v>
      </c>
      <c r="B5" s="234" t="s">
        <v>18</v>
      </c>
      <c r="C5" s="234"/>
      <c r="D5" s="234"/>
      <c r="E5" s="234"/>
      <c r="F5" s="32"/>
      <c r="G5" s="33"/>
      <c r="H5" s="34"/>
      <c r="I5" s="35"/>
      <c r="J5" s="35"/>
      <c r="K5" s="36"/>
    </row>
    <row r="6" spans="1:11" ht="51" customHeight="1">
      <c r="A6" s="76">
        <v>1</v>
      </c>
      <c r="B6" s="83" t="s">
        <v>69</v>
      </c>
      <c r="C6" s="18" t="s">
        <v>14</v>
      </c>
      <c r="D6" s="20">
        <v>35</v>
      </c>
      <c r="E6" s="21"/>
      <c r="F6" s="29">
        <f aca="true" t="shared" si="0" ref="F6:F11">D6*E6</f>
        <v>0</v>
      </c>
      <c r="G6" s="22"/>
      <c r="H6" s="30">
        <f aca="true" t="shared" si="1" ref="H6:H11">D6*G6</f>
        <v>0</v>
      </c>
      <c r="I6" s="21">
        <v>4.5</v>
      </c>
      <c r="J6" s="23">
        <f aca="true" t="shared" si="2" ref="J6:J11">D6*I6</f>
        <v>157.5</v>
      </c>
      <c r="K6" s="77">
        <f aca="true" t="shared" si="3" ref="K6:K11">F6+H6+J6</f>
        <v>157.5</v>
      </c>
    </row>
    <row r="7" spans="1:11" ht="17.25" customHeight="1">
      <c r="A7" s="5">
        <v>2</v>
      </c>
      <c r="B7" s="7" t="s">
        <v>70</v>
      </c>
      <c r="C7" s="5" t="s">
        <v>63</v>
      </c>
      <c r="D7" s="6">
        <v>86.5</v>
      </c>
      <c r="E7" s="10">
        <v>59.5</v>
      </c>
      <c r="F7" s="29">
        <f t="shared" si="0"/>
        <v>5146.75</v>
      </c>
      <c r="G7" s="22"/>
      <c r="H7" s="30">
        <f t="shared" si="1"/>
        <v>0</v>
      </c>
      <c r="I7" s="21">
        <v>1.5</v>
      </c>
      <c r="J7" s="23">
        <f t="shared" si="2"/>
        <v>129.75</v>
      </c>
      <c r="K7" s="77">
        <f t="shared" si="3"/>
        <v>5276.5</v>
      </c>
    </row>
    <row r="8" spans="1:11" ht="23.25" customHeight="1">
      <c r="A8" s="76">
        <v>3</v>
      </c>
      <c r="B8" s="7" t="s">
        <v>71</v>
      </c>
      <c r="C8" s="5" t="s">
        <v>63</v>
      </c>
      <c r="D8" s="6">
        <v>17</v>
      </c>
      <c r="E8" s="10">
        <v>73</v>
      </c>
      <c r="F8" s="29">
        <f t="shared" si="0"/>
        <v>1241</v>
      </c>
      <c r="G8" s="22"/>
      <c r="H8" s="30">
        <f t="shared" si="1"/>
        <v>0</v>
      </c>
      <c r="I8" s="21">
        <v>1.5</v>
      </c>
      <c r="J8" s="23">
        <f t="shared" si="2"/>
        <v>25.5</v>
      </c>
      <c r="K8" s="77">
        <f t="shared" si="3"/>
        <v>1266.5</v>
      </c>
    </row>
    <row r="9" spans="1:11" ht="42" customHeight="1">
      <c r="A9" s="5">
        <v>4</v>
      </c>
      <c r="B9" s="7" t="s">
        <v>72</v>
      </c>
      <c r="C9" s="5" t="s">
        <v>63</v>
      </c>
      <c r="D9" s="6">
        <v>86</v>
      </c>
      <c r="E9" s="10"/>
      <c r="F9" s="29">
        <f t="shared" si="0"/>
        <v>0</v>
      </c>
      <c r="G9" s="22"/>
      <c r="H9" s="30">
        <f t="shared" si="1"/>
        <v>0</v>
      </c>
      <c r="I9" s="21">
        <v>4.5</v>
      </c>
      <c r="J9" s="23">
        <f t="shared" si="2"/>
        <v>387</v>
      </c>
      <c r="K9" s="77">
        <f t="shared" si="3"/>
        <v>387</v>
      </c>
    </row>
    <row r="10" spans="1:11" ht="53.25" customHeight="1">
      <c r="A10" s="76">
        <v>5</v>
      </c>
      <c r="B10" s="7" t="s">
        <v>73</v>
      </c>
      <c r="C10" s="5" t="s">
        <v>60</v>
      </c>
      <c r="D10" s="6">
        <v>1900</v>
      </c>
      <c r="E10" s="10">
        <v>3</v>
      </c>
      <c r="F10" s="29">
        <f t="shared" si="0"/>
        <v>5700</v>
      </c>
      <c r="G10" s="22"/>
      <c r="H10" s="30">
        <f t="shared" si="1"/>
        <v>0</v>
      </c>
      <c r="I10" s="21">
        <v>2.75</v>
      </c>
      <c r="J10" s="23">
        <f t="shared" si="2"/>
        <v>5225</v>
      </c>
      <c r="K10" s="77">
        <f t="shared" si="3"/>
        <v>10925</v>
      </c>
    </row>
    <row r="11" spans="1:11" ht="22.5" customHeight="1">
      <c r="A11" s="5">
        <v>6</v>
      </c>
      <c r="B11" s="7" t="s">
        <v>74</v>
      </c>
      <c r="C11" s="5" t="s">
        <v>68</v>
      </c>
      <c r="D11" s="6">
        <v>35</v>
      </c>
      <c r="E11" s="10"/>
      <c r="F11" s="29">
        <f t="shared" si="0"/>
        <v>0</v>
      </c>
      <c r="G11" s="22">
        <v>7.12</v>
      </c>
      <c r="H11" s="30">
        <f t="shared" si="1"/>
        <v>249.20000000000002</v>
      </c>
      <c r="I11" s="21">
        <v>32.33</v>
      </c>
      <c r="J11" s="23">
        <f t="shared" si="2"/>
        <v>1131.55</v>
      </c>
      <c r="K11" s="77">
        <f t="shared" si="3"/>
        <v>1380.75</v>
      </c>
    </row>
    <row r="12" spans="1:11" ht="18.75" customHeight="1" thickBot="1">
      <c r="A12" s="72"/>
      <c r="B12" s="89" t="s">
        <v>3</v>
      </c>
      <c r="C12" s="90"/>
      <c r="D12" s="90"/>
      <c r="E12" s="91"/>
      <c r="F12" s="92"/>
      <c r="G12" s="93"/>
      <c r="H12" s="94"/>
      <c r="I12" s="95"/>
      <c r="J12" s="95"/>
      <c r="K12" s="73">
        <f>SUM(K6:K11)</f>
        <v>19393.25</v>
      </c>
    </row>
    <row r="13" spans="1:11" ht="22.5" customHeight="1">
      <c r="A13" s="76"/>
      <c r="B13" s="50" t="s">
        <v>7</v>
      </c>
      <c r="C13" s="51" t="s">
        <v>17</v>
      </c>
      <c r="D13" s="52">
        <v>0.1</v>
      </c>
      <c r="E13" s="57"/>
      <c r="F13" s="58"/>
      <c r="G13" s="58"/>
      <c r="H13" s="59"/>
      <c r="I13" s="59"/>
      <c r="J13" s="59"/>
      <c r="K13" s="81">
        <f>K12*10/100</f>
        <v>1939.325</v>
      </c>
    </row>
    <row r="14" spans="1:11" ht="18">
      <c r="A14" s="78"/>
      <c r="B14" s="12" t="s">
        <v>3</v>
      </c>
      <c r="C14" s="51" t="s">
        <v>17</v>
      </c>
      <c r="D14" s="15"/>
      <c r="E14" s="55"/>
      <c r="F14" s="56"/>
      <c r="G14" s="56"/>
      <c r="H14" s="53"/>
      <c r="I14" s="53"/>
      <c r="J14" s="53"/>
      <c r="K14" s="82">
        <f>K12+K13</f>
        <v>21332.575</v>
      </c>
    </row>
    <row r="15" spans="1:11" ht="27" customHeight="1">
      <c r="A15" s="78"/>
      <c r="B15" s="12" t="s">
        <v>4</v>
      </c>
      <c r="C15" s="51" t="s">
        <v>17</v>
      </c>
      <c r="D15" s="14">
        <v>0.08</v>
      </c>
      <c r="E15" s="55"/>
      <c r="F15" s="56"/>
      <c r="G15" s="56"/>
      <c r="H15" s="53"/>
      <c r="I15" s="53"/>
      <c r="J15" s="53"/>
      <c r="K15" s="82">
        <f>K14*8/100</f>
        <v>1706.606</v>
      </c>
    </row>
    <row r="16" spans="1:11" ht="18">
      <c r="A16" s="78"/>
      <c r="B16" s="12" t="s">
        <v>3</v>
      </c>
      <c r="C16" s="51" t="s">
        <v>17</v>
      </c>
      <c r="D16" s="15"/>
      <c r="E16" s="10"/>
      <c r="F16" s="8"/>
      <c r="G16" s="8"/>
      <c r="H16" s="9"/>
      <c r="I16" s="10"/>
      <c r="J16" s="9"/>
      <c r="K16" s="82">
        <f>K14+K15</f>
        <v>23039.181</v>
      </c>
    </row>
    <row r="17" spans="1:11" ht="18.75" customHeight="1">
      <c r="A17" s="78"/>
      <c r="B17" s="12" t="s">
        <v>67</v>
      </c>
      <c r="C17" s="51" t="s">
        <v>17</v>
      </c>
      <c r="D17" s="14">
        <v>0.03</v>
      </c>
      <c r="E17" s="10"/>
      <c r="F17" s="8"/>
      <c r="G17" s="8"/>
      <c r="H17" s="9"/>
      <c r="I17" s="10"/>
      <c r="J17" s="9"/>
      <c r="K17" s="82">
        <f>K16*3/100</f>
        <v>691.17543</v>
      </c>
    </row>
    <row r="18" spans="1:11" ht="18.75" customHeight="1">
      <c r="A18" s="78"/>
      <c r="B18" s="12" t="s">
        <v>3</v>
      </c>
      <c r="C18" s="51" t="s">
        <v>17</v>
      </c>
      <c r="D18" s="14"/>
      <c r="E18" s="10"/>
      <c r="F18" s="8"/>
      <c r="G18" s="8"/>
      <c r="H18" s="9"/>
      <c r="I18" s="10"/>
      <c r="J18" s="9"/>
      <c r="K18" s="146">
        <f>K16+K17</f>
        <v>23730.35643</v>
      </c>
    </row>
    <row r="19" spans="1:11" ht="21" customHeight="1">
      <c r="A19" s="78"/>
      <c r="B19" s="12" t="s">
        <v>5</v>
      </c>
      <c r="C19" s="51" t="s">
        <v>17</v>
      </c>
      <c r="D19" s="14">
        <v>0.18</v>
      </c>
      <c r="E19" s="10"/>
      <c r="F19" s="8"/>
      <c r="G19" s="8"/>
      <c r="H19" s="9"/>
      <c r="I19" s="10"/>
      <c r="J19" s="9"/>
      <c r="K19" s="146">
        <f>K18*18/100</f>
        <v>4271.4641574</v>
      </c>
    </row>
    <row r="20" spans="1:11" ht="23.25" customHeight="1">
      <c r="A20" s="86"/>
      <c r="B20" s="68" t="s">
        <v>6</v>
      </c>
      <c r="C20" s="74" t="s">
        <v>17</v>
      </c>
      <c r="D20" s="69"/>
      <c r="E20" s="70"/>
      <c r="F20" s="71"/>
      <c r="G20" s="71"/>
      <c r="H20" s="75"/>
      <c r="I20" s="75"/>
      <c r="J20" s="75"/>
      <c r="K20" s="87">
        <f>K18+K19</f>
        <v>28001.820587399998</v>
      </c>
    </row>
    <row r="21" spans="1:11" ht="24" customHeight="1">
      <c r="A21" s="1"/>
      <c r="B21" s="16"/>
      <c r="C21" s="13"/>
      <c r="D21" s="17"/>
      <c r="E21" s="55"/>
      <c r="F21" s="56"/>
      <c r="G21" s="56"/>
      <c r="H21" s="53"/>
      <c r="I21" s="53"/>
      <c r="J21" s="53"/>
      <c r="K21" s="114">
        <v>28097</v>
      </c>
    </row>
    <row r="22" spans="1:11" ht="33" customHeight="1" thickBot="1">
      <c r="A22" s="54">
        <v>2</v>
      </c>
      <c r="B22" s="235" t="s">
        <v>83</v>
      </c>
      <c r="C22" s="236"/>
      <c r="D22" s="236"/>
      <c r="E22" s="237"/>
      <c r="F22" s="92"/>
      <c r="G22" s="93"/>
      <c r="H22" s="94"/>
      <c r="I22" s="95"/>
      <c r="J22" s="95"/>
      <c r="K22" s="112"/>
    </row>
    <row r="23" spans="1:11" ht="42" customHeight="1">
      <c r="A23" s="76">
        <v>1</v>
      </c>
      <c r="B23" s="19" t="s">
        <v>62</v>
      </c>
      <c r="C23" s="18" t="s">
        <v>14</v>
      </c>
      <c r="D23" s="20">
        <v>10</v>
      </c>
      <c r="E23" s="21"/>
      <c r="F23" s="29">
        <f>D23*E23</f>
        <v>0</v>
      </c>
      <c r="G23" s="22">
        <v>15</v>
      </c>
      <c r="H23" s="30">
        <f>G23*D23</f>
        <v>150</v>
      </c>
      <c r="I23" s="21"/>
      <c r="J23" s="23">
        <f>D23*I23</f>
        <v>0</v>
      </c>
      <c r="K23" s="77">
        <f>F23+H23+J23</f>
        <v>150</v>
      </c>
    </row>
    <row r="24" spans="1:11" ht="18.75" customHeight="1">
      <c r="A24" s="5">
        <v>2</v>
      </c>
      <c r="B24" s="60" t="s">
        <v>65</v>
      </c>
      <c r="C24" s="37" t="s">
        <v>61</v>
      </c>
      <c r="D24" s="42">
        <v>400</v>
      </c>
      <c r="E24" s="38"/>
      <c r="F24" s="29">
        <f>D24*E24</f>
        <v>0</v>
      </c>
      <c r="G24" s="22">
        <v>0.5</v>
      </c>
      <c r="H24" s="30">
        <f>G24*D24</f>
        <v>200</v>
      </c>
      <c r="I24" s="21"/>
      <c r="J24" s="23">
        <f>D24*I24</f>
        <v>0</v>
      </c>
      <c r="K24" s="77">
        <f>F24+H24+J24</f>
        <v>200</v>
      </c>
    </row>
    <row r="25" spans="1:11" ht="39" customHeight="1">
      <c r="A25" s="5">
        <v>3</v>
      </c>
      <c r="B25" s="7" t="s">
        <v>84</v>
      </c>
      <c r="C25" s="5" t="s">
        <v>63</v>
      </c>
      <c r="D25" s="6">
        <v>2200</v>
      </c>
      <c r="E25" s="10"/>
      <c r="F25" s="29">
        <f>D25*E25</f>
        <v>0</v>
      </c>
      <c r="G25" s="22">
        <v>1.2</v>
      </c>
      <c r="H25" s="30">
        <f>G25*D25</f>
        <v>2640</v>
      </c>
      <c r="I25" s="21"/>
      <c r="J25" s="23">
        <f>D25*I25</f>
        <v>0</v>
      </c>
      <c r="K25" s="77">
        <f>F25+H25+J25</f>
        <v>2640</v>
      </c>
    </row>
    <row r="26" spans="1:11" ht="28.5" customHeight="1">
      <c r="A26" s="5">
        <v>4</v>
      </c>
      <c r="B26" s="7" t="s">
        <v>66</v>
      </c>
      <c r="C26" s="5" t="s">
        <v>64</v>
      </c>
      <c r="D26" s="6">
        <v>26</v>
      </c>
      <c r="E26" s="10">
        <v>3</v>
      </c>
      <c r="F26" s="29">
        <f>D26*E26</f>
        <v>78</v>
      </c>
      <c r="G26" s="22"/>
      <c r="H26" s="30">
        <f>G26*D26</f>
        <v>0</v>
      </c>
      <c r="I26" s="21"/>
      <c r="J26" s="23">
        <f>D26*I26</f>
        <v>0</v>
      </c>
      <c r="K26" s="77">
        <f>F26+H26+J26</f>
        <v>78</v>
      </c>
    </row>
    <row r="27" spans="1:11" ht="25.5" customHeight="1">
      <c r="A27" s="96"/>
      <c r="B27" s="115" t="s">
        <v>3</v>
      </c>
      <c r="C27" s="98"/>
      <c r="D27" s="98"/>
      <c r="E27" s="100"/>
      <c r="F27" s="102"/>
      <c r="G27" s="102"/>
      <c r="H27" s="104"/>
      <c r="I27" s="104"/>
      <c r="J27" s="104"/>
      <c r="K27" s="116">
        <f>SUM(K23:K26)</f>
        <v>3068</v>
      </c>
    </row>
    <row r="28" spans="1:11" ht="21.75" customHeight="1">
      <c r="A28" s="5"/>
      <c r="B28" s="117"/>
      <c r="C28" s="5"/>
      <c r="D28" s="5"/>
      <c r="E28" s="10"/>
      <c r="F28" s="8"/>
      <c r="G28" s="8"/>
      <c r="H28" s="9"/>
      <c r="I28" s="9"/>
      <c r="J28" s="9"/>
      <c r="K28" s="114">
        <v>4430</v>
      </c>
    </row>
    <row r="29" spans="1:11" ht="25.5" customHeight="1">
      <c r="A29" s="76"/>
      <c r="B29" s="50" t="s">
        <v>7</v>
      </c>
      <c r="C29" s="51" t="s">
        <v>17</v>
      </c>
      <c r="D29" s="52">
        <v>0.1</v>
      </c>
      <c r="E29" s="57"/>
      <c r="F29" s="58"/>
      <c r="G29" s="58"/>
      <c r="H29" s="59"/>
      <c r="I29" s="59"/>
      <c r="J29" s="59"/>
      <c r="K29" s="81">
        <f>K27*10/100</f>
        <v>306.8</v>
      </c>
    </row>
    <row r="30" spans="1:11" ht="18">
      <c r="A30" s="78"/>
      <c r="B30" s="12" t="s">
        <v>3</v>
      </c>
      <c r="C30" s="51" t="s">
        <v>17</v>
      </c>
      <c r="D30" s="15"/>
      <c r="E30" s="55"/>
      <c r="F30" s="56"/>
      <c r="G30" s="56"/>
      <c r="H30" s="53"/>
      <c r="I30" s="53"/>
      <c r="J30" s="53"/>
      <c r="K30" s="82">
        <f>K27+K29</f>
        <v>3374.8</v>
      </c>
    </row>
    <row r="31" spans="1:11" ht="26.25" customHeight="1">
      <c r="A31" s="78"/>
      <c r="B31" s="12" t="s">
        <v>4</v>
      </c>
      <c r="C31" s="51" t="s">
        <v>17</v>
      </c>
      <c r="D31" s="14">
        <v>0.08</v>
      </c>
      <c r="E31" s="55"/>
      <c r="F31" s="56"/>
      <c r="G31" s="56"/>
      <c r="H31" s="53"/>
      <c r="I31" s="53"/>
      <c r="J31" s="53"/>
      <c r="K31" s="82">
        <f>K30*8/100</f>
        <v>269.98400000000004</v>
      </c>
    </row>
    <row r="32" spans="1:11" ht="18">
      <c r="A32" s="78"/>
      <c r="B32" s="12" t="s">
        <v>3</v>
      </c>
      <c r="C32" s="51" t="s">
        <v>17</v>
      </c>
      <c r="D32" s="15"/>
      <c r="E32" s="10"/>
      <c r="F32" s="8"/>
      <c r="G32" s="8"/>
      <c r="H32" s="9"/>
      <c r="I32" s="10"/>
      <c r="J32" s="9"/>
      <c r="K32" s="82">
        <f>K30+K31</f>
        <v>3644.784</v>
      </c>
    </row>
    <row r="33" spans="1:11" ht="18">
      <c r="A33" s="78"/>
      <c r="B33" s="12" t="s">
        <v>67</v>
      </c>
      <c r="C33" s="51" t="s">
        <v>17</v>
      </c>
      <c r="D33" s="14">
        <v>0.03</v>
      </c>
      <c r="E33" s="10"/>
      <c r="F33" s="8"/>
      <c r="G33" s="8"/>
      <c r="H33" s="9"/>
      <c r="I33" s="10"/>
      <c r="J33" s="9"/>
      <c r="K33" s="82">
        <f>K32*3/100</f>
        <v>109.34352000000001</v>
      </c>
    </row>
    <row r="34" spans="1:12" ht="28.5" customHeight="1">
      <c r="A34" s="78"/>
      <c r="B34" s="12" t="s">
        <v>3</v>
      </c>
      <c r="C34" s="51" t="s">
        <v>17</v>
      </c>
      <c r="D34" s="14"/>
      <c r="E34" s="10"/>
      <c r="F34" s="8"/>
      <c r="G34" s="8"/>
      <c r="H34" s="9"/>
      <c r="I34" s="10"/>
      <c r="J34" s="9"/>
      <c r="K34" s="146">
        <f>K32+K33</f>
        <v>3754.12752</v>
      </c>
      <c r="L34" s="11"/>
    </row>
    <row r="35" spans="1:12" ht="18" customHeight="1">
      <c r="A35" s="78"/>
      <c r="B35" s="12" t="s">
        <v>5</v>
      </c>
      <c r="C35" s="51" t="s">
        <v>17</v>
      </c>
      <c r="D35" s="14">
        <v>0.18</v>
      </c>
      <c r="E35" s="10"/>
      <c r="F35" s="8"/>
      <c r="G35" s="8"/>
      <c r="H35" s="9"/>
      <c r="I35" s="10"/>
      <c r="J35" s="9"/>
      <c r="K35" s="82">
        <f>K34*18/100</f>
        <v>675.7429536000001</v>
      </c>
      <c r="L35" s="11"/>
    </row>
    <row r="36" spans="1:12" ht="14.25" customHeight="1">
      <c r="A36" s="78"/>
      <c r="B36" s="16" t="s">
        <v>6</v>
      </c>
      <c r="C36" s="13" t="s">
        <v>17</v>
      </c>
      <c r="D36" s="17"/>
      <c r="E36" s="55"/>
      <c r="F36" s="56"/>
      <c r="G36" s="56"/>
      <c r="H36" s="53"/>
      <c r="I36" s="53"/>
      <c r="J36" s="53"/>
      <c r="K36" s="80">
        <f>K34+K35</f>
        <v>4429.8704736</v>
      </c>
      <c r="L36" s="11"/>
    </row>
    <row r="37" spans="1:11" ht="18">
      <c r="A37" s="119"/>
      <c r="B37" s="228" t="s">
        <v>24</v>
      </c>
      <c r="C37" s="229"/>
      <c r="D37" s="229"/>
      <c r="E37" s="230"/>
      <c r="F37" s="120"/>
      <c r="G37" s="121"/>
      <c r="H37" s="120"/>
      <c r="I37" s="121"/>
      <c r="J37" s="122"/>
      <c r="K37" s="123"/>
    </row>
    <row r="38" spans="1:11" ht="18" customHeight="1">
      <c r="A38" s="124">
        <v>3</v>
      </c>
      <c r="B38" s="220" t="s">
        <v>20</v>
      </c>
      <c r="C38" s="221"/>
      <c r="D38" s="221"/>
      <c r="E38" s="222"/>
      <c r="F38" s="125"/>
      <c r="G38" s="126"/>
      <c r="H38" s="125"/>
      <c r="I38" s="126"/>
      <c r="J38" s="125"/>
      <c r="K38" s="127"/>
    </row>
    <row r="39" spans="1:11" ht="19.5" customHeight="1">
      <c r="A39" s="76">
        <v>1</v>
      </c>
      <c r="B39" s="41"/>
      <c r="C39" s="18" t="s">
        <v>14</v>
      </c>
      <c r="D39" s="20"/>
      <c r="E39" s="21"/>
      <c r="F39" s="29">
        <f>D39*E39</f>
        <v>0</v>
      </c>
      <c r="G39" s="22"/>
      <c r="H39" s="30">
        <f>D39*G39</f>
        <v>0</v>
      </c>
      <c r="I39" s="21"/>
      <c r="J39" s="23">
        <f>D39*I39</f>
        <v>0</v>
      </c>
      <c r="K39" s="77">
        <f>F39+H39+J39</f>
        <v>0</v>
      </c>
    </row>
    <row r="40" spans="1:11" ht="19.5" customHeight="1">
      <c r="A40" s="78">
        <v>2</v>
      </c>
      <c r="B40" s="7"/>
      <c r="C40" s="5"/>
      <c r="D40" s="6"/>
      <c r="E40" s="10"/>
      <c r="F40" s="29">
        <f aca="true" t="shared" si="4" ref="F40:F47">D40*E40</f>
        <v>0</v>
      </c>
      <c r="G40" s="22"/>
      <c r="H40" s="30">
        <f aca="true" t="shared" si="5" ref="H40:H47">D40*G40</f>
        <v>0</v>
      </c>
      <c r="I40" s="21"/>
      <c r="J40" s="23">
        <f aca="true" t="shared" si="6" ref="J40:J47">D40*I40</f>
        <v>0</v>
      </c>
      <c r="K40" s="77">
        <f aca="true" t="shared" si="7" ref="K40:K47">F40+H40+J40</f>
        <v>0</v>
      </c>
    </row>
    <row r="41" spans="1:11" ht="21.75" customHeight="1">
      <c r="A41" s="76">
        <v>3</v>
      </c>
      <c r="B41" s="7"/>
      <c r="C41" s="5"/>
      <c r="D41" s="6"/>
      <c r="E41" s="10"/>
      <c r="F41" s="29">
        <f t="shared" si="4"/>
        <v>0</v>
      </c>
      <c r="G41" s="22"/>
      <c r="H41" s="30">
        <f t="shared" si="5"/>
        <v>0</v>
      </c>
      <c r="I41" s="21"/>
      <c r="J41" s="23">
        <f t="shared" si="6"/>
        <v>0</v>
      </c>
      <c r="K41" s="77">
        <f t="shared" si="7"/>
        <v>0</v>
      </c>
    </row>
    <row r="42" spans="1:11" ht="17.25" customHeight="1">
      <c r="A42" s="78">
        <v>4</v>
      </c>
      <c r="B42" s="7"/>
      <c r="C42" s="5"/>
      <c r="D42" s="6"/>
      <c r="E42" s="10"/>
      <c r="F42" s="29">
        <f t="shared" si="4"/>
        <v>0</v>
      </c>
      <c r="G42" s="22"/>
      <c r="H42" s="30">
        <f t="shared" si="5"/>
        <v>0</v>
      </c>
      <c r="I42" s="21"/>
      <c r="J42" s="23">
        <f t="shared" si="6"/>
        <v>0</v>
      </c>
      <c r="K42" s="77">
        <f t="shared" si="7"/>
        <v>0</v>
      </c>
    </row>
    <row r="43" spans="1:11" ht="22.5" customHeight="1">
      <c r="A43" s="76">
        <v>5</v>
      </c>
      <c r="B43" s="7"/>
      <c r="C43" s="5"/>
      <c r="D43" s="6"/>
      <c r="E43" s="10"/>
      <c r="F43" s="29">
        <f t="shared" si="4"/>
        <v>0</v>
      </c>
      <c r="G43" s="22"/>
      <c r="H43" s="30">
        <f t="shared" si="5"/>
        <v>0</v>
      </c>
      <c r="I43" s="21"/>
      <c r="J43" s="23">
        <f t="shared" si="6"/>
        <v>0</v>
      </c>
      <c r="K43" s="77">
        <f t="shared" si="7"/>
        <v>0</v>
      </c>
    </row>
    <row r="44" spans="1:11" ht="21" customHeight="1">
      <c r="A44" s="78">
        <v>6</v>
      </c>
      <c r="B44" s="7"/>
      <c r="C44" s="5"/>
      <c r="D44" s="6"/>
      <c r="E44" s="10"/>
      <c r="F44" s="29">
        <f t="shared" si="4"/>
        <v>0</v>
      </c>
      <c r="G44" s="22"/>
      <c r="H44" s="30">
        <f t="shared" si="5"/>
        <v>0</v>
      </c>
      <c r="I44" s="21"/>
      <c r="J44" s="23">
        <f t="shared" si="6"/>
        <v>0</v>
      </c>
      <c r="K44" s="77">
        <f t="shared" si="7"/>
        <v>0</v>
      </c>
    </row>
    <row r="45" spans="1:11" ht="19.5" customHeight="1">
      <c r="A45" s="76">
        <v>7</v>
      </c>
      <c r="B45" s="7"/>
      <c r="C45" s="5"/>
      <c r="D45" s="6"/>
      <c r="E45" s="10"/>
      <c r="F45" s="29">
        <f t="shared" si="4"/>
        <v>0</v>
      </c>
      <c r="G45" s="22"/>
      <c r="H45" s="30">
        <f t="shared" si="5"/>
        <v>0</v>
      </c>
      <c r="I45" s="21"/>
      <c r="J45" s="23">
        <f t="shared" si="6"/>
        <v>0</v>
      </c>
      <c r="K45" s="77">
        <f t="shared" si="7"/>
        <v>0</v>
      </c>
    </row>
    <row r="46" spans="1:11" ht="21" customHeight="1">
      <c r="A46" s="78">
        <v>8</v>
      </c>
      <c r="B46" s="7"/>
      <c r="C46" s="5"/>
      <c r="D46" s="6"/>
      <c r="E46" s="10"/>
      <c r="F46" s="29">
        <f t="shared" si="4"/>
        <v>0</v>
      </c>
      <c r="G46" s="22"/>
      <c r="H46" s="30">
        <f t="shared" si="5"/>
        <v>0</v>
      </c>
      <c r="I46" s="21"/>
      <c r="J46" s="23">
        <f t="shared" si="6"/>
        <v>0</v>
      </c>
      <c r="K46" s="77">
        <f t="shared" si="7"/>
        <v>0</v>
      </c>
    </row>
    <row r="47" spans="1:11" ht="18.75" thickBot="1">
      <c r="A47" s="76">
        <v>9</v>
      </c>
      <c r="B47" s="97"/>
      <c r="C47" s="98"/>
      <c r="D47" s="99"/>
      <c r="E47" s="38"/>
      <c r="F47" s="101">
        <f t="shared" si="4"/>
        <v>0</v>
      </c>
      <c r="G47" s="102"/>
      <c r="H47" s="103">
        <f t="shared" si="5"/>
        <v>0</v>
      </c>
      <c r="I47" s="100"/>
      <c r="J47" s="104">
        <f t="shared" si="6"/>
        <v>0</v>
      </c>
      <c r="K47" s="118">
        <f t="shared" si="7"/>
        <v>0</v>
      </c>
    </row>
    <row r="48" spans="1:11" ht="18">
      <c r="A48" s="128"/>
      <c r="B48" s="129" t="s">
        <v>3</v>
      </c>
      <c r="C48" s="130"/>
      <c r="D48" s="131"/>
      <c r="E48" s="132"/>
      <c r="F48" s="133"/>
      <c r="G48" s="134"/>
      <c r="H48" s="135"/>
      <c r="I48" s="136"/>
      <c r="J48" s="136"/>
      <c r="K48" s="137">
        <f>SUM(K39:K40)</f>
        <v>0</v>
      </c>
    </row>
    <row r="49" spans="1:11" ht="18">
      <c r="A49" s="5"/>
      <c r="B49" s="138"/>
      <c r="C49" s="5"/>
      <c r="D49" s="6"/>
      <c r="E49" s="10"/>
      <c r="F49" s="8"/>
      <c r="G49" s="8"/>
      <c r="H49" s="9"/>
      <c r="I49" s="9"/>
      <c r="J49" s="9"/>
      <c r="K49" s="114">
        <v>3216</v>
      </c>
    </row>
    <row r="50" spans="1:11" ht="18">
      <c r="A50" s="76"/>
      <c r="B50" s="50" t="s">
        <v>7</v>
      </c>
      <c r="C50" s="51" t="s">
        <v>17</v>
      </c>
      <c r="D50" s="52">
        <v>0.1</v>
      </c>
      <c r="E50" s="57"/>
      <c r="F50" s="58"/>
      <c r="G50" s="22"/>
      <c r="H50" s="23"/>
      <c r="I50" s="23"/>
      <c r="J50" s="23"/>
      <c r="K50" s="81">
        <f>K48*10/100</f>
        <v>0</v>
      </c>
    </row>
    <row r="51" spans="1:11" ht="18">
      <c r="A51" s="78"/>
      <c r="B51" s="12" t="s">
        <v>3</v>
      </c>
      <c r="C51" s="51" t="s">
        <v>17</v>
      </c>
      <c r="D51" s="15"/>
      <c r="E51" s="55"/>
      <c r="F51" s="56"/>
      <c r="G51" s="8"/>
      <c r="H51" s="9"/>
      <c r="I51" s="9"/>
      <c r="J51" s="9"/>
      <c r="K51" s="82">
        <f>K48+K50</f>
        <v>0</v>
      </c>
    </row>
    <row r="52" spans="1:13" ht="18">
      <c r="A52" s="78"/>
      <c r="B52" s="12" t="s">
        <v>4</v>
      </c>
      <c r="C52" s="51" t="s">
        <v>17</v>
      </c>
      <c r="D52" s="14">
        <v>0.08</v>
      </c>
      <c r="E52" s="55"/>
      <c r="F52" s="56"/>
      <c r="G52" s="8"/>
      <c r="H52" s="9"/>
      <c r="I52" s="9"/>
      <c r="J52" s="9"/>
      <c r="K52" s="82">
        <f>K51*8/100</f>
        <v>0</v>
      </c>
      <c r="L52" s="2"/>
      <c r="M52" s="2"/>
    </row>
    <row r="53" spans="1:13" ht="18">
      <c r="A53" s="78"/>
      <c r="B53" s="12" t="s">
        <v>3</v>
      </c>
      <c r="C53" s="51" t="s">
        <v>17</v>
      </c>
      <c r="D53" s="15"/>
      <c r="E53" s="10"/>
      <c r="F53" s="8"/>
      <c r="G53" s="8"/>
      <c r="H53" s="9"/>
      <c r="I53" s="9"/>
      <c r="J53" s="9"/>
      <c r="K53" s="82">
        <f>K51+K52</f>
        <v>0</v>
      </c>
      <c r="L53" s="2"/>
      <c r="M53" s="2"/>
    </row>
    <row r="54" spans="1:13" ht="18">
      <c r="A54" s="78"/>
      <c r="B54" s="12" t="s">
        <v>67</v>
      </c>
      <c r="C54" s="51" t="s">
        <v>17</v>
      </c>
      <c r="D54" s="14">
        <v>0.03</v>
      </c>
      <c r="E54" s="10"/>
      <c r="F54" s="8"/>
      <c r="G54" s="8"/>
      <c r="H54" s="9"/>
      <c r="I54" s="10"/>
      <c r="J54" s="9"/>
      <c r="K54" s="82">
        <f>K53*3/100</f>
        <v>0</v>
      </c>
      <c r="L54" s="2"/>
      <c r="M54" s="2"/>
    </row>
    <row r="55" spans="1:13" ht="21.75" customHeight="1">
      <c r="A55" s="78"/>
      <c r="B55" s="12" t="s">
        <v>3</v>
      </c>
      <c r="C55" s="51" t="s">
        <v>17</v>
      </c>
      <c r="D55" s="14"/>
      <c r="E55" s="10"/>
      <c r="F55" s="8"/>
      <c r="G55" s="8"/>
      <c r="H55" s="9"/>
      <c r="I55" s="10"/>
      <c r="J55" s="9"/>
      <c r="K55" s="146">
        <f>K53+K54</f>
        <v>0</v>
      </c>
      <c r="L55" s="2"/>
      <c r="M55" s="2"/>
    </row>
    <row r="56" spans="1:13" ht="18">
      <c r="A56" s="78"/>
      <c r="B56" s="12" t="s">
        <v>5</v>
      </c>
      <c r="C56" s="51" t="s">
        <v>17</v>
      </c>
      <c r="D56" s="14">
        <v>0.18</v>
      </c>
      <c r="E56" s="10"/>
      <c r="F56" s="8"/>
      <c r="G56" s="8"/>
      <c r="H56" s="9"/>
      <c r="I56" s="9"/>
      <c r="J56" s="9"/>
      <c r="K56" s="82">
        <f>K53*18/100</f>
        <v>0</v>
      </c>
      <c r="L56" s="2"/>
      <c r="M56" s="2"/>
    </row>
    <row r="57" spans="1:13" ht="18.75" thickBot="1">
      <c r="A57" s="88"/>
      <c r="B57" s="68" t="s">
        <v>6</v>
      </c>
      <c r="C57" s="74" t="s">
        <v>17</v>
      </c>
      <c r="D57" s="69"/>
      <c r="E57" s="70"/>
      <c r="F57" s="71"/>
      <c r="G57" s="39"/>
      <c r="H57" s="40"/>
      <c r="I57" s="40"/>
      <c r="J57" s="40"/>
      <c r="K57" s="87">
        <f>K53+K56</f>
        <v>0</v>
      </c>
      <c r="L57" s="2"/>
      <c r="M57" s="2"/>
    </row>
    <row r="58" spans="1:13" ht="21.75" customHeight="1" thickBot="1">
      <c r="A58" s="43">
        <v>4</v>
      </c>
      <c r="B58" s="231" t="s">
        <v>21</v>
      </c>
      <c r="C58" s="232"/>
      <c r="D58" s="232"/>
      <c r="E58" s="233"/>
      <c r="F58" s="44"/>
      <c r="G58" s="45"/>
      <c r="H58" s="46"/>
      <c r="I58" s="47"/>
      <c r="J58" s="47"/>
      <c r="K58" s="48"/>
      <c r="L58" s="2"/>
      <c r="M58" s="2"/>
    </row>
    <row r="59" spans="1:13" ht="18">
      <c r="A59" s="76">
        <v>1</v>
      </c>
      <c r="B59" s="41"/>
      <c r="C59" s="18"/>
      <c r="D59" s="20"/>
      <c r="E59" s="21"/>
      <c r="F59" s="29">
        <f>D59*E59</f>
        <v>0</v>
      </c>
      <c r="G59" s="22"/>
      <c r="H59" s="30">
        <f>D59*G59</f>
        <v>0</v>
      </c>
      <c r="I59" s="21"/>
      <c r="J59" s="23">
        <f>D59*I59</f>
        <v>0</v>
      </c>
      <c r="K59" s="79">
        <f>F59+H59+J59</f>
        <v>0</v>
      </c>
      <c r="L59" s="2"/>
      <c r="M59" s="2"/>
    </row>
    <row r="60" spans="1:13" ht="20.25" customHeight="1">
      <c r="A60" s="78">
        <v>2</v>
      </c>
      <c r="B60" s="7"/>
      <c r="C60" s="5"/>
      <c r="D60" s="6"/>
      <c r="E60" s="10"/>
      <c r="F60" s="29">
        <f aca="true" t="shared" si="8" ref="F60:F66">D60*E60</f>
        <v>0</v>
      </c>
      <c r="G60" s="22"/>
      <c r="H60" s="30">
        <f aca="true" t="shared" si="9" ref="H60:H66">D60*G60</f>
        <v>0</v>
      </c>
      <c r="I60" s="21"/>
      <c r="J60" s="23">
        <f aca="true" t="shared" si="10" ref="J60:J66">D60*I60</f>
        <v>0</v>
      </c>
      <c r="K60" s="79">
        <f aca="true" t="shared" si="11" ref="K60:K66">F60+H60+J60</f>
        <v>0</v>
      </c>
      <c r="L60" s="2"/>
      <c r="M60" s="2"/>
    </row>
    <row r="61" spans="1:13" ht="18">
      <c r="A61" s="76">
        <v>3</v>
      </c>
      <c r="B61" s="7"/>
      <c r="C61" s="5"/>
      <c r="D61" s="6"/>
      <c r="E61" s="10"/>
      <c r="F61" s="29">
        <f t="shared" si="8"/>
        <v>0</v>
      </c>
      <c r="G61" s="22"/>
      <c r="H61" s="30">
        <f t="shared" si="9"/>
        <v>0</v>
      </c>
      <c r="I61" s="21"/>
      <c r="J61" s="23">
        <f t="shared" si="10"/>
        <v>0</v>
      </c>
      <c r="K61" s="79">
        <f t="shared" si="11"/>
        <v>0</v>
      </c>
      <c r="L61" s="2"/>
      <c r="M61" s="2"/>
    </row>
    <row r="62" spans="1:11" ht="18">
      <c r="A62" s="78">
        <v>4</v>
      </c>
      <c r="B62" s="7"/>
      <c r="C62" s="5"/>
      <c r="D62" s="6"/>
      <c r="E62" s="10"/>
      <c r="F62" s="29">
        <f t="shared" si="8"/>
        <v>0</v>
      </c>
      <c r="G62" s="22"/>
      <c r="H62" s="30">
        <f t="shared" si="9"/>
        <v>0</v>
      </c>
      <c r="I62" s="21"/>
      <c r="J62" s="23">
        <f t="shared" si="10"/>
        <v>0</v>
      </c>
      <c r="K62" s="79">
        <f t="shared" si="11"/>
        <v>0</v>
      </c>
    </row>
    <row r="63" spans="1:11" ht="18">
      <c r="A63" s="76">
        <v>5</v>
      </c>
      <c r="B63" s="7"/>
      <c r="C63" s="5"/>
      <c r="D63" s="6"/>
      <c r="E63" s="10"/>
      <c r="F63" s="29">
        <f t="shared" si="8"/>
        <v>0</v>
      </c>
      <c r="G63" s="22"/>
      <c r="H63" s="30">
        <f t="shared" si="9"/>
        <v>0</v>
      </c>
      <c r="I63" s="21"/>
      <c r="J63" s="23">
        <f t="shared" si="10"/>
        <v>0</v>
      </c>
      <c r="K63" s="79">
        <f t="shared" si="11"/>
        <v>0</v>
      </c>
    </row>
    <row r="64" spans="1:11" ht="25.5" customHeight="1">
      <c r="A64" s="78">
        <v>6</v>
      </c>
      <c r="B64" s="7"/>
      <c r="C64" s="5"/>
      <c r="D64" s="6"/>
      <c r="E64" s="10"/>
      <c r="F64" s="29">
        <f t="shared" si="8"/>
        <v>0</v>
      </c>
      <c r="G64" s="22"/>
      <c r="H64" s="30">
        <f t="shared" si="9"/>
        <v>0</v>
      </c>
      <c r="I64" s="21"/>
      <c r="J64" s="23">
        <f t="shared" si="10"/>
        <v>0</v>
      </c>
      <c r="K64" s="79">
        <f t="shared" si="11"/>
        <v>0</v>
      </c>
    </row>
    <row r="65" spans="1:11" ht="28.5" customHeight="1">
      <c r="A65" s="76">
        <v>7</v>
      </c>
      <c r="B65" s="7"/>
      <c r="C65" s="5"/>
      <c r="D65" s="6"/>
      <c r="E65" s="10"/>
      <c r="F65" s="29">
        <f t="shared" si="8"/>
        <v>0</v>
      </c>
      <c r="G65" s="22"/>
      <c r="H65" s="30">
        <f t="shared" si="9"/>
        <v>0</v>
      </c>
      <c r="I65" s="21"/>
      <c r="J65" s="23">
        <f t="shared" si="10"/>
        <v>0</v>
      </c>
      <c r="K65" s="79">
        <f t="shared" si="11"/>
        <v>0</v>
      </c>
    </row>
    <row r="66" spans="1:11" ht="18">
      <c r="A66" s="78">
        <v>8</v>
      </c>
      <c r="B66" s="7"/>
      <c r="C66" s="5"/>
      <c r="D66" s="6"/>
      <c r="E66" s="10"/>
      <c r="F66" s="29">
        <f t="shared" si="8"/>
        <v>0</v>
      </c>
      <c r="G66" s="22"/>
      <c r="H66" s="30">
        <f t="shared" si="9"/>
        <v>0</v>
      </c>
      <c r="I66" s="21"/>
      <c r="J66" s="23">
        <f t="shared" si="10"/>
        <v>0</v>
      </c>
      <c r="K66" s="79">
        <f t="shared" si="11"/>
        <v>0</v>
      </c>
    </row>
    <row r="67" spans="1:11" ht="18.75" thickBot="1">
      <c r="A67" s="72"/>
      <c r="B67" s="139" t="s">
        <v>15</v>
      </c>
      <c r="C67" s="105"/>
      <c r="D67" s="140"/>
      <c r="E67" s="106"/>
      <c r="F67" s="62"/>
      <c r="G67" s="63"/>
      <c r="H67" s="64"/>
      <c r="I67" s="65"/>
      <c r="J67" s="65"/>
      <c r="K67" s="73">
        <f>SUM(K59:K60)</f>
        <v>0</v>
      </c>
    </row>
    <row r="68" spans="1:11" ht="18">
      <c r="A68" s="76"/>
      <c r="B68" s="50" t="s">
        <v>7</v>
      </c>
      <c r="C68" s="51" t="s">
        <v>17</v>
      </c>
      <c r="D68" s="52">
        <v>0.1</v>
      </c>
      <c r="E68" s="57"/>
      <c r="F68" s="58"/>
      <c r="G68" s="22"/>
      <c r="H68" s="23"/>
      <c r="I68" s="23"/>
      <c r="J68" s="23"/>
      <c r="K68" s="81">
        <f>K67*10/100</f>
        <v>0</v>
      </c>
    </row>
    <row r="69" spans="1:11" ht="18">
      <c r="A69" s="78"/>
      <c r="B69" s="12" t="s">
        <v>3</v>
      </c>
      <c r="C69" s="51" t="s">
        <v>17</v>
      </c>
      <c r="D69" s="15"/>
      <c r="E69" s="55"/>
      <c r="F69" s="56"/>
      <c r="G69" s="8"/>
      <c r="H69" s="9"/>
      <c r="I69" s="9"/>
      <c r="J69" s="9"/>
      <c r="K69" s="82">
        <f>K67+K68</f>
        <v>0</v>
      </c>
    </row>
    <row r="70" spans="1:11" ht="18">
      <c r="A70" s="78"/>
      <c r="B70" s="12" t="s">
        <v>4</v>
      </c>
      <c r="C70" s="51" t="s">
        <v>17</v>
      </c>
      <c r="D70" s="14">
        <v>0.08</v>
      </c>
      <c r="E70" s="55"/>
      <c r="F70" s="56"/>
      <c r="G70" s="8"/>
      <c r="H70" s="9"/>
      <c r="I70" s="9"/>
      <c r="J70" s="9"/>
      <c r="K70" s="82">
        <f>K69*8/100</f>
        <v>0</v>
      </c>
    </row>
    <row r="71" spans="1:11" ht="18">
      <c r="A71" s="78"/>
      <c r="B71" s="12" t="s">
        <v>3</v>
      </c>
      <c r="C71" s="51" t="s">
        <v>17</v>
      </c>
      <c r="D71" s="15"/>
      <c r="E71" s="10"/>
      <c r="F71" s="8"/>
      <c r="G71" s="8"/>
      <c r="H71" s="9"/>
      <c r="I71" s="9"/>
      <c r="J71" s="9"/>
      <c r="K71" s="82">
        <f>K69+K70</f>
        <v>0</v>
      </c>
    </row>
    <row r="72" spans="1:11" ht="18">
      <c r="A72" s="78"/>
      <c r="B72" s="12" t="s">
        <v>67</v>
      </c>
      <c r="C72" s="51" t="s">
        <v>17</v>
      </c>
      <c r="D72" s="14">
        <v>0.03</v>
      </c>
      <c r="E72" s="10"/>
      <c r="F72" s="8"/>
      <c r="G72" s="8"/>
      <c r="H72" s="9"/>
      <c r="I72" s="10"/>
      <c r="J72" s="9"/>
      <c r="K72" s="82">
        <f>K71*3/100</f>
        <v>0</v>
      </c>
    </row>
    <row r="73" spans="1:11" ht="18">
      <c r="A73" s="78"/>
      <c r="B73" s="12" t="s">
        <v>3</v>
      </c>
      <c r="C73" s="51" t="s">
        <v>17</v>
      </c>
      <c r="D73" s="14"/>
      <c r="E73" s="10"/>
      <c r="F73" s="8"/>
      <c r="G73" s="8"/>
      <c r="H73" s="9"/>
      <c r="I73" s="10"/>
      <c r="J73" s="9"/>
      <c r="K73" s="146">
        <f>K71+K72</f>
        <v>0</v>
      </c>
    </row>
    <row r="74" spans="1:11" ht="27" customHeight="1">
      <c r="A74" s="78"/>
      <c r="B74" s="12" t="s">
        <v>5</v>
      </c>
      <c r="C74" s="51" t="s">
        <v>17</v>
      </c>
      <c r="D74" s="14">
        <v>0.18</v>
      </c>
      <c r="E74" s="10"/>
      <c r="F74" s="8"/>
      <c r="G74" s="8"/>
      <c r="H74" s="9"/>
      <c r="I74" s="9"/>
      <c r="J74" s="9"/>
      <c r="K74" s="82">
        <f>K71*18/100</f>
        <v>0</v>
      </c>
    </row>
    <row r="75" spans="1:11" ht="19.5" customHeight="1">
      <c r="A75" s="78"/>
      <c r="B75" s="16" t="s">
        <v>6</v>
      </c>
      <c r="C75" s="51" t="s">
        <v>17</v>
      </c>
      <c r="D75" s="17"/>
      <c r="E75" s="55"/>
      <c r="F75" s="56"/>
      <c r="G75" s="8"/>
      <c r="H75" s="9"/>
      <c r="I75" s="9"/>
      <c r="J75" s="9"/>
      <c r="K75" s="80">
        <f>K71+K74</f>
        <v>0</v>
      </c>
    </row>
    <row r="76" spans="1:11" ht="18">
      <c r="A76" s="5"/>
      <c r="B76" s="16"/>
      <c r="C76" s="13"/>
      <c r="D76" s="17"/>
      <c r="E76" s="55"/>
      <c r="F76" s="56"/>
      <c r="G76" s="8"/>
      <c r="H76" s="9"/>
      <c r="I76" s="9"/>
      <c r="J76" s="9"/>
      <c r="K76" s="114">
        <v>1210</v>
      </c>
    </row>
    <row r="77" spans="1:11" ht="18.75" thickBot="1">
      <c r="A77" s="61">
        <v>5</v>
      </c>
      <c r="B77" s="238" t="s">
        <v>22</v>
      </c>
      <c r="C77" s="239"/>
      <c r="D77" s="239"/>
      <c r="E77" s="240"/>
      <c r="F77" s="62"/>
      <c r="G77" s="63"/>
      <c r="H77" s="64"/>
      <c r="I77" s="65"/>
      <c r="J77" s="65"/>
      <c r="K77" s="66"/>
    </row>
    <row r="78" spans="1:11" ht="18">
      <c r="A78" s="76">
        <v>1</v>
      </c>
      <c r="B78" s="41"/>
      <c r="C78" s="18"/>
      <c r="D78" s="20"/>
      <c r="E78" s="21"/>
      <c r="F78" s="29">
        <f>D78*E78</f>
        <v>0</v>
      </c>
      <c r="G78" s="22"/>
      <c r="H78" s="30">
        <f>D78*G78</f>
        <v>0</v>
      </c>
      <c r="I78" s="21"/>
      <c r="J78" s="23">
        <f>D78*I78</f>
        <v>0</v>
      </c>
      <c r="K78" s="79">
        <f>F78+H78+J78</f>
        <v>0</v>
      </c>
    </row>
    <row r="79" spans="1:11" ht="18">
      <c r="A79" s="5">
        <v>2</v>
      </c>
      <c r="B79" s="7"/>
      <c r="C79" s="5"/>
      <c r="D79" s="6"/>
      <c r="E79" s="10"/>
      <c r="F79" s="8">
        <f>D79*E79</f>
        <v>0</v>
      </c>
      <c r="G79" s="8"/>
      <c r="H79" s="9">
        <f>D79*G79</f>
        <v>0</v>
      </c>
      <c r="I79" s="10"/>
      <c r="J79" s="9">
        <f>D79*I79</f>
        <v>0</v>
      </c>
      <c r="K79" s="9">
        <f>F79+H79+J79</f>
        <v>0</v>
      </c>
    </row>
    <row r="80" spans="1:11" ht="18">
      <c r="A80" s="76">
        <v>3</v>
      </c>
      <c r="B80" s="7"/>
      <c r="C80" s="5"/>
      <c r="D80" s="6"/>
      <c r="E80" s="10"/>
      <c r="F80" s="8"/>
      <c r="G80" s="8"/>
      <c r="H80" s="9"/>
      <c r="I80" s="10"/>
      <c r="J80" s="9"/>
      <c r="K80" s="9"/>
    </row>
    <row r="81" spans="1:11" ht="18">
      <c r="A81" s="5">
        <v>4</v>
      </c>
      <c r="B81" s="7"/>
      <c r="C81" s="5"/>
      <c r="D81" s="6"/>
      <c r="E81" s="10"/>
      <c r="F81" s="8"/>
      <c r="G81" s="8"/>
      <c r="H81" s="9"/>
      <c r="I81" s="10"/>
      <c r="J81" s="9"/>
      <c r="K81" s="9"/>
    </row>
    <row r="82" spans="1:11" ht="18">
      <c r="A82" s="76">
        <v>5</v>
      </c>
      <c r="B82" s="7"/>
      <c r="C82" s="5"/>
      <c r="D82" s="6"/>
      <c r="E82" s="10"/>
      <c r="F82" s="8"/>
      <c r="G82" s="8"/>
      <c r="H82" s="9"/>
      <c r="I82" s="10"/>
      <c r="J82" s="9"/>
      <c r="K82" s="9"/>
    </row>
    <row r="83" spans="1:11" ht="22.5" customHeight="1">
      <c r="A83" s="5">
        <v>6</v>
      </c>
      <c r="B83" s="7"/>
      <c r="C83" s="5"/>
      <c r="D83" s="6"/>
      <c r="E83" s="10"/>
      <c r="F83" s="8"/>
      <c r="G83" s="8"/>
      <c r="H83" s="9"/>
      <c r="I83" s="10"/>
      <c r="J83" s="9"/>
      <c r="K83" s="9"/>
    </row>
    <row r="84" spans="1:11" ht="18">
      <c r="A84" s="76">
        <v>7</v>
      </c>
      <c r="B84" s="7"/>
      <c r="C84" s="5"/>
      <c r="D84" s="6"/>
      <c r="E84" s="10"/>
      <c r="F84" s="8"/>
      <c r="G84" s="8"/>
      <c r="H84" s="9"/>
      <c r="I84" s="10"/>
      <c r="J84" s="9"/>
      <c r="K84" s="9"/>
    </row>
    <row r="85" spans="1:11" ht="21.75" customHeight="1">
      <c r="A85" s="5">
        <v>8</v>
      </c>
      <c r="B85" s="7"/>
      <c r="C85" s="5"/>
      <c r="D85" s="6"/>
      <c r="E85" s="10"/>
      <c r="F85" s="8"/>
      <c r="G85" s="8"/>
      <c r="H85" s="9"/>
      <c r="I85" s="10"/>
      <c r="J85" s="9"/>
      <c r="K85" s="9"/>
    </row>
    <row r="86" spans="1:11" ht="18.75" thickBot="1">
      <c r="A86" s="72"/>
      <c r="B86" s="89" t="s">
        <v>16</v>
      </c>
      <c r="C86" s="105"/>
      <c r="D86" s="105"/>
      <c r="E86" s="106"/>
      <c r="F86" s="62"/>
      <c r="G86" s="63"/>
      <c r="H86" s="64"/>
      <c r="I86" s="65"/>
      <c r="J86" s="65"/>
      <c r="K86" s="141">
        <f>SUM(K78:K79)</f>
        <v>0</v>
      </c>
    </row>
    <row r="87" spans="1:11" ht="18">
      <c r="A87" s="76"/>
      <c r="B87" s="50" t="s">
        <v>7</v>
      </c>
      <c r="C87" s="51" t="s">
        <v>17</v>
      </c>
      <c r="D87" s="52">
        <v>0.1</v>
      </c>
      <c r="E87" s="57"/>
      <c r="F87" s="58"/>
      <c r="G87" s="22"/>
      <c r="H87" s="23"/>
      <c r="I87" s="23"/>
      <c r="J87" s="23"/>
      <c r="K87" s="81">
        <f>K86*10/100</f>
        <v>0</v>
      </c>
    </row>
    <row r="88" spans="1:11" ht="18">
      <c r="A88" s="78"/>
      <c r="B88" s="12" t="s">
        <v>3</v>
      </c>
      <c r="C88" s="51" t="s">
        <v>17</v>
      </c>
      <c r="D88" s="15"/>
      <c r="E88" s="55"/>
      <c r="F88" s="56"/>
      <c r="G88" s="8"/>
      <c r="H88" s="9"/>
      <c r="I88" s="9"/>
      <c r="J88" s="9"/>
      <c r="K88" s="82">
        <f>K86+K87</f>
        <v>0</v>
      </c>
    </row>
    <row r="89" spans="1:11" ht="21" customHeight="1">
      <c r="A89" s="78"/>
      <c r="B89" s="12" t="s">
        <v>4</v>
      </c>
      <c r="C89" s="51" t="s">
        <v>17</v>
      </c>
      <c r="D89" s="14">
        <v>0.08</v>
      </c>
      <c r="E89" s="55"/>
      <c r="F89" s="56"/>
      <c r="G89" s="8"/>
      <c r="H89" s="9"/>
      <c r="I89" s="9"/>
      <c r="J89" s="9"/>
      <c r="K89" s="82">
        <f>K88*8/100</f>
        <v>0</v>
      </c>
    </row>
    <row r="90" spans="1:11" ht="18">
      <c r="A90" s="78"/>
      <c r="B90" s="12" t="s">
        <v>3</v>
      </c>
      <c r="C90" s="51" t="s">
        <v>17</v>
      </c>
      <c r="D90" s="15"/>
      <c r="E90" s="10"/>
      <c r="F90" s="8"/>
      <c r="G90" s="8"/>
      <c r="H90" s="9"/>
      <c r="I90" s="9"/>
      <c r="J90" s="9"/>
      <c r="K90" s="82">
        <f>K88+K89</f>
        <v>0</v>
      </c>
    </row>
    <row r="91" spans="1:11" ht="18">
      <c r="A91" s="78"/>
      <c r="B91" s="12" t="s">
        <v>67</v>
      </c>
      <c r="C91" s="51" t="s">
        <v>17</v>
      </c>
      <c r="D91" s="14">
        <v>0.03</v>
      </c>
      <c r="E91" s="10"/>
      <c r="F91" s="8"/>
      <c r="G91" s="8"/>
      <c r="H91" s="9"/>
      <c r="I91" s="10"/>
      <c r="J91" s="9"/>
      <c r="K91" s="82">
        <f>K90*3/100</f>
        <v>0</v>
      </c>
    </row>
    <row r="92" spans="1:11" ht="18">
      <c r="A92" s="78"/>
      <c r="B92" s="12" t="s">
        <v>3</v>
      </c>
      <c r="C92" s="51" t="s">
        <v>17</v>
      </c>
      <c r="D92" s="14"/>
      <c r="E92" s="10"/>
      <c r="F92" s="8"/>
      <c r="G92" s="8"/>
      <c r="H92" s="9"/>
      <c r="I92" s="10"/>
      <c r="J92" s="9"/>
      <c r="K92" s="146">
        <f>K90+K91</f>
        <v>0</v>
      </c>
    </row>
    <row r="93" spans="1:11" ht="18">
      <c r="A93" s="78"/>
      <c r="B93" s="12" t="s">
        <v>5</v>
      </c>
      <c r="C93" s="51" t="s">
        <v>17</v>
      </c>
      <c r="D93" s="14">
        <v>0.18</v>
      </c>
      <c r="E93" s="10"/>
      <c r="F93" s="8"/>
      <c r="G93" s="8"/>
      <c r="H93" s="9"/>
      <c r="I93" s="9"/>
      <c r="J93" s="9"/>
      <c r="K93" s="82">
        <f>K90*18/100</f>
        <v>0</v>
      </c>
    </row>
    <row r="94" spans="1:11" ht="18">
      <c r="A94" s="5"/>
      <c r="B94" s="16" t="s">
        <v>6</v>
      </c>
      <c r="C94" s="51" t="s">
        <v>17</v>
      </c>
      <c r="D94" s="17"/>
      <c r="E94" s="55"/>
      <c r="F94" s="56"/>
      <c r="G94" s="8"/>
      <c r="H94" s="9"/>
      <c r="I94" s="9"/>
      <c r="J94" s="9"/>
      <c r="K94" s="80">
        <f>K90+K93</f>
        <v>0</v>
      </c>
    </row>
    <row r="95" spans="1:11" ht="23.25" customHeight="1" thickBot="1">
      <c r="A95" s="5"/>
      <c r="B95" s="107"/>
      <c r="C95" s="108"/>
      <c r="D95" s="109"/>
      <c r="E95" s="110"/>
      <c r="F95" s="111"/>
      <c r="G95" s="102"/>
      <c r="H95" s="103"/>
      <c r="I95" s="104"/>
      <c r="J95" s="104"/>
      <c r="K95" s="142">
        <v>3306</v>
      </c>
    </row>
    <row r="96" spans="1:11" ht="24.75" customHeight="1" thickBot="1">
      <c r="A96" s="61">
        <v>6</v>
      </c>
      <c r="B96" s="231" t="s">
        <v>23</v>
      </c>
      <c r="C96" s="232"/>
      <c r="D96" s="232"/>
      <c r="E96" s="233"/>
      <c r="F96" s="44"/>
      <c r="G96" s="45"/>
      <c r="H96" s="46"/>
      <c r="I96" s="47"/>
      <c r="J96" s="47"/>
      <c r="K96" s="49"/>
    </row>
    <row r="97" spans="1:11" ht="24.75" customHeight="1">
      <c r="A97" s="76">
        <v>1</v>
      </c>
      <c r="B97" s="41"/>
      <c r="C97" s="18"/>
      <c r="D97" s="20"/>
      <c r="E97" s="21"/>
      <c r="F97" s="29">
        <f>D97*E97</f>
        <v>0</v>
      </c>
      <c r="G97" s="22"/>
      <c r="H97" s="30">
        <f>D97*G97</f>
        <v>0</v>
      </c>
      <c r="I97" s="21"/>
      <c r="J97" s="23">
        <f>D97*I97</f>
        <v>0</v>
      </c>
      <c r="K97" s="79">
        <f>F97+H97+J97</f>
        <v>0</v>
      </c>
    </row>
    <row r="98" spans="1:11" ht="21" customHeight="1">
      <c r="A98" s="78">
        <v>2</v>
      </c>
      <c r="B98" s="7"/>
      <c r="C98" s="5"/>
      <c r="D98" s="6"/>
      <c r="E98" s="10"/>
      <c r="F98" s="29">
        <f aca="true" t="shared" si="12" ref="F98:F104">D98*E98</f>
        <v>0</v>
      </c>
      <c r="G98" s="22"/>
      <c r="H98" s="30">
        <f aca="true" t="shared" si="13" ref="H98:H104">D98*G98</f>
        <v>0</v>
      </c>
      <c r="I98" s="21"/>
      <c r="J98" s="23">
        <f aca="true" t="shared" si="14" ref="J98:J104">D98*I98</f>
        <v>0</v>
      </c>
      <c r="K98" s="79">
        <f aca="true" t="shared" si="15" ref="K98:K104">F98+H98+J98</f>
        <v>0</v>
      </c>
    </row>
    <row r="99" spans="1:11" ht="18">
      <c r="A99" s="76">
        <v>3</v>
      </c>
      <c r="B99" s="7"/>
      <c r="C99" s="5"/>
      <c r="D99" s="6"/>
      <c r="E99" s="10"/>
      <c r="F99" s="29">
        <f t="shared" si="12"/>
        <v>0</v>
      </c>
      <c r="G99" s="22"/>
      <c r="H99" s="30">
        <f t="shared" si="13"/>
        <v>0</v>
      </c>
      <c r="I99" s="21"/>
      <c r="J99" s="23">
        <f t="shared" si="14"/>
        <v>0</v>
      </c>
      <c r="K99" s="79">
        <f t="shared" si="15"/>
        <v>0</v>
      </c>
    </row>
    <row r="100" spans="1:11" ht="18">
      <c r="A100" s="78">
        <v>4</v>
      </c>
      <c r="B100" s="7"/>
      <c r="C100" s="5"/>
      <c r="D100" s="6"/>
      <c r="E100" s="10"/>
      <c r="F100" s="29">
        <f t="shared" si="12"/>
        <v>0</v>
      </c>
      <c r="G100" s="22"/>
      <c r="H100" s="30">
        <f t="shared" si="13"/>
        <v>0</v>
      </c>
      <c r="I100" s="21"/>
      <c r="J100" s="23">
        <f t="shared" si="14"/>
        <v>0</v>
      </c>
      <c r="K100" s="79">
        <f t="shared" si="15"/>
        <v>0</v>
      </c>
    </row>
    <row r="101" spans="1:11" ht="18">
      <c r="A101" s="76">
        <v>5</v>
      </c>
      <c r="B101" s="7"/>
      <c r="C101" s="5"/>
      <c r="D101" s="6"/>
      <c r="E101" s="10"/>
      <c r="F101" s="29">
        <f t="shared" si="12"/>
        <v>0</v>
      </c>
      <c r="G101" s="22"/>
      <c r="H101" s="30">
        <f t="shared" si="13"/>
        <v>0</v>
      </c>
      <c r="I101" s="21"/>
      <c r="J101" s="23">
        <f t="shared" si="14"/>
        <v>0</v>
      </c>
      <c r="K101" s="79">
        <f t="shared" si="15"/>
        <v>0</v>
      </c>
    </row>
    <row r="102" spans="1:11" ht="18">
      <c r="A102" s="78">
        <v>6</v>
      </c>
      <c r="B102" s="7"/>
      <c r="C102" s="5"/>
      <c r="D102" s="6"/>
      <c r="E102" s="10"/>
      <c r="F102" s="29">
        <f t="shared" si="12"/>
        <v>0</v>
      </c>
      <c r="G102" s="22"/>
      <c r="H102" s="30">
        <f t="shared" si="13"/>
        <v>0</v>
      </c>
      <c r="I102" s="21"/>
      <c r="J102" s="23">
        <f t="shared" si="14"/>
        <v>0</v>
      </c>
      <c r="K102" s="79">
        <f t="shared" si="15"/>
        <v>0</v>
      </c>
    </row>
    <row r="103" spans="1:11" ht="18">
      <c r="A103" s="76">
        <v>7</v>
      </c>
      <c r="B103" s="7"/>
      <c r="C103" s="5"/>
      <c r="D103" s="6"/>
      <c r="E103" s="10"/>
      <c r="F103" s="29">
        <f t="shared" si="12"/>
        <v>0</v>
      </c>
      <c r="G103" s="22"/>
      <c r="H103" s="30">
        <f t="shared" si="13"/>
        <v>0</v>
      </c>
      <c r="I103" s="21"/>
      <c r="J103" s="23">
        <f t="shared" si="14"/>
        <v>0</v>
      </c>
      <c r="K103" s="79">
        <f t="shared" si="15"/>
        <v>0</v>
      </c>
    </row>
    <row r="104" spans="1:11" ht="18">
      <c r="A104" s="78">
        <v>8</v>
      </c>
      <c r="B104" s="7"/>
      <c r="C104" s="5"/>
      <c r="D104" s="6"/>
      <c r="E104" s="10"/>
      <c r="F104" s="29">
        <f t="shared" si="12"/>
        <v>0</v>
      </c>
      <c r="G104" s="22"/>
      <c r="H104" s="30">
        <f t="shared" si="13"/>
        <v>0</v>
      </c>
      <c r="I104" s="21"/>
      <c r="J104" s="23">
        <f t="shared" si="14"/>
        <v>0</v>
      </c>
      <c r="K104" s="79">
        <f t="shared" si="15"/>
        <v>0</v>
      </c>
    </row>
    <row r="105" spans="1:11" ht="18.75" thickBot="1">
      <c r="A105" s="72"/>
      <c r="B105" s="89" t="s">
        <v>3</v>
      </c>
      <c r="C105" s="105"/>
      <c r="D105" s="105"/>
      <c r="E105" s="106"/>
      <c r="F105" s="62"/>
      <c r="G105" s="63"/>
      <c r="H105" s="64"/>
      <c r="I105" s="65"/>
      <c r="J105" s="65"/>
      <c r="K105" s="73">
        <f>SUM(K97:K98)</f>
        <v>0</v>
      </c>
    </row>
    <row r="106" spans="1:11" ht="18">
      <c r="A106" s="76"/>
      <c r="B106" s="50" t="s">
        <v>7</v>
      </c>
      <c r="C106" s="51" t="s">
        <v>17</v>
      </c>
      <c r="D106" s="52">
        <v>0.1</v>
      </c>
      <c r="E106" s="57"/>
      <c r="F106" s="58"/>
      <c r="G106" s="22"/>
      <c r="H106" s="23"/>
      <c r="I106" s="23"/>
      <c r="J106" s="23"/>
      <c r="K106" s="81">
        <f>K105*10/100</f>
        <v>0</v>
      </c>
    </row>
    <row r="107" spans="1:11" ht="18">
      <c r="A107" s="78"/>
      <c r="B107" s="12" t="s">
        <v>3</v>
      </c>
      <c r="C107" s="51" t="s">
        <v>17</v>
      </c>
      <c r="D107" s="15"/>
      <c r="E107" s="55"/>
      <c r="F107" s="56"/>
      <c r="G107" s="8"/>
      <c r="H107" s="9"/>
      <c r="I107" s="9"/>
      <c r="J107" s="9"/>
      <c r="K107" s="82">
        <f>K105+K106</f>
        <v>0</v>
      </c>
    </row>
    <row r="108" spans="1:11" ht="28.5" customHeight="1">
      <c r="A108" s="78"/>
      <c r="B108" s="12" t="s">
        <v>4</v>
      </c>
      <c r="C108" s="51" t="s">
        <v>17</v>
      </c>
      <c r="D108" s="14">
        <v>0.08</v>
      </c>
      <c r="E108" s="55"/>
      <c r="F108" s="56"/>
      <c r="G108" s="8"/>
      <c r="H108" s="9"/>
      <c r="I108" s="9"/>
      <c r="J108" s="9"/>
      <c r="K108" s="82">
        <f>K107*8/100</f>
        <v>0</v>
      </c>
    </row>
    <row r="109" spans="1:11" ht="18" customHeight="1">
      <c r="A109" s="78"/>
      <c r="B109" s="12" t="s">
        <v>3</v>
      </c>
      <c r="C109" s="51" t="s">
        <v>17</v>
      </c>
      <c r="D109" s="15"/>
      <c r="E109" s="10"/>
      <c r="F109" s="8"/>
      <c r="G109" s="8"/>
      <c r="H109" s="9"/>
      <c r="I109" s="9"/>
      <c r="J109" s="9"/>
      <c r="K109" s="82">
        <f>K107+K108</f>
        <v>0</v>
      </c>
    </row>
    <row r="110" spans="1:11" ht="17.25" customHeight="1">
      <c r="A110" s="78"/>
      <c r="B110" s="12" t="s">
        <v>67</v>
      </c>
      <c r="C110" s="51" t="s">
        <v>17</v>
      </c>
      <c r="D110" s="14">
        <v>0.03</v>
      </c>
      <c r="E110" s="10"/>
      <c r="F110" s="8"/>
      <c r="G110" s="8"/>
      <c r="H110" s="9"/>
      <c r="I110" s="10"/>
      <c r="J110" s="9"/>
      <c r="K110" s="82">
        <f>K109*3/100</f>
        <v>0</v>
      </c>
    </row>
    <row r="111" spans="1:11" ht="18">
      <c r="A111" s="78"/>
      <c r="B111" s="12" t="s">
        <v>3</v>
      </c>
      <c r="C111" s="51" t="s">
        <v>17</v>
      </c>
      <c r="D111" s="14"/>
      <c r="E111" s="10"/>
      <c r="F111" s="8"/>
      <c r="G111" s="8"/>
      <c r="H111" s="9"/>
      <c r="I111" s="10"/>
      <c r="J111" s="9"/>
      <c r="K111" s="146">
        <f>K109+K110</f>
        <v>0</v>
      </c>
    </row>
    <row r="112" spans="1:11" ht="18">
      <c r="A112" s="78"/>
      <c r="B112" s="12" t="s">
        <v>5</v>
      </c>
      <c r="C112" s="51" t="s">
        <v>17</v>
      </c>
      <c r="D112" s="14">
        <v>0.18</v>
      </c>
      <c r="E112" s="10"/>
      <c r="F112" s="8"/>
      <c r="G112" s="8"/>
      <c r="H112" s="9"/>
      <c r="I112" s="9"/>
      <c r="J112" s="9"/>
      <c r="K112" s="82">
        <f>K109*18/100</f>
        <v>0</v>
      </c>
    </row>
    <row r="113" spans="1:11" ht="18">
      <c r="A113" s="88"/>
      <c r="B113" s="68" t="s">
        <v>6</v>
      </c>
      <c r="C113" s="74" t="s">
        <v>17</v>
      </c>
      <c r="D113" s="69"/>
      <c r="E113" s="70"/>
      <c r="F113" s="71"/>
      <c r="G113" s="39"/>
      <c r="H113" s="40"/>
      <c r="I113" s="40"/>
      <c r="J113" s="40"/>
      <c r="K113" s="87">
        <f>K109+K112</f>
        <v>0</v>
      </c>
    </row>
    <row r="114" spans="1:11" ht="18">
      <c r="A114" s="5"/>
      <c r="B114" s="16"/>
      <c r="C114" s="13"/>
      <c r="D114" s="17"/>
      <c r="E114" s="55"/>
      <c r="F114" s="56"/>
      <c r="G114" s="8"/>
      <c r="H114" s="9"/>
      <c r="I114" s="9"/>
      <c r="J114" s="9"/>
      <c r="K114" s="114">
        <v>1700</v>
      </c>
    </row>
    <row r="115" spans="1:11" ht="18">
      <c r="A115" s="119"/>
      <c r="B115" s="228" t="s">
        <v>25</v>
      </c>
      <c r="C115" s="229"/>
      <c r="D115" s="229"/>
      <c r="E115" s="230"/>
      <c r="F115" s="120"/>
      <c r="G115" s="121"/>
      <c r="H115" s="120"/>
      <c r="I115" s="121"/>
      <c r="J115" s="122"/>
      <c r="K115" s="123"/>
    </row>
    <row r="116" spans="1:11" ht="18">
      <c r="A116" s="124">
        <v>7</v>
      </c>
      <c r="B116" s="220" t="s">
        <v>26</v>
      </c>
      <c r="C116" s="221"/>
      <c r="D116" s="221"/>
      <c r="E116" s="222"/>
      <c r="F116" s="125"/>
      <c r="G116" s="126"/>
      <c r="H116" s="125"/>
      <c r="I116" s="126"/>
      <c r="J116" s="125"/>
      <c r="K116" s="127"/>
    </row>
    <row r="117" spans="1:11" ht="18">
      <c r="A117" s="76">
        <v>1</v>
      </c>
      <c r="B117" s="41"/>
      <c r="C117" s="18" t="s">
        <v>14</v>
      </c>
      <c r="D117" s="20"/>
      <c r="E117" s="21"/>
      <c r="F117" s="29">
        <f>D117*E117</f>
        <v>0</v>
      </c>
      <c r="G117" s="22"/>
      <c r="H117" s="30">
        <f>D117*G117</f>
        <v>0</v>
      </c>
      <c r="I117" s="21"/>
      <c r="J117" s="23">
        <f>D117*I117</f>
        <v>0</v>
      </c>
      <c r="K117" s="77">
        <f>F117+H117+J117</f>
        <v>0</v>
      </c>
    </row>
    <row r="118" spans="1:11" ht="18">
      <c r="A118" s="78">
        <v>2</v>
      </c>
      <c r="B118" s="7"/>
      <c r="C118" s="5"/>
      <c r="D118" s="6"/>
      <c r="E118" s="10"/>
      <c r="F118" s="29">
        <f aca="true" t="shared" si="16" ref="F118:F125">D118*E118</f>
        <v>0</v>
      </c>
      <c r="G118" s="22"/>
      <c r="H118" s="30">
        <f aca="true" t="shared" si="17" ref="H118:H125">D118*G118</f>
        <v>0</v>
      </c>
      <c r="I118" s="21"/>
      <c r="J118" s="23">
        <f aca="true" t="shared" si="18" ref="J118:J125">D118*I118</f>
        <v>0</v>
      </c>
      <c r="K118" s="77">
        <f aca="true" t="shared" si="19" ref="K118:K125">F118+H118+J118</f>
        <v>0</v>
      </c>
    </row>
    <row r="119" spans="1:11" ht="18">
      <c r="A119" s="76">
        <v>3</v>
      </c>
      <c r="B119" s="7"/>
      <c r="C119" s="5"/>
      <c r="D119" s="6"/>
      <c r="E119" s="10"/>
      <c r="F119" s="29">
        <f t="shared" si="16"/>
        <v>0</v>
      </c>
      <c r="G119" s="22"/>
      <c r="H119" s="30">
        <f t="shared" si="17"/>
        <v>0</v>
      </c>
      <c r="I119" s="21"/>
      <c r="J119" s="23">
        <f t="shared" si="18"/>
        <v>0</v>
      </c>
      <c r="K119" s="77">
        <f t="shared" si="19"/>
        <v>0</v>
      </c>
    </row>
    <row r="120" spans="1:11" ht="18">
      <c r="A120" s="78">
        <v>4</v>
      </c>
      <c r="B120" s="7"/>
      <c r="C120" s="5"/>
      <c r="D120" s="6"/>
      <c r="E120" s="10"/>
      <c r="F120" s="29">
        <f t="shared" si="16"/>
        <v>0</v>
      </c>
      <c r="G120" s="22"/>
      <c r="H120" s="30">
        <f t="shared" si="17"/>
        <v>0</v>
      </c>
      <c r="I120" s="21"/>
      <c r="J120" s="23">
        <f t="shared" si="18"/>
        <v>0</v>
      </c>
      <c r="K120" s="77">
        <f t="shared" si="19"/>
        <v>0</v>
      </c>
    </row>
    <row r="121" spans="1:11" ht="18">
      <c r="A121" s="76">
        <v>5</v>
      </c>
      <c r="B121" s="7"/>
      <c r="C121" s="5"/>
      <c r="D121" s="6"/>
      <c r="E121" s="10"/>
      <c r="F121" s="29">
        <f t="shared" si="16"/>
        <v>0</v>
      </c>
      <c r="G121" s="22"/>
      <c r="H121" s="30">
        <f t="shared" si="17"/>
        <v>0</v>
      </c>
      <c r="I121" s="21"/>
      <c r="J121" s="23">
        <f t="shared" si="18"/>
        <v>0</v>
      </c>
      <c r="K121" s="77">
        <f t="shared" si="19"/>
        <v>0</v>
      </c>
    </row>
    <row r="122" spans="1:11" ht="18">
      <c r="A122" s="78">
        <v>6</v>
      </c>
      <c r="B122" s="7"/>
      <c r="C122" s="5"/>
      <c r="D122" s="6"/>
      <c r="E122" s="10"/>
      <c r="F122" s="29">
        <f t="shared" si="16"/>
        <v>0</v>
      </c>
      <c r="G122" s="22"/>
      <c r="H122" s="30">
        <f t="shared" si="17"/>
        <v>0</v>
      </c>
      <c r="I122" s="21"/>
      <c r="J122" s="23">
        <f t="shared" si="18"/>
        <v>0</v>
      </c>
      <c r="K122" s="77">
        <f t="shared" si="19"/>
        <v>0</v>
      </c>
    </row>
    <row r="123" spans="1:11" ht="18">
      <c r="A123" s="76">
        <v>7</v>
      </c>
      <c r="B123" s="7"/>
      <c r="C123" s="5"/>
      <c r="D123" s="6"/>
      <c r="E123" s="10"/>
      <c r="F123" s="29">
        <f t="shared" si="16"/>
        <v>0</v>
      </c>
      <c r="G123" s="22"/>
      <c r="H123" s="30">
        <f t="shared" si="17"/>
        <v>0</v>
      </c>
      <c r="I123" s="21"/>
      <c r="J123" s="23">
        <f t="shared" si="18"/>
        <v>0</v>
      </c>
      <c r="K123" s="77">
        <f t="shared" si="19"/>
        <v>0</v>
      </c>
    </row>
    <row r="124" spans="1:11" ht="18">
      <c r="A124" s="78">
        <v>8</v>
      </c>
      <c r="B124" s="7"/>
      <c r="C124" s="5"/>
      <c r="D124" s="6"/>
      <c r="E124" s="10"/>
      <c r="F124" s="29">
        <f t="shared" si="16"/>
        <v>0</v>
      </c>
      <c r="G124" s="22"/>
      <c r="H124" s="30">
        <f t="shared" si="17"/>
        <v>0</v>
      </c>
      <c r="I124" s="21"/>
      <c r="J124" s="23">
        <f t="shared" si="18"/>
        <v>0</v>
      </c>
      <c r="K124" s="77">
        <f t="shared" si="19"/>
        <v>0</v>
      </c>
    </row>
    <row r="125" spans="1:11" ht="18.75" thickBot="1">
      <c r="A125" s="76">
        <v>9</v>
      </c>
      <c r="B125" s="97"/>
      <c r="C125" s="98"/>
      <c r="D125" s="99"/>
      <c r="E125" s="38"/>
      <c r="F125" s="101">
        <f t="shared" si="16"/>
        <v>0</v>
      </c>
      <c r="G125" s="102"/>
      <c r="H125" s="103">
        <f t="shared" si="17"/>
        <v>0</v>
      </c>
      <c r="I125" s="100"/>
      <c r="J125" s="104">
        <f t="shared" si="18"/>
        <v>0</v>
      </c>
      <c r="K125" s="118">
        <f t="shared" si="19"/>
        <v>0</v>
      </c>
    </row>
    <row r="126" spans="1:11" ht="18">
      <c r="A126" s="128"/>
      <c r="B126" s="129" t="s">
        <v>3</v>
      </c>
      <c r="C126" s="130"/>
      <c r="D126" s="131"/>
      <c r="E126" s="132"/>
      <c r="F126" s="133"/>
      <c r="G126" s="134"/>
      <c r="H126" s="135"/>
      <c r="I126" s="136"/>
      <c r="J126" s="136"/>
      <c r="K126" s="137">
        <f>SUM(K117:K118)</f>
        <v>0</v>
      </c>
    </row>
    <row r="127" spans="1:11" ht="18">
      <c r="A127" s="5"/>
      <c r="B127" s="138"/>
      <c r="C127" s="5"/>
      <c r="D127" s="6"/>
      <c r="E127" s="10"/>
      <c r="F127" s="8"/>
      <c r="G127" s="8"/>
      <c r="H127" s="9"/>
      <c r="I127" s="9"/>
      <c r="J127" s="9"/>
      <c r="K127" s="114">
        <v>4802</v>
      </c>
    </row>
    <row r="128" spans="1:11" ht="18">
      <c r="A128" s="76"/>
      <c r="B128" s="50" t="s">
        <v>7</v>
      </c>
      <c r="C128" s="51" t="s">
        <v>17</v>
      </c>
      <c r="D128" s="52">
        <v>0.1</v>
      </c>
      <c r="E128" s="57"/>
      <c r="F128" s="58"/>
      <c r="G128" s="22"/>
      <c r="H128" s="23"/>
      <c r="I128" s="23"/>
      <c r="J128" s="23"/>
      <c r="K128" s="81">
        <f>K126*10/100</f>
        <v>0</v>
      </c>
    </row>
    <row r="129" spans="1:11" ht="35.25" customHeight="1">
      <c r="A129" s="78"/>
      <c r="B129" s="12" t="s">
        <v>3</v>
      </c>
      <c r="C129" s="51" t="s">
        <v>17</v>
      </c>
      <c r="D129" s="15"/>
      <c r="E129" s="55"/>
      <c r="F129" s="56"/>
      <c r="G129" s="8"/>
      <c r="H129" s="9"/>
      <c r="I129" s="9"/>
      <c r="J129" s="9"/>
      <c r="K129" s="82">
        <f>K126+K128</f>
        <v>0</v>
      </c>
    </row>
    <row r="130" spans="1:11" ht="18">
      <c r="A130" s="78"/>
      <c r="B130" s="12" t="s">
        <v>4</v>
      </c>
      <c r="C130" s="51" t="s">
        <v>17</v>
      </c>
      <c r="D130" s="14">
        <v>0.08</v>
      </c>
      <c r="E130" s="55"/>
      <c r="F130" s="56"/>
      <c r="G130" s="8"/>
      <c r="H130" s="9"/>
      <c r="I130" s="9"/>
      <c r="J130" s="9"/>
      <c r="K130" s="82">
        <f>K129*8/100</f>
        <v>0</v>
      </c>
    </row>
    <row r="131" spans="1:11" ht="18">
      <c r="A131" s="78"/>
      <c r="B131" s="12" t="s">
        <v>3</v>
      </c>
      <c r="C131" s="51" t="s">
        <v>17</v>
      </c>
      <c r="D131" s="15"/>
      <c r="E131" s="10"/>
      <c r="F131" s="8"/>
      <c r="G131" s="8"/>
      <c r="H131" s="9"/>
      <c r="I131" s="9"/>
      <c r="J131" s="9"/>
      <c r="K131" s="82">
        <f>K129+K130</f>
        <v>0</v>
      </c>
    </row>
    <row r="132" spans="1:11" ht="18">
      <c r="A132" s="78"/>
      <c r="B132" s="12" t="s">
        <v>67</v>
      </c>
      <c r="C132" s="51" t="s">
        <v>17</v>
      </c>
      <c r="D132" s="14">
        <v>0.03</v>
      </c>
      <c r="E132" s="10"/>
      <c r="F132" s="8"/>
      <c r="G132" s="8"/>
      <c r="H132" s="9"/>
      <c r="I132" s="10"/>
      <c r="J132" s="9"/>
      <c r="K132" s="82">
        <f>K131*3/100</f>
        <v>0</v>
      </c>
    </row>
    <row r="133" spans="1:11" ht="18">
      <c r="A133" s="78"/>
      <c r="B133" s="12" t="s">
        <v>3</v>
      </c>
      <c r="C133" s="51" t="s">
        <v>17</v>
      </c>
      <c r="D133" s="14"/>
      <c r="E133" s="10"/>
      <c r="F133" s="8"/>
      <c r="G133" s="8"/>
      <c r="H133" s="9"/>
      <c r="I133" s="10"/>
      <c r="J133" s="9"/>
      <c r="K133" s="146">
        <f>K131+K132</f>
        <v>0</v>
      </c>
    </row>
    <row r="134" spans="1:11" ht="18">
      <c r="A134" s="78"/>
      <c r="B134" s="12" t="s">
        <v>5</v>
      </c>
      <c r="C134" s="51" t="s">
        <v>17</v>
      </c>
      <c r="D134" s="14">
        <v>0.18</v>
      </c>
      <c r="E134" s="10"/>
      <c r="F134" s="8"/>
      <c r="G134" s="8"/>
      <c r="H134" s="9"/>
      <c r="I134" s="9"/>
      <c r="J134" s="9"/>
      <c r="K134" s="82">
        <f>K131*18/100</f>
        <v>0</v>
      </c>
    </row>
    <row r="135" spans="1:11" ht="18">
      <c r="A135" s="88"/>
      <c r="B135" s="68" t="s">
        <v>6</v>
      </c>
      <c r="C135" s="74" t="s">
        <v>17</v>
      </c>
      <c r="D135" s="69"/>
      <c r="E135" s="70"/>
      <c r="F135" s="71"/>
      <c r="G135" s="39"/>
      <c r="H135" s="40"/>
      <c r="I135" s="40"/>
      <c r="J135" s="40"/>
      <c r="K135" s="87">
        <f>K131+K134</f>
        <v>0</v>
      </c>
    </row>
    <row r="136" spans="1:11" ht="18">
      <c r="A136" s="124"/>
      <c r="B136" s="226" t="s">
        <v>27</v>
      </c>
      <c r="C136" s="226"/>
      <c r="D136" s="226"/>
      <c r="E136" s="226"/>
      <c r="F136" s="125"/>
      <c r="G136" s="126"/>
      <c r="H136" s="125"/>
      <c r="I136" s="126"/>
      <c r="J136" s="125"/>
      <c r="K136" s="127"/>
    </row>
    <row r="137" spans="1:11" ht="18">
      <c r="A137" s="124">
        <v>8</v>
      </c>
      <c r="B137" s="212" t="s">
        <v>28</v>
      </c>
      <c r="C137" s="213"/>
      <c r="D137" s="213"/>
      <c r="E137" s="214"/>
      <c r="F137" s="125"/>
      <c r="G137" s="126"/>
      <c r="H137" s="125"/>
      <c r="I137" s="126"/>
      <c r="J137" s="125"/>
      <c r="K137" s="127"/>
    </row>
    <row r="138" spans="1:11" ht="36">
      <c r="A138" s="76">
        <v>1</v>
      </c>
      <c r="B138" s="152" t="s">
        <v>99</v>
      </c>
      <c r="C138" s="153" t="s">
        <v>100</v>
      </c>
      <c r="D138" s="158">
        <v>7.68</v>
      </c>
      <c r="E138" s="159"/>
      <c r="F138" s="160">
        <f>D138*E138</f>
        <v>0</v>
      </c>
      <c r="G138" s="161">
        <v>20</v>
      </c>
      <c r="H138" s="162">
        <f>D138*G138</f>
        <v>153.6</v>
      </c>
      <c r="I138" s="159"/>
      <c r="J138" s="163">
        <f>D138*I138</f>
        <v>0</v>
      </c>
      <c r="K138" s="164">
        <f>F138+H138+J138</f>
        <v>153.6</v>
      </c>
    </row>
    <row r="139" spans="1:11" ht="36">
      <c r="A139" s="78">
        <v>2</v>
      </c>
      <c r="B139" s="154" t="s">
        <v>108</v>
      </c>
      <c r="C139" s="153" t="s">
        <v>100</v>
      </c>
      <c r="D139" s="165">
        <v>0.96</v>
      </c>
      <c r="E139" s="166">
        <v>9.5</v>
      </c>
      <c r="F139" s="172">
        <f aca="true" t="shared" si="20" ref="F139:F145">D139*E139</f>
        <v>9.12</v>
      </c>
      <c r="G139" s="161">
        <v>10</v>
      </c>
      <c r="H139" s="162">
        <f aca="true" t="shared" si="21" ref="H139:H146">D139*G139</f>
        <v>9.6</v>
      </c>
      <c r="I139" s="159"/>
      <c r="J139" s="163">
        <f aca="true" t="shared" si="22" ref="J139:J145">D139*I139</f>
        <v>0</v>
      </c>
      <c r="K139" s="164">
        <f aca="true" t="shared" si="23" ref="K139:K146">F139+H139+J139</f>
        <v>18.72</v>
      </c>
    </row>
    <row r="140" spans="1:11" ht="18">
      <c r="A140" s="76">
        <v>3</v>
      </c>
      <c r="B140" s="154" t="s">
        <v>106</v>
      </c>
      <c r="C140" s="153" t="s">
        <v>100</v>
      </c>
      <c r="D140" s="165">
        <v>0.96</v>
      </c>
      <c r="E140" s="166">
        <v>85</v>
      </c>
      <c r="F140" s="160">
        <f t="shared" si="20"/>
        <v>81.6</v>
      </c>
      <c r="G140" s="161">
        <v>30</v>
      </c>
      <c r="H140" s="162">
        <f t="shared" si="21"/>
        <v>28.799999999999997</v>
      </c>
      <c r="I140" s="159"/>
      <c r="J140" s="163">
        <f t="shared" si="22"/>
        <v>0</v>
      </c>
      <c r="K140" s="164">
        <f t="shared" si="23"/>
        <v>110.39999999999999</v>
      </c>
    </row>
    <row r="141" spans="1:11" ht="36">
      <c r="A141" s="78">
        <v>4</v>
      </c>
      <c r="B141" s="154" t="s">
        <v>101</v>
      </c>
      <c r="C141" s="155"/>
      <c r="D141" s="165"/>
      <c r="E141" s="166"/>
      <c r="F141" s="160">
        <f t="shared" si="20"/>
        <v>0</v>
      </c>
      <c r="G141" s="161"/>
      <c r="H141" s="162">
        <f t="shared" si="21"/>
        <v>0</v>
      </c>
      <c r="I141" s="159"/>
      <c r="J141" s="163">
        <f t="shared" si="22"/>
        <v>0</v>
      </c>
      <c r="K141" s="164">
        <f t="shared" si="23"/>
        <v>0</v>
      </c>
    </row>
    <row r="142" spans="1:11" ht="24" customHeight="1">
      <c r="A142" s="76"/>
      <c r="B142" s="154" t="s">
        <v>102</v>
      </c>
      <c r="C142" s="153" t="s">
        <v>100</v>
      </c>
      <c r="D142" s="165">
        <v>74.4</v>
      </c>
      <c r="E142" s="166">
        <v>0.73</v>
      </c>
      <c r="F142" s="172">
        <f t="shared" si="20"/>
        <v>54.312000000000005</v>
      </c>
      <c r="G142" s="161">
        <v>0.2</v>
      </c>
      <c r="H142" s="162">
        <f t="shared" si="21"/>
        <v>14.880000000000003</v>
      </c>
      <c r="I142" s="159"/>
      <c r="J142" s="163">
        <f t="shared" si="22"/>
        <v>0</v>
      </c>
      <c r="K142" s="164">
        <f t="shared" si="23"/>
        <v>69.19200000000001</v>
      </c>
    </row>
    <row r="143" spans="1:11" ht="18">
      <c r="A143" s="78"/>
      <c r="B143" s="154" t="s">
        <v>103</v>
      </c>
      <c r="C143" s="153" t="s">
        <v>100</v>
      </c>
      <c r="D143" s="165">
        <v>57.04</v>
      </c>
      <c r="E143" s="166">
        <v>0.73</v>
      </c>
      <c r="F143" s="172">
        <f t="shared" si="20"/>
        <v>41.639199999999995</v>
      </c>
      <c r="G143" s="161">
        <v>0.2</v>
      </c>
      <c r="H143" s="171">
        <f t="shared" si="21"/>
        <v>11.408000000000001</v>
      </c>
      <c r="I143" s="159"/>
      <c r="J143" s="163">
        <f t="shared" si="22"/>
        <v>0</v>
      </c>
      <c r="K143" s="164">
        <f t="shared" si="23"/>
        <v>53.0472</v>
      </c>
    </row>
    <row r="144" spans="1:11" ht="18">
      <c r="A144" s="76"/>
      <c r="B144" s="154" t="s">
        <v>104</v>
      </c>
      <c r="C144" s="153" t="s">
        <v>100</v>
      </c>
      <c r="D144" s="165">
        <v>20</v>
      </c>
      <c r="E144" s="166">
        <v>0.26</v>
      </c>
      <c r="F144" s="160">
        <f t="shared" si="20"/>
        <v>5.2</v>
      </c>
      <c r="G144" s="161">
        <v>0.2</v>
      </c>
      <c r="H144" s="162">
        <f t="shared" si="21"/>
        <v>4</v>
      </c>
      <c r="I144" s="159"/>
      <c r="J144" s="163">
        <f t="shared" si="22"/>
        <v>0</v>
      </c>
      <c r="K144" s="164">
        <f t="shared" si="23"/>
        <v>9.2</v>
      </c>
    </row>
    <row r="145" spans="1:11" ht="36">
      <c r="A145" s="78">
        <v>5</v>
      </c>
      <c r="B145" s="154" t="s">
        <v>105</v>
      </c>
      <c r="C145" s="153" t="s">
        <v>100</v>
      </c>
      <c r="D145" s="165">
        <v>13.24</v>
      </c>
      <c r="E145" s="166">
        <v>118</v>
      </c>
      <c r="F145" s="160">
        <f t="shared" si="20"/>
        <v>1562.32</v>
      </c>
      <c r="G145" s="161"/>
      <c r="H145" s="162">
        <f t="shared" si="21"/>
        <v>0</v>
      </c>
      <c r="I145" s="159">
        <v>24.86</v>
      </c>
      <c r="J145" s="167">
        <f t="shared" si="22"/>
        <v>329.14639999999997</v>
      </c>
      <c r="K145" s="164">
        <f t="shared" si="23"/>
        <v>1891.4663999999998</v>
      </c>
    </row>
    <row r="146" spans="1:12" ht="39" customHeight="1">
      <c r="A146" s="5">
        <v>6</v>
      </c>
      <c r="B146" s="154" t="s">
        <v>107</v>
      </c>
      <c r="C146" s="155" t="s">
        <v>60</v>
      </c>
      <c r="D146" s="165">
        <v>7.68</v>
      </c>
      <c r="E146" s="166"/>
      <c r="F146" s="168"/>
      <c r="G146" s="168">
        <v>10</v>
      </c>
      <c r="H146" s="169">
        <f t="shared" si="21"/>
        <v>76.8</v>
      </c>
      <c r="I146" s="166"/>
      <c r="J146" s="169"/>
      <c r="K146" s="164">
        <f t="shared" si="23"/>
        <v>76.8</v>
      </c>
      <c r="L146" s="170"/>
    </row>
    <row r="147" spans="1:11" ht="18">
      <c r="A147" s="96"/>
      <c r="B147" s="156" t="s">
        <v>3</v>
      </c>
      <c r="C147" s="98"/>
      <c r="D147" s="99"/>
      <c r="E147" s="100"/>
      <c r="F147" s="101"/>
      <c r="G147" s="102"/>
      <c r="H147" s="103"/>
      <c r="I147" s="104"/>
      <c r="J147" s="104"/>
      <c r="K147" s="157">
        <f>SUM(K138:K146)</f>
        <v>2382.4256</v>
      </c>
    </row>
    <row r="148" spans="1:11" ht="18">
      <c r="A148" s="5"/>
      <c r="B148" s="138"/>
      <c r="C148" s="5"/>
      <c r="D148" s="6"/>
      <c r="E148" s="10"/>
      <c r="F148" s="8"/>
      <c r="G148" s="8"/>
      <c r="H148" s="9"/>
      <c r="I148" s="9"/>
      <c r="J148" s="9"/>
      <c r="K148" s="114">
        <v>3440</v>
      </c>
    </row>
    <row r="149" spans="1:11" ht="18">
      <c r="A149" s="76"/>
      <c r="B149" s="50" t="s">
        <v>7</v>
      </c>
      <c r="C149" s="51" t="s">
        <v>17</v>
      </c>
      <c r="D149" s="52">
        <v>0.1</v>
      </c>
      <c r="E149" s="57"/>
      <c r="F149" s="58"/>
      <c r="G149" s="22"/>
      <c r="H149" s="23"/>
      <c r="I149" s="23"/>
      <c r="J149" s="23"/>
      <c r="K149" s="81">
        <f>K147*10/100</f>
        <v>238.24256000000003</v>
      </c>
    </row>
    <row r="150" spans="1:11" ht="18">
      <c r="A150" s="78"/>
      <c r="B150" s="12" t="s">
        <v>3</v>
      </c>
      <c r="C150" s="51" t="s">
        <v>17</v>
      </c>
      <c r="D150" s="15"/>
      <c r="E150" s="55"/>
      <c r="F150" s="56"/>
      <c r="G150" s="8"/>
      <c r="H150" s="9"/>
      <c r="I150" s="9"/>
      <c r="J150" s="9"/>
      <c r="K150" s="82">
        <f>K147+K149</f>
        <v>2620.66816</v>
      </c>
    </row>
    <row r="151" spans="1:11" ht="18">
      <c r="A151" s="78"/>
      <c r="B151" s="12" t="s">
        <v>4</v>
      </c>
      <c r="C151" s="51" t="s">
        <v>17</v>
      </c>
      <c r="D151" s="14">
        <v>0.08</v>
      </c>
      <c r="E151" s="55"/>
      <c r="F151" s="56"/>
      <c r="G151" s="8"/>
      <c r="H151" s="9"/>
      <c r="I151" s="9"/>
      <c r="J151" s="9"/>
      <c r="K151" s="82">
        <f>K150*8/100</f>
        <v>209.65345280000003</v>
      </c>
    </row>
    <row r="152" spans="1:11" ht="18">
      <c r="A152" s="78"/>
      <c r="B152" s="12" t="s">
        <v>3</v>
      </c>
      <c r="C152" s="51" t="s">
        <v>17</v>
      </c>
      <c r="D152" s="15"/>
      <c r="E152" s="10"/>
      <c r="F152" s="8"/>
      <c r="G152" s="8"/>
      <c r="H152" s="9"/>
      <c r="I152" s="9"/>
      <c r="J152" s="9"/>
      <c r="K152" s="82">
        <f>K150+K151</f>
        <v>2830.3216128000004</v>
      </c>
    </row>
    <row r="153" spans="1:11" ht="18">
      <c r="A153" s="78"/>
      <c r="B153" s="12" t="s">
        <v>67</v>
      </c>
      <c r="C153" s="51" t="s">
        <v>17</v>
      </c>
      <c r="D153" s="14">
        <v>0.03</v>
      </c>
      <c r="E153" s="10"/>
      <c r="F153" s="8"/>
      <c r="G153" s="8"/>
      <c r="H153" s="9"/>
      <c r="I153" s="10"/>
      <c r="J153" s="9"/>
      <c r="K153" s="82">
        <f>K152*3/100</f>
        <v>84.90964838400001</v>
      </c>
    </row>
    <row r="154" spans="1:11" ht="18">
      <c r="A154" s="78"/>
      <c r="B154" s="12" t="s">
        <v>3</v>
      </c>
      <c r="C154" s="51" t="s">
        <v>17</v>
      </c>
      <c r="D154" s="14"/>
      <c r="E154" s="10"/>
      <c r="F154" s="8"/>
      <c r="G154" s="8"/>
      <c r="H154" s="9"/>
      <c r="I154" s="10"/>
      <c r="J154" s="9"/>
      <c r="K154" s="146">
        <f>K152+K153</f>
        <v>2915.2312611840002</v>
      </c>
    </row>
    <row r="155" spans="1:11" ht="18">
      <c r="A155" s="78"/>
      <c r="B155" s="12" t="s">
        <v>5</v>
      </c>
      <c r="C155" s="51" t="s">
        <v>17</v>
      </c>
      <c r="D155" s="14">
        <v>0.18</v>
      </c>
      <c r="E155" s="10"/>
      <c r="F155" s="8"/>
      <c r="G155" s="8"/>
      <c r="H155" s="9"/>
      <c r="I155" s="9"/>
      <c r="J155" s="9"/>
      <c r="K155" s="82">
        <f>K154*18/100</f>
        <v>524.74162701312</v>
      </c>
    </row>
    <row r="156" spans="1:11" ht="39" customHeight="1">
      <c r="A156" s="88"/>
      <c r="B156" s="68" t="s">
        <v>6</v>
      </c>
      <c r="C156" s="74" t="s">
        <v>17</v>
      </c>
      <c r="D156" s="69"/>
      <c r="E156" s="70"/>
      <c r="F156" s="71"/>
      <c r="G156" s="39"/>
      <c r="H156" s="40"/>
      <c r="I156" s="40"/>
      <c r="J156" s="40"/>
      <c r="K156" s="87">
        <f>K154+K155</f>
        <v>3439.9728881971205</v>
      </c>
    </row>
    <row r="157" spans="1:11" ht="18">
      <c r="A157" s="124">
        <v>9</v>
      </c>
      <c r="B157" s="212" t="s">
        <v>29</v>
      </c>
      <c r="C157" s="213"/>
      <c r="D157" s="213"/>
      <c r="E157" s="214"/>
      <c r="F157" s="125"/>
      <c r="G157" s="126"/>
      <c r="H157" s="125"/>
      <c r="I157" s="126"/>
      <c r="J157" s="125"/>
      <c r="K157" s="127"/>
    </row>
    <row r="158" spans="1:11" ht="54.75" thickBot="1">
      <c r="A158" s="76">
        <v>1</v>
      </c>
      <c r="B158" s="41" t="s">
        <v>93</v>
      </c>
      <c r="C158" s="18" t="s">
        <v>14</v>
      </c>
      <c r="D158" s="20">
        <v>374.87</v>
      </c>
      <c r="E158" s="21">
        <v>3</v>
      </c>
      <c r="F158" s="29">
        <f>D158*E158</f>
        <v>1124.6100000000001</v>
      </c>
      <c r="G158" s="22"/>
      <c r="H158" s="30">
        <f>D158*G158</f>
        <v>0</v>
      </c>
      <c r="I158" s="21">
        <v>2.45</v>
      </c>
      <c r="J158" s="23">
        <f>D158*I158</f>
        <v>918.4315</v>
      </c>
      <c r="K158" s="77">
        <f>F158+H158+J158</f>
        <v>2043.0415000000003</v>
      </c>
    </row>
    <row r="159" spans="1:11" ht="18">
      <c r="A159" s="128"/>
      <c r="B159" s="129" t="s">
        <v>3</v>
      </c>
      <c r="C159" s="130"/>
      <c r="D159" s="131"/>
      <c r="E159" s="132"/>
      <c r="F159" s="133"/>
      <c r="G159" s="134"/>
      <c r="H159" s="135"/>
      <c r="I159" s="136"/>
      <c r="J159" s="136"/>
      <c r="K159" s="137">
        <f>SUM(K158:K158)</f>
        <v>2043.0415000000003</v>
      </c>
    </row>
    <row r="160" spans="1:11" ht="23.25" customHeight="1">
      <c r="A160" s="5"/>
      <c r="B160" s="138"/>
      <c r="C160" s="5"/>
      <c r="D160" s="6"/>
      <c r="E160" s="10"/>
      <c r="F160" s="8"/>
      <c r="G160" s="8"/>
      <c r="H160" s="9"/>
      <c r="I160" s="9"/>
      <c r="J160" s="9"/>
      <c r="K160" s="114">
        <v>2950</v>
      </c>
    </row>
    <row r="161" spans="1:11" ht="18">
      <c r="A161" s="76"/>
      <c r="B161" s="50" t="s">
        <v>7</v>
      </c>
      <c r="C161" s="51" t="s">
        <v>17</v>
      </c>
      <c r="D161" s="52">
        <v>0.1</v>
      </c>
      <c r="E161" s="57"/>
      <c r="F161" s="58"/>
      <c r="G161" s="22"/>
      <c r="H161" s="23"/>
      <c r="I161" s="23"/>
      <c r="J161" s="23"/>
      <c r="K161" s="81">
        <f>K159*10/100</f>
        <v>204.30415000000002</v>
      </c>
    </row>
    <row r="162" spans="1:11" ht="18">
      <c r="A162" s="78"/>
      <c r="B162" s="12" t="s">
        <v>3</v>
      </c>
      <c r="C162" s="51" t="s">
        <v>17</v>
      </c>
      <c r="D162" s="15"/>
      <c r="E162" s="55"/>
      <c r="F162" s="56"/>
      <c r="G162" s="8"/>
      <c r="H162" s="9"/>
      <c r="I162" s="9"/>
      <c r="J162" s="9"/>
      <c r="K162" s="82">
        <f>K159+K161</f>
        <v>2247.34565</v>
      </c>
    </row>
    <row r="163" spans="1:11" ht="25.5" customHeight="1">
      <c r="A163" s="78"/>
      <c r="B163" s="12" t="s">
        <v>4</v>
      </c>
      <c r="C163" s="51" t="s">
        <v>17</v>
      </c>
      <c r="D163" s="14">
        <v>0.08</v>
      </c>
      <c r="E163" s="55"/>
      <c r="F163" s="56"/>
      <c r="G163" s="8"/>
      <c r="H163" s="9"/>
      <c r="I163" s="9"/>
      <c r="J163" s="9"/>
      <c r="K163" s="82">
        <f>K162*8/100</f>
        <v>179.787652</v>
      </c>
    </row>
    <row r="164" spans="1:11" ht="18">
      <c r="A164" s="78"/>
      <c r="B164" s="12" t="s">
        <v>3</v>
      </c>
      <c r="C164" s="51" t="s">
        <v>17</v>
      </c>
      <c r="D164" s="15"/>
      <c r="E164" s="10"/>
      <c r="F164" s="8"/>
      <c r="G164" s="8"/>
      <c r="H164" s="9"/>
      <c r="I164" s="9"/>
      <c r="J164" s="9"/>
      <c r="K164" s="82">
        <f>K162+K163</f>
        <v>2427.133302</v>
      </c>
    </row>
    <row r="165" spans="1:11" ht="18">
      <c r="A165" s="78"/>
      <c r="B165" s="12" t="s">
        <v>67</v>
      </c>
      <c r="C165" s="51" t="s">
        <v>17</v>
      </c>
      <c r="D165" s="14">
        <v>0.03</v>
      </c>
      <c r="E165" s="10"/>
      <c r="F165" s="8"/>
      <c r="G165" s="8"/>
      <c r="H165" s="9"/>
      <c r="I165" s="10"/>
      <c r="J165" s="9"/>
      <c r="K165" s="82">
        <f>K164*3/100</f>
        <v>72.81399906</v>
      </c>
    </row>
    <row r="166" spans="1:11" ht="18">
      <c r="A166" s="78"/>
      <c r="B166" s="12" t="s">
        <v>3</v>
      </c>
      <c r="C166" s="51" t="s">
        <v>17</v>
      </c>
      <c r="D166" s="14"/>
      <c r="E166" s="10"/>
      <c r="F166" s="8"/>
      <c r="G166" s="8"/>
      <c r="H166" s="9"/>
      <c r="I166" s="10"/>
      <c r="J166" s="9"/>
      <c r="K166" s="146">
        <f>K164+K165</f>
        <v>2499.94730106</v>
      </c>
    </row>
    <row r="167" spans="1:11" ht="18">
      <c r="A167" s="78"/>
      <c r="B167" s="12" t="s">
        <v>5</v>
      </c>
      <c r="C167" s="51" t="s">
        <v>17</v>
      </c>
      <c r="D167" s="14">
        <v>0.18</v>
      </c>
      <c r="E167" s="10"/>
      <c r="F167" s="8"/>
      <c r="G167" s="8"/>
      <c r="H167" s="9"/>
      <c r="I167" s="9"/>
      <c r="J167" s="9"/>
      <c r="K167" s="82">
        <f>K166*18/100</f>
        <v>449.9905141908</v>
      </c>
    </row>
    <row r="168" spans="1:11" ht="18">
      <c r="A168" s="88"/>
      <c r="B168" s="68" t="s">
        <v>6</v>
      </c>
      <c r="C168" s="74" t="s">
        <v>17</v>
      </c>
      <c r="D168" s="69"/>
      <c r="E168" s="70"/>
      <c r="F168" s="71"/>
      <c r="G168" s="39"/>
      <c r="H168" s="40"/>
      <c r="I168" s="40"/>
      <c r="J168" s="40"/>
      <c r="K168" s="87">
        <f>K166+K167</f>
        <v>2949.9378152507998</v>
      </c>
    </row>
    <row r="169" spans="1:11" ht="18">
      <c r="A169" s="124">
        <v>10</v>
      </c>
      <c r="B169" s="212" t="s">
        <v>30</v>
      </c>
      <c r="C169" s="213"/>
      <c r="D169" s="213"/>
      <c r="E169" s="214"/>
      <c r="F169" s="125"/>
      <c r="G169" s="126"/>
      <c r="H169" s="125"/>
      <c r="I169" s="126"/>
      <c r="J169" s="125"/>
      <c r="K169" s="127"/>
    </row>
    <row r="170" spans="1:11" ht="54.75" thickBot="1">
      <c r="A170" s="76">
        <v>1</v>
      </c>
      <c r="B170" s="41" t="s">
        <v>86</v>
      </c>
      <c r="C170" s="18" t="s">
        <v>14</v>
      </c>
      <c r="D170" s="20">
        <v>4529</v>
      </c>
      <c r="E170" s="21"/>
      <c r="F170" s="29">
        <f>D170*E170</f>
        <v>0</v>
      </c>
      <c r="G170" s="22"/>
      <c r="H170" s="30">
        <f>D170*G170</f>
        <v>0</v>
      </c>
      <c r="I170" s="21">
        <v>2.15</v>
      </c>
      <c r="J170" s="23">
        <f>D170*I170</f>
        <v>9737.35</v>
      </c>
      <c r="K170" s="77">
        <f>F170+H170+J170</f>
        <v>9737.35</v>
      </c>
    </row>
    <row r="171" spans="1:11" ht="18">
      <c r="A171" s="128"/>
      <c r="B171" s="129" t="s">
        <v>3</v>
      </c>
      <c r="C171" s="130"/>
      <c r="D171" s="131"/>
      <c r="E171" s="132"/>
      <c r="F171" s="133"/>
      <c r="G171" s="134"/>
      <c r="H171" s="135"/>
      <c r="I171" s="136"/>
      <c r="J171" s="136"/>
      <c r="K171" s="137">
        <f>SUM(K170:K170)</f>
        <v>9737.35</v>
      </c>
    </row>
    <row r="172" spans="1:11" ht="18">
      <c r="A172" s="5"/>
      <c r="B172" s="138"/>
      <c r="C172" s="5"/>
      <c r="D172" s="6"/>
      <c r="E172" s="10"/>
      <c r="F172" s="8"/>
      <c r="G172" s="8"/>
      <c r="H172" s="9"/>
      <c r="I172" s="9"/>
      <c r="J172" s="9"/>
      <c r="K172" s="114">
        <v>14060</v>
      </c>
    </row>
    <row r="173" spans="1:11" ht="18">
      <c r="A173" s="76"/>
      <c r="B173" s="50" t="s">
        <v>7</v>
      </c>
      <c r="C173" s="51" t="s">
        <v>17</v>
      </c>
      <c r="D173" s="52">
        <v>0.1</v>
      </c>
      <c r="E173" s="57"/>
      <c r="F173" s="58"/>
      <c r="G173" s="22"/>
      <c r="H173" s="23"/>
      <c r="I173" s="23"/>
      <c r="J173" s="23"/>
      <c r="K173" s="81">
        <f>K171*10/100</f>
        <v>973.735</v>
      </c>
    </row>
    <row r="174" spans="1:11" ht="18">
      <c r="A174" s="78"/>
      <c r="B174" s="12" t="s">
        <v>3</v>
      </c>
      <c r="C174" s="51" t="s">
        <v>17</v>
      </c>
      <c r="D174" s="15"/>
      <c r="E174" s="55"/>
      <c r="F174" s="56"/>
      <c r="G174" s="8"/>
      <c r="H174" s="9"/>
      <c r="I174" s="9"/>
      <c r="J174" s="9"/>
      <c r="K174" s="82">
        <f>K171+K173</f>
        <v>10711.085000000001</v>
      </c>
    </row>
    <row r="175" spans="1:11" ht="18">
      <c r="A175" s="78"/>
      <c r="B175" s="12" t="s">
        <v>4</v>
      </c>
      <c r="C175" s="51" t="s">
        <v>17</v>
      </c>
      <c r="D175" s="14">
        <v>0.08</v>
      </c>
      <c r="E175" s="55"/>
      <c r="F175" s="56"/>
      <c r="G175" s="8"/>
      <c r="H175" s="9"/>
      <c r="I175" s="9"/>
      <c r="J175" s="9"/>
      <c r="K175" s="146">
        <f>K174*8/100</f>
        <v>856.8868000000001</v>
      </c>
    </row>
    <row r="176" spans="1:11" ht="18">
      <c r="A176" s="78"/>
      <c r="B176" s="12" t="s">
        <v>3</v>
      </c>
      <c r="C176" s="51" t="s">
        <v>17</v>
      </c>
      <c r="D176" s="15"/>
      <c r="E176" s="10"/>
      <c r="F176" s="8"/>
      <c r="G176" s="8"/>
      <c r="H176" s="9"/>
      <c r="I176" s="9"/>
      <c r="J176" s="9"/>
      <c r="K176" s="82">
        <f>K174+K175</f>
        <v>11567.971800000001</v>
      </c>
    </row>
    <row r="177" spans="1:11" ht="18">
      <c r="A177" s="78"/>
      <c r="B177" s="12" t="s">
        <v>67</v>
      </c>
      <c r="C177" s="51" t="s">
        <v>17</v>
      </c>
      <c r="D177" s="14">
        <v>0.03</v>
      </c>
      <c r="E177" s="10"/>
      <c r="F177" s="8"/>
      <c r="G177" s="8"/>
      <c r="H177" s="9"/>
      <c r="I177" s="10"/>
      <c r="J177" s="9"/>
      <c r="K177" s="82">
        <f>K176*3/100</f>
        <v>347.03915400000005</v>
      </c>
    </row>
    <row r="178" spans="1:11" ht="18">
      <c r="A178" s="78"/>
      <c r="B178" s="12" t="s">
        <v>3</v>
      </c>
      <c r="C178" s="51" t="s">
        <v>17</v>
      </c>
      <c r="D178" s="14"/>
      <c r="E178" s="10"/>
      <c r="F178" s="8"/>
      <c r="G178" s="8"/>
      <c r="H178" s="9"/>
      <c r="I178" s="10"/>
      <c r="J178" s="9"/>
      <c r="K178" s="82">
        <f>K176+K177</f>
        <v>11915.010954000001</v>
      </c>
    </row>
    <row r="179" spans="1:11" ht="18">
      <c r="A179" s="78"/>
      <c r="B179" s="12" t="s">
        <v>5</v>
      </c>
      <c r="C179" s="51" t="s">
        <v>17</v>
      </c>
      <c r="D179" s="14">
        <v>0.18</v>
      </c>
      <c r="E179" s="10"/>
      <c r="F179" s="8"/>
      <c r="G179" s="8"/>
      <c r="H179" s="9"/>
      <c r="I179" s="9"/>
      <c r="J179" s="9"/>
      <c r="K179" s="82">
        <f>K178*18/100</f>
        <v>2144.70197172</v>
      </c>
    </row>
    <row r="180" spans="1:11" ht="18">
      <c r="A180" s="88"/>
      <c r="B180" s="68" t="s">
        <v>6</v>
      </c>
      <c r="C180" s="74" t="s">
        <v>17</v>
      </c>
      <c r="D180" s="69"/>
      <c r="E180" s="70"/>
      <c r="F180" s="71"/>
      <c r="G180" s="39"/>
      <c r="H180" s="40"/>
      <c r="I180" s="40"/>
      <c r="J180" s="40"/>
      <c r="K180" s="87">
        <f>K178+K179</f>
        <v>14059.712925720001</v>
      </c>
    </row>
    <row r="181" spans="1:11" ht="18">
      <c r="A181" s="124">
        <v>11</v>
      </c>
      <c r="B181" s="212" t="s">
        <v>31</v>
      </c>
      <c r="C181" s="213"/>
      <c r="D181" s="213"/>
      <c r="E181" s="214"/>
      <c r="F181" s="125"/>
      <c r="G181" s="126"/>
      <c r="H181" s="125"/>
      <c r="I181" s="126"/>
      <c r="J181" s="125"/>
      <c r="K181" s="127"/>
    </row>
    <row r="182" spans="1:11" ht="72">
      <c r="A182" s="76">
        <v>1</v>
      </c>
      <c r="B182" s="41" t="s">
        <v>87</v>
      </c>
      <c r="C182" s="18" t="s">
        <v>14</v>
      </c>
      <c r="D182" s="20">
        <v>165.16</v>
      </c>
      <c r="E182" s="21">
        <v>3</v>
      </c>
      <c r="F182" s="29">
        <f>D182*E182</f>
        <v>495.48</v>
      </c>
      <c r="G182" s="22"/>
      <c r="H182" s="30">
        <f>D182*G182</f>
        <v>0</v>
      </c>
      <c r="I182" s="21">
        <v>4.46</v>
      </c>
      <c r="J182" s="147">
        <f>D182*I182</f>
        <v>736.6136</v>
      </c>
      <c r="K182" s="77">
        <f>F182+H182+J182</f>
        <v>1232.0936000000002</v>
      </c>
    </row>
    <row r="183" spans="1:11" ht="18.75" thickBot="1">
      <c r="A183" s="78">
        <v>2</v>
      </c>
      <c r="B183" s="7" t="s">
        <v>76</v>
      </c>
      <c r="C183" s="5" t="s">
        <v>68</v>
      </c>
      <c r="D183" s="6">
        <v>3</v>
      </c>
      <c r="E183" s="10"/>
      <c r="F183" s="29">
        <f>D183*E183</f>
        <v>0</v>
      </c>
      <c r="G183" s="22">
        <v>7.12</v>
      </c>
      <c r="H183" s="30">
        <f>D183*G183</f>
        <v>21.36</v>
      </c>
      <c r="I183" s="21">
        <v>32.33</v>
      </c>
      <c r="J183" s="23">
        <f>D183*I183</f>
        <v>96.99</v>
      </c>
      <c r="K183" s="77">
        <f>F183+H183+J183</f>
        <v>118.35</v>
      </c>
    </row>
    <row r="184" spans="1:11" ht="18">
      <c r="A184" s="128"/>
      <c r="B184" s="129" t="s">
        <v>3</v>
      </c>
      <c r="C184" s="130"/>
      <c r="D184" s="131"/>
      <c r="E184" s="132"/>
      <c r="F184" s="133"/>
      <c r="G184" s="134"/>
      <c r="H184" s="135"/>
      <c r="I184" s="136"/>
      <c r="J184" s="136"/>
      <c r="K184" s="137">
        <f>SUM(K182:K183)</f>
        <v>1350.4436</v>
      </c>
    </row>
    <row r="185" spans="1:11" ht="18">
      <c r="A185" s="5"/>
      <c r="B185" s="138"/>
      <c r="C185" s="5"/>
      <c r="D185" s="6"/>
      <c r="E185" s="10"/>
      <c r="F185" s="8"/>
      <c r="G185" s="8"/>
      <c r="H185" s="9"/>
      <c r="I185" s="9"/>
      <c r="J185" s="9"/>
      <c r="K185" s="114">
        <v>1950</v>
      </c>
    </row>
    <row r="186" spans="1:11" ht="18">
      <c r="A186" s="76"/>
      <c r="B186" s="50" t="s">
        <v>7</v>
      </c>
      <c r="C186" s="51" t="s">
        <v>17</v>
      </c>
      <c r="D186" s="52">
        <v>0.1</v>
      </c>
      <c r="E186" s="57"/>
      <c r="F186" s="58"/>
      <c r="G186" s="22"/>
      <c r="H186" s="23"/>
      <c r="I186" s="23"/>
      <c r="J186" s="23"/>
      <c r="K186" s="81">
        <f>K184*10/100</f>
        <v>135.04436</v>
      </c>
    </row>
    <row r="187" spans="1:11" ht="18">
      <c r="A187" s="78"/>
      <c r="B187" s="12" t="s">
        <v>3</v>
      </c>
      <c r="C187" s="51" t="s">
        <v>17</v>
      </c>
      <c r="D187" s="15"/>
      <c r="E187" s="55"/>
      <c r="F187" s="56"/>
      <c r="G187" s="8"/>
      <c r="H187" s="9"/>
      <c r="I187" s="9"/>
      <c r="J187" s="9"/>
      <c r="K187" s="82">
        <f>K184+K186</f>
        <v>1485.4879600000002</v>
      </c>
    </row>
    <row r="188" spans="1:11" ht="18">
      <c r="A188" s="78"/>
      <c r="B188" s="12" t="s">
        <v>4</v>
      </c>
      <c r="C188" s="51" t="s">
        <v>17</v>
      </c>
      <c r="D188" s="14">
        <v>0.08</v>
      </c>
      <c r="E188" s="55"/>
      <c r="F188" s="56"/>
      <c r="G188" s="8"/>
      <c r="H188" s="9"/>
      <c r="I188" s="9"/>
      <c r="J188" s="9"/>
      <c r="K188" s="82">
        <f>K187*8/100</f>
        <v>118.83903680000002</v>
      </c>
    </row>
    <row r="189" spans="1:11" ht="18">
      <c r="A189" s="78"/>
      <c r="B189" s="12" t="s">
        <v>3</v>
      </c>
      <c r="C189" s="51" t="s">
        <v>17</v>
      </c>
      <c r="D189" s="15"/>
      <c r="E189" s="10"/>
      <c r="F189" s="8"/>
      <c r="G189" s="8"/>
      <c r="H189" s="9"/>
      <c r="I189" s="9"/>
      <c r="J189" s="9"/>
      <c r="K189" s="82">
        <f>K187+K188</f>
        <v>1604.3269968000002</v>
      </c>
    </row>
    <row r="190" spans="1:11" ht="18">
      <c r="A190" s="78"/>
      <c r="B190" s="12" t="s">
        <v>67</v>
      </c>
      <c r="C190" s="51" t="s">
        <v>17</v>
      </c>
      <c r="D190" s="14">
        <v>0.03</v>
      </c>
      <c r="E190" s="10"/>
      <c r="F190" s="8"/>
      <c r="G190" s="8"/>
      <c r="H190" s="9"/>
      <c r="I190" s="10"/>
      <c r="J190" s="9"/>
      <c r="K190" s="82">
        <f>K189*3/100</f>
        <v>48.129809904000005</v>
      </c>
    </row>
    <row r="191" spans="1:11" ht="18">
      <c r="A191" s="78"/>
      <c r="B191" s="12" t="s">
        <v>3</v>
      </c>
      <c r="C191" s="51" t="s">
        <v>17</v>
      </c>
      <c r="D191" s="14"/>
      <c r="E191" s="10"/>
      <c r="F191" s="8"/>
      <c r="G191" s="8"/>
      <c r="H191" s="9"/>
      <c r="I191" s="10"/>
      <c r="J191" s="9"/>
      <c r="K191" s="82">
        <f>K189+K190</f>
        <v>1652.4568067040002</v>
      </c>
    </row>
    <row r="192" spans="1:11" ht="18">
      <c r="A192" s="78"/>
      <c r="B192" s="12" t="s">
        <v>5</v>
      </c>
      <c r="C192" s="51" t="s">
        <v>17</v>
      </c>
      <c r="D192" s="14">
        <v>0.18</v>
      </c>
      <c r="E192" s="10"/>
      <c r="F192" s="8"/>
      <c r="G192" s="8"/>
      <c r="H192" s="9"/>
      <c r="I192" s="9"/>
      <c r="J192" s="9"/>
      <c r="K192" s="82">
        <f>K191*18/100</f>
        <v>297.44222520672</v>
      </c>
    </row>
    <row r="193" spans="1:11" ht="18">
      <c r="A193" s="88"/>
      <c r="B193" s="68" t="s">
        <v>6</v>
      </c>
      <c r="C193" s="74" t="s">
        <v>17</v>
      </c>
      <c r="D193" s="69"/>
      <c r="E193" s="70"/>
      <c r="F193" s="71"/>
      <c r="G193" s="39"/>
      <c r="H193" s="40"/>
      <c r="I193" s="40"/>
      <c r="J193" s="40"/>
      <c r="K193" s="87">
        <f>K191+K192</f>
        <v>1949.8990319107202</v>
      </c>
    </row>
    <row r="194" spans="1:11" ht="18">
      <c r="A194" s="124">
        <v>12</v>
      </c>
      <c r="B194" s="212" t="s">
        <v>32</v>
      </c>
      <c r="C194" s="213"/>
      <c r="D194" s="213"/>
      <c r="E194" s="214"/>
      <c r="F194" s="125"/>
      <c r="G194" s="126"/>
      <c r="H194" s="125"/>
      <c r="I194" s="126"/>
      <c r="J194" s="125"/>
      <c r="K194" s="127"/>
    </row>
    <row r="195" spans="1:11" ht="54">
      <c r="A195" s="76">
        <v>1</v>
      </c>
      <c r="B195" s="41" t="s">
        <v>88</v>
      </c>
      <c r="C195" s="18" t="s">
        <v>14</v>
      </c>
      <c r="D195" s="20">
        <v>702.65</v>
      </c>
      <c r="E195" s="21">
        <v>3</v>
      </c>
      <c r="F195" s="29">
        <f>D195*E195</f>
        <v>2107.95</v>
      </c>
      <c r="G195" s="22"/>
      <c r="H195" s="30">
        <f>D195*G195</f>
        <v>0</v>
      </c>
      <c r="I195" s="21">
        <v>3.82</v>
      </c>
      <c r="J195" s="23">
        <f>D195*I195</f>
        <v>2684.1229999999996</v>
      </c>
      <c r="K195" s="77">
        <f>F195+H195+J195</f>
        <v>4792.072999999999</v>
      </c>
    </row>
    <row r="196" spans="1:11" ht="18.75" thickBot="1">
      <c r="A196" s="78">
        <v>2</v>
      </c>
      <c r="B196" s="7" t="s">
        <v>76</v>
      </c>
      <c r="C196" s="5" t="s">
        <v>68</v>
      </c>
      <c r="D196" s="6">
        <v>8</v>
      </c>
      <c r="E196" s="10"/>
      <c r="F196" s="29">
        <f>D196*E196</f>
        <v>0</v>
      </c>
      <c r="G196" s="22">
        <v>7.12</v>
      </c>
      <c r="H196" s="30">
        <f>D196*G196</f>
        <v>56.96</v>
      </c>
      <c r="I196" s="21">
        <v>32.33</v>
      </c>
      <c r="J196" s="23">
        <f>D196*I196</f>
        <v>258.64</v>
      </c>
      <c r="K196" s="77">
        <f>F196+H196+J196</f>
        <v>315.59999999999997</v>
      </c>
    </row>
    <row r="197" spans="1:11" ht="18">
      <c r="A197" s="128"/>
      <c r="B197" s="129" t="s">
        <v>3</v>
      </c>
      <c r="C197" s="130"/>
      <c r="D197" s="131"/>
      <c r="E197" s="132"/>
      <c r="F197" s="133"/>
      <c r="G197" s="134"/>
      <c r="H197" s="135"/>
      <c r="I197" s="136"/>
      <c r="J197" s="136"/>
      <c r="K197" s="137">
        <f>SUM(K195:K196)</f>
        <v>5107.673</v>
      </c>
    </row>
    <row r="198" spans="1:11" ht="18">
      <c r="A198" s="5"/>
      <c r="B198" s="138"/>
      <c r="C198" s="5"/>
      <c r="D198" s="6"/>
      <c r="E198" s="10"/>
      <c r="F198" s="8"/>
      <c r="G198" s="8"/>
      <c r="H198" s="9"/>
      <c r="I198" s="9"/>
      <c r="J198" s="9"/>
      <c r="K198" s="114">
        <v>7375</v>
      </c>
    </row>
    <row r="199" spans="1:11" ht="18">
      <c r="A199" s="76"/>
      <c r="B199" s="50" t="s">
        <v>7</v>
      </c>
      <c r="C199" s="51" t="s">
        <v>17</v>
      </c>
      <c r="D199" s="52">
        <v>0.1</v>
      </c>
      <c r="E199" s="57"/>
      <c r="F199" s="58"/>
      <c r="G199" s="22"/>
      <c r="H199" s="23"/>
      <c r="I199" s="23"/>
      <c r="J199" s="23"/>
      <c r="K199" s="81">
        <f>K197*10/100</f>
        <v>510.7673</v>
      </c>
    </row>
    <row r="200" spans="1:11" ht="18">
      <c r="A200" s="78"/>
      <c r="B200" s="12" t="s">
        <v>3</v>
      </c>
      <c r="C200" s="51" t="s">
        <v>17</v>
      </c>
      <c r="D200" s="15"/>
      <c r="E200" s="55"/>
      <c r="F200" s="56"/>
      <c r="G200" s="8"/>
      <c r="H200" s="9"/>
      <c r="I200" s="9"/>
      <c r="J200" s="9"/>
      <c r="K200" s="82">
        <f>K197+K199</f>
        <v>5618.4403</v>
      </c>
    </row>
    <row r="201" spans="1:11" ht="18">
      <c r="A201" s="78"/>
      <c r="B201" s="12" t="s">
        <v>4</v>
      </c>
      <c r="C201" s="51" t="s">
        <v>17</v>
      </c>
      <c r="D201" s="14">
        <v>0.08</v>
      </c>
      <c r="E201" s="55"/>
      <c r="F201" s="56"/>
      <c r="G201" s="8"/>
      <c r="H201" s="9"/>
      <c r="I201" s="9"/>
      <c r="J201" s="9"/>
      <c r="K201" s="82">
        <f>K200*8/100</f>
        <v>449.475224</v>
      </c>
    </row>
    <row r="202" spans="1:11" ht="18">
      <c r="A202" s="78"/>
      <c r="B202" s="12" t="s">
        <v>3</v>
      </c>
      <c r="C202" s="51" t="s">
        <v>17</v>
      </c>
      <c r="D202" s="15"/>
      <c r="E202" s="10"/>
      <c r="F202" s="8"/>
      <c r="G202" s="8"/>
      <c r="H202" s="9"/>
      <c r="I202" s="9"/>
      <c r="J202" s="9"/>
      <c r="K202" s="82">
        <f>K200+K201</f>
        <v>6067.915524</v>
      </c>
    </row>
    <row r="203" spans="1:11" ht="18">
      <c r="A203" s="78"/>
      <c r="B203" s="12" t="s">
        <v>67</v>
      </c>
      <c r="C203" s="51" t="s">
        <v>17</v>
      </c>
      <c r="D203" s="14">
        <v>0.03</v>
      </c>
      <c r="E203" s="10"/>
      <c r="F203" s="8"/>
      <c r="G203" s="8"/>
      <c r="H203" s="9"/>
      <c r="I203" s="10"/>
      <c r="J203" s="9"/>
      <c r="K203" s="82">
        <f>K202*3/100</f>
        <v>182.03746572</v>
      </c>
    </row>
    <row r="204" spans="1:11" ht="18">
      <c r="A204" s="78"/>
      <c r="B204" s="12" t="s">
        <v>3</v>
      </c>
      <c r="C204" s="51" t="s">
        <v>17</v>
      </c>
      <c r="D204" s="14"/>
      <c r="E204" s="10"/>
      <c r="F204" s="8"/>
      <c r="G204" s="8"/>
      <c r="H204" s="9"/>
      <c r="I204" s="10"/>
      <c r="J204" s="9"/>
      <c r="K204" s="82">
        <f>K202+K203</f>
        <v>6249.95298972</v>
      </c>
    </row>
    <row r="205" spans="1:11" ht="18">
      <c r="A205" s="78"/>
      <c r="B205" s="12" t="s">
        <v>5</v>
      </c>
      <c r="C205" s="51" t="s">
        <v>17</v>
      </c>
      <c r="D205" s="14">
        <v>0.18</v>
      </c>
      <c r="E205" s="10"/>
      <c r="F205" s="8"/>
      <c r="G205" s="8"/>
      <c r="H205" s="9"/>
      <c r="I205" s="9"/>
      <c r="J205" s="9"/>
      <c r="K205" s="82">
        <f>K204*18/100</f>
        <v>1124.9915381496</v>
      </c>
    </row>
    <row r="206" spans="1:11" ht="18">
      <c r="A206" s="88"/>
      <c r="B206" s="68" t="s">
        <v>6</v>
      </c>
      <c r="C206" s="74" t="s">
        <v>17</v>
      </c>
      <c r="D206" s="69"/>
      <c r="E206" s="70"/>
      <c r="F206" s="71"/>
      <c r="G206" s="39"/>
      <c r="H206" s="40"/>
      <c r="I206" s="40"/>
      <c r="J206" s="40"/>
      <c r="K206" s="87">
        <f>K204+K205</f>
        <v>7374.9445278696</v>
      </c>
    </row>
    <row r="207" spans="1:11" ht="18">
      <c r="A207" s="124">
        <v>13</v>
      </c>
      <c r="B207" s="212" t="s">
        <v>33</v>
      </c>
      <c r="C207" s="213"/>
      <c r="D207" s="213"/>
      <c r="E207" s="214"/>
      <c r="F207" s="125"/>
      <c r="G207" s="126"/>
      <c r="H207" s="125"/>
      <c r="I207" s="126"/>
      <c r="J207" s="125"/>
      <c r="K207" s="127"/>
    </row>
    <row r="208" spans="1:11" ht="36">
      <c r="A208" s="76">
        <v>1</v>
      </c>
      <c r="B208" s="41" t="s">
        <v>89</v>
      </c>
      <c r="C208" s="18" t="s">
        <v>14</v>
      </c>
      <c r="D208" s="20">
        <v>1.5</v>
      </c>
      <c r="E208" s="21">
        <v>120</v>
      </c>
      <c r="F208" s="29">
        <f>D208*E208</f>
        <v>180</v>
      </c>
      <c r="G208" s="22">
        <v>30</v>
      </c>
      <c r="H208" s="30">
        <f>D208*G208</f>
        <v>45</v>
      </c>
      <c r="I208" s="21"/>
      <c r="J208" s="23">
        <f>D208*I208</f>
        <v>0</v>
      </c>
      <c r="K208" s="77">
        <f>F208+H208+J208</f>
        <v>225</v>
      </c>
    </row>
    <row r="209" spans="1:11" ht="44.25" customHeight="1">
      <c r="A209" s="78">
        <v>2</v>
      </c>
      <c r="B209" s="7" t="s">
        <v>90</v>
      </c>
      <c r="C209" s="5" t="s">
        <v>63</v>
      </c>
      <c r="D209" s="6">
        <v>43</v>
      </c>
      <c r="E209" s="10">
        <v>10.5</v>
      </c>
      <c r="F209" s="29">
        <f>D209*E209</f>
        <v>451.5</v>
      </c>
      <c r="G209" s="22"/>
      <c r="H209" s="30">
        <f>D209*G209</f>
        <v>0</v>
      </c>
      <c r="I209" s="21"/>
      <c r="J209" s="23">
        <f>D209*I209</f>
        <v>0</v>
      </c>
      <c r="K209" s="77">
        <f>F209+H209+J209</f>
        <v>451.5</v>
      </c>
    </row>
    <row r="210" spans="1:11" ht="36">
      <c r="A210" s="76">
        <v>3</v>
      </c>
      <c r="B210" s="7" t="s">
        <v>91</v>
      </c>
      <c r="C210" s="5" t="s">
        <v>14</v>
      </c>
      <c r="D210" s="6">
        <v>6.75</v>
      </c>
      <c r="E210" s="10"/>
      <c r="F210" s="29">
        <f>D210*E210</f>
        <v>0</v>
      </c>
      <c r="G210" s="22">
        <v>25</v>
      </c>
      <c r="H210" s="30">
        <f>D210*G210</f>
        <v>168.75</v>
      </c>
      <c r="I210" s="21"/>
      <c r="J210" s="23">
        <f>D210*I210</f>
        <v>0</v>
      </c>
      <c r="K210" s="77">
        <f>F210+H210+J210</f>
        <v>168.75</v>
      </c>
    </row>
    <row r="211" spans="1:11" ht="54.75" thickBot="1">
      <c r="A211" s="78">
        <v>4</v>
      </c>
      <c r="B211" s="7" t="s">
        <v>92</v>
      </c>
      <c r="C211" s="5" t="s">
        <v>61</v>
      </c>
      <c r="D211" s="6">
        <v>1</v>
      </c>
      <c r="E211" s="10">
        <v>1680</v>
      </c>
      <c r="F211" s="29">
        <f>D211*E211</f>
        <v>1680</v>
      </c>
      <c r="G211" s="22">
        <v>50</v>
      </c>
      <c r="H211" s="30">
        <f>D211*G211</f>
        <v>50</v>
      </c>
      <c r="I211" s="21">
        <v>150</v>
      </c>
      <c r="J211" s="23">
        <f>D211*I211</f>
        <v>150</v>
      </c>
      <c r="K211" s="77">
        <f>F211+H211+J211</f>
        <v>1880</v>
      </c>
    </row>
    <row r="212" spans="1:11" ht="18">
      <c r="A212" s="128"/>
      <c r="B212" s="129" t="s">
        <v>3</v>
      </c>
      <c r="C212" s="130"/>
      <c r="D212" s="131"/>
      <c r="E212" s="132"/>
      <c r="F212" s="133"/>
      <c r="G212" s="134"/>
      <c r="H212" s="135"/>
      <c r="I212" s="136"/>
      <c r="J212" s="136"/>
      <c r="K212" s="137">
        <f>SUM(K208:K211)</f>
        <v>2725.25</v>
      </c>
    </row>
    <row r="213" spans="1:11" ht="18">
      <c r="A213" s="5"/>
      <c r="B213" s="138"/>
      <c r="C213" s="5"/>
      <c r="D213" s="6"/>
      <c r="E213" s="10"/>
      <c r="F213" s="8"/>
      <c r="G213" s="8"/>
      <c r="H213" s="9"/>
      <c r="I213" s="9"/>
      <c r="J213" s="9"/>
      <c r="K213" s="114">
        <v>3940</v>
      </c>
    </row>
    <row r="214" spans="1:11" ht="18">
      <c r="A214" s="76"/>
      <c r="B214" s="50" t="s">
        <v>7</v>
      </c>
      <c r="C214" s="51" t="s">
        <v>17</v>
      </c>
      <c r="D214" s="52">
        <v>0.1</v>
      </c>
      <c r="E214" s="57"/>
      <c r="F214" s="58"/>
      <c r="G214" s="22"/>
      <c r="H214" s="23"/>
      <c r="I214" s="23"/>
      <c r="J214" s="23"/>
      <c r="K214" s="81">
        <f>K212*10/100</f>
        <v>272.525</v>
      </c>
    </row>
    <row r="215" spans="1:11" ht="18">
      <c r="A215" s="78"/>
      <c r="B215" s="12" t="s">
        <v>3</v>
      </c>
      <c r="C215" s="51" t="s">
        <v>17</v>
      </c>
      <c r="D215" s="15"/>
      <c r="E215" s="55"/>
      <c r="F215" s="56"/>
      <c r="G215" s="8"/>
      <c r="H215" s="9"/>
      <c r="I215" s="9"/>
      <c r="J215" s="9"/>
      <c r="K215" s="82">
        <f>K212+K214</f>
        <v>2997.775</v>
      </c>
    </row>
    <row r="216" spans="1:11" ht="18">
      <c r="A216" s="78"/>
      <c r="B216" s="12" t="s">
        <v>4</v>
      </c>
      <c r="C216" s="51" t="s">
        <v>17</v>
      </c>
      <c r="D216" s="14">
        <v>0.08</v>
      </c>
      <c r="E216" s="55"/>
      <c r="F216" s="56"/>
      <c r="G216" s="8"/>
      <c r="H216" s="9"/>
      <c r="I216" s="9"/>
      <c r="J216" s="9"/>
      <c r="K216" s="82">
        <f>K215*8/100</f>
        <v>239.822</v>
      </c>
    </row>
    <row r="217" spans="1:11" ht="18">
      <c r="A217" s="78"/>
      <c r="B217" s="12" t="s">
        <v>3</v>
      </c>
      <c r="C217" s="51" t="s">
        <v>17</v>
      </c>
      <c r="D217" s="15"/>
      <c r="E217" s="10"/>
      <c r="F217" s="8"/>
      <c r="G217" s="8"/>
      <c r="H217" s="9"/>
      <c r="I217" s="9"/>
      <c r="J217" s="9"/>
      <c r="K217" s="82">
        <f>K215+K216</f>
        <v>3237.597</v>
      </c>
    </row>
    <row r="218" spans="1:11" ht="18">
      <c r="A218" s="78"/>
      <c r="B218" s="12" t="s">
        <v>67</v>
      </c>
      <c r="C218" s="51" t="s">
        <v>17</v>
      </c>
      <c r="D218" s="14">
        <v>0.03</v>
      </c>
      <c r="E218" s="10"/>
      <c r="F218" s="8"/>
      <c r="G218" s="8"/>
      <c r="H218" s="9"/>
      <c r="I218" s="10"/>
      <c r="J218" s="9"/>
      <c r="K218" s="82">
        <f>K217*3/100</f>
        <v>97.12791000000001</v>
      </c>
    </row>
    <row r="219" spans="1:11" ht="18">
      <c r="A219" s="78"/>
      <c r="B219" s="12" t="s">
        <v>3</v>
      </c>
      <c r="C219" s="51" t="s">
        <v>17</v>
      </c>
      <c r="D219" s="14"/>
      <c r="E219" s="10"/>
      <c r="F219" s="8"/>
      <c r="G219" s="8"/>
      <c r="H219" s="9"/>
      <c r="I219" s="10"/>
      <c r="J219" s="9"/>
      <c r="K219" s="146">
        <f>K217+K218</f>
        <v>3334.7249100000004</v>
      </c>
    </row>
    <row r="220" spans="1:11" ht="18">
      <c r="A220" s="78"/>
      <c r="B220" s="12" t="s">
        <v>5</v>
      </c>
      <c r="C220" s="51" t="s">
        <v>17</v>
      </c>
      <c r="D220" s="14">
        <v>0.18</v>
      </c>
      <c r="E220" s="10"/>
      <c r="F220" s="8"/>
      <c r="G220" s="8"/>
      <c r="H220" s="9"/>
      <c r="I220" s="9"/>
      <c r="J220" s="9"/>
      <c r="K220" s="82">
        <f>K219*18/100</f>
        <v>600.2504838000001</v>
      </c>
    </row>
    <row r="221" spans="1:11" ht="18">
      <c r="A221" s="88"/>
      <c r="B221" s="68" t="s">
        <v>6</v>
      </c>
      <c r="C221" s="74" t="s">
        <v>17</v>
      </c>
      <c r="D221" s="69"/>
      <c r="E221" s="70"/>
      <c r="F221" s="71"/>
      <c r="G221" s="39"/>
      <c r="H221" s="40"/>
      <c r="I221" s="40"/>
      <c r="J221" s="40"/>
      <c r="K221" s="87">
        <f>K219+K220</f>
        <v>3934.9753938000003</v>
      </c>
    </row>
    <row r="222" spans="1:11" ht="18">
      <c r="A222" s="124">
        <v>14</v>
      </c>
      <c r="B222" s="212" t="s">
        <v>34</v>
      </c>
      <c r="C222" s="213"/>
      <c r="D222" s="213"/>
      <c r="E222" s="214"/>
      <c r="F222" s="125"/>
      <c r="G222" s="126"/>
      <c r="H222" s="125"/>
      <c r="I222" s="126"/>
      <c r="J222" s="125"/>
      <c r="K222" s="127"/>
    </row>
    <row r="223" spans="1:11" ht="36.75" thickBot="1">
      <c r="A223" s="76">
        <v>1</v>
      </c>
      <c r="B223" s="41" t="s">
        <v>85</v>
      </c>
      <c r="C223" s="18" t="s">
        <v>63</v>
      </c>
      <c r="D223" s="20">
        <v>8484</v>
      </c>
      <c r="E223" s="21">
        <v>0.2</v>
      </c>
      <c r="F223" s="29">
        <f>D223*E223</f>
        <v>1696.8000000000002</v>
      </c>
      <c r="G223" s="22"/>
      <c r="H223" s="30">
        <f>D223*G223</f>
        <v>0</v>
      </c>
      <c r="I223" s="21"/>
      <c r="J223" s="23">
        <f>D223*I223</f>
        <v>0</v>
      </c>
      <c r="K223" s="77">
        <f>F223+H223+J223</f>
        <v>1696.8000000000002</v>
      </c>
    </row>
    <row r="224" spans="1:11" ht="18">
      <c r="A224" s="128"/>
      <c r="B224" s="129" t="s">
        <v>3</v>
      </c>
      <c r="C224" s="130"/>
      <c r="D224" s="131"/>
      <c r="E224" s="132"/>
      <c r="F224" s="133"/>
      <c r="G224" s="134"/>
      <c r="H224" s="135"/>
      <c r="I224" s="136"/>
      <c r="J224" s="136"/>
      <c r="K224" s="137">
        <f>SUM(K223:K223)</f>
        <v>1696.8000000000002</v>
      </c>
    </row>
    <row r="225" spans="1:11" ht="18">
      <c r="A225" s="5"/>
      <c r="B225" s="138"/>
      <c r="C225" s="5"/>
      <c r="D225" s="6"/>
      <c r="E225" s="10"/>
      <c r="F225" s="8"/>
      <c r="G225" s="8"/>
      <c r="H225" s="9"/>
      <c r="I225" s="9"/>
      <c r="J225" s="9"/>
      <c r="K225" s="114">
        <v>2450</v>
      </c>
    </row>
    <row r="226" spans="1:11" ht="18">
      <c r="A226" s="76"/>
      <c r="B226" s="50" t="s">
        <v>7</v>
      </c>
      <c r="C226" s="51" t="s">
        <v>17</v>
      </c>
      <c r="D226" s="52">
        <v>0.1</v>
      </c>
      <c r="E226" s="57"/>
      <c r="F226" s="58"/>
      <c r="G226" s="22"/>
      <c r="H226" s="23"/>
      <c r="I226" s="23"/>
      <c r="J226" s="23"/>
      <c r="K226" s="81">
        <f>K224*10/100</f>
        <v>169.68</v>
      </c>
    </row>
    <row r="227" spans="1:11" ht="18">
      <c r="A227" s="78"/>
      <c r="B227" s="12" t="s">
        <v>3</v>
      </c>
      <c r="C227" s="51" t="s">
        <v>17</v>
      </c>
      <c r="D227" s="15"/>
      <c r="E227" s="55"/>
      <c r="F227" s="56"/>
      <c r="G227" s="8"/>
      <c r="H227" s="9"/>
      <c r="I227" s="9"/>
      <c r="J227" s="9"/>
      <c r="K227" s="82">
        <f>K224+K226</f>
        <v>1866.4800000000002</v>
      </c>
    </row>
    <row r="228" spans="1:11" ht="18">
      <c r="A228" s="78"/>
      <c r="B228" s="12" t="s">
        <v>4</v>
      </c>
      <c r="C228" s="51" t="s">
        <v>17</v>
      </c>
      <c r="D228" s="14">
        <v>0.08</v>
      </c>
      <c r="E228" s="55"/>
      <c r="F228" s="56"/>
      <c r="G228" s="8"/>
      <c r="H228" s="9"/>
      <c r="I228" s="9"/>
      <c r="J228" s="9"/>
      <c r="K228" s="82">
        <f>K227*8/100</f>
        <v>149.31840000000003</v>
      </c>
    </row>
    <row r="229" spans="1:11" ht="18">
      <c r="A229" s="78"/>
      <c r="B229" s="12" t="s">
        <v>3</v>
      </c>
      <c r="C229" s="51" t="s">
        <v>17</v>
      </c>
      <c r="D229" s="15"/>
      <c r="E229" s="10"/>
      <c r="F229" s="8"/>
      <c r="G229" s="8"/>
      <c r="H229" s="9"/>
      <c r="I229" s="9"/>
      <c r="J229" s="9"/>
      <c r="K229" s="82">
        <f>K227+K228</f>
        <v>2015.7984000000004</v>
      </c>
    </row>
    <row r="230" spans="1:11" ht="18">
      <c r="A230" s="78"/>
      <c r="B230" s="12" t="s">
        <v>67</v>
      </c>
      <c r="C230" s="51" t="s">
        <v>17</v>
      </c>
      <c r="D230" s="14">
        <v>0.03</v>
      </c>
      <c r="E230" s="10"/>
      <c r="F230" s="8"/>
      <c r="G230" s="8"/>
      <c r="H230" s="9"/>
      <c r="I230" s="10"/>
      <c r="J230" s="9"/>
      <c r="K230" s="82">
        <f>K229*3/100</f>
        <v>60.47395200000001</v>
      </c>
    </row>
    <row r="231" spans="1:11" ht="18">
      <c r="A231" s="78"/>
      <c r="B231" s="12" t="s">
        <v>3</v>
      </c>
      <c r="C231" s="51" t="s">
        <v>17</v>
      </c>
      <c r="D231" s="14"/>
      <c r="E231" s="10"/>
      <c r="F231" s="8"/>
      <c r="G231" s="8"/>
      <c r="H231" s="9"/>
      <c r="I231" s="10"/>
      <c r="J231" s="9"/>
      <c r="K231" s="146">
        <f>K229+K230</f>
        <v>2076.2723520000004</v>
      </c>
    </row>
    <row r="232" spans="1:11" ht="18">
      <c r="A232" s="78"/>
      <c r="B232" s="12" t="s">
        <v>5</v>
      </c>
      <c r="C232" s="51" t="s">
        <v>17</v>
      </c>
      <c r="D232" s="14">
        <v>0.18</v>
      </c>
      <c r="E232" s="10"/>
      <c r="F232" s="8"/>
      <c r="G232" s="8"/>
      <c r="H232" s="9"/>
      <c r="I232" s="9"/>
      <c r="J232" s="9"/>
      <c r="K232" s="82">
        <f>K231*18/100</f>
        <v>373.72902336000004</v>
      </c>
    </row>
    <row r="233" spans="1:11" ht="18">
      <c r="A233" s="88"/>
      <c r="B233" s="68" t="s">
        <v>6</v>
      </c>
      <c r="C233" s="74" t="s">
        <v>17</v>
      </c>
      <c r="D233" s="69"/>
      <c r="E233" s="70"/>
      <c r="F233" s="71"/>
      <c r="G233" s="39"/>
      <c r="H233" s="40"/>
      <c r="I233" s="40"/>
      <c r="J233" s="40"/>
      <c r="K233" s="87">
        <f>K231+K232</f>
        <v>2450.0013753600006</v>
      </c>
    </row>
    <row r="234" spans="1:11" ht="18">
      <c r="A234" s="124"/>
      <c r="B234" s="226" t="s">
        <v>35</v>
      </c>
      <c r="C234" s="226"/>
      <c r="D234" s="226"/>
      <c r="E234" s="226"/>
      <c r="F234" s="125"/>
      <c r="G234" s="126"/>
      <c r="H234" s="125"/>
      <c r="I234" s="126"/>
      <c r="J234" s="125"/>
      <c r="K234" s="127"/>
    </row>
    <row r="235" spans="1:11" ht="18">
      <c r="A235" s="124">
        <v>15</v>
      </c>
      <c r="B235" s="212" t="s">
        <v>36</v>
      </c>
      <c r="C235" s="213"/>
      <c r="D235" s="213"/>
      <c r="E235" s="214"/>
      <c r="F235" s="125"/>
      <c r="G235" s="126"/>
      <c r="H235" s="125"/>
      <c r="I235" s="126"/>
      <c r="J235" s="125"/>
      <c r="K235" s="127"/>
    </row>
    <row r="236" spans="1:11" ht="33">
      <c r="A236" s="145">
        <v>1</v>
      </c>
      <c r="B236" s="150" t="s">
        <v>94</v>
      </c>
      <c r="C236" s="149" t="s">
        <v>95</v>
      </c>
      <c r="D236" s="149">
        <v>80</v>
      </c>
      <c r="E236" s="149">
        <v>3</v>
      </c>
      <c r="F236" s="29">
        <f>D236*E236</f>
        <v>240</v>
      </c>
      <c r="G236" s="22"/>
      <c r="H236" s="30">
        <f>D236*G236</f>
        <v>0</v>
      </c>
      <c r="I236" s="21">
        <v>5.23</v>
      </c>
      <c r="J236" s="23">
        <f>D236*I236</f>
        <v>418.40000000000003</v>
      </c>
      <c r="K236" s="77">
        <f>F236+H236+J236</f>
        <v>658.4000000000001</v>
      </c>
    </row>
    <row r="237" spans="1:11" ht="54">
      <c r="A237" s="145">
        <v>2</v>
      </c>
      <c r="B237" s="150" t="s">
        <v>96</v>
      </c>
      <c r="C237" s="149" t="s">
        <v>14</v>
      </c>
      <c r="D237" s="149">
        <v>120</v>
      </c>
      <c r="E237" s="149">
        <v>103</v>
      </c>
      <c r="F237" s="29">
        <f>D237*E237</f>
        <v>12360</v>
      </c>
      <c r="G237" s="22">
        <v>10</v>
      </c>
      <c r="H237" s="30">
        <f>D237*G237</f>
        <v>1200</v>
      </c>
      <c r="I237" s="21">
        <v>29.88</v>
      </c>
      <c r="J237" s="23">
        <f>D237*I237</f>
        <v>3585.6</v>
      </c>
      <c r="K237" s="77">
        <f>F237+H237+J237</f>
        <v>17145.6</v>
      </c>
    </row>
    <row r="238" spans="1:11" ht="33">
      <c r="A238" s="145">
        <v>3</v>
      </c>
      <c r="B238" s="150" t="s">
        <v>97</v>
      </c>
      <c r="C238" s="148" t="s">
        <v>63</v>
      </c>
      <c r="D238" s="148">
        <v>160</v>
      </c>
      <c r="E238" s="148">
        <v>3</v>
      </c>
      <c r="F238" s="29">
        <f>D238*E238</f>
        <v>480</v>
      </c>
      <c r="G238" s="22">
        <v>1</v>
      </c>
      <c r="H238" s="30">
        <f>D238*G238</f>
        <v>160</v>
      </c>
      <c r="I238" s="21">
        <v>2.37</v>
      </c>
      <c r="J238" s="23">
        <f>D238*I238</f>
        <v>379.20000000000005</v>
      </c>
      <c r="K238" s="77">
        <f>F238+H238+J238</f>
        <v>1019.2</v>
      </c>
    </row>
    <row r="239" spans="1:11" ht="18.75" thickBot="1">
      <c r="A239" s="145">
        <v>4</v>
      </c>
      <c r="B239" s="151" t="s">
        <v>98</v>
      </c>
      <c r="C239" s="148" t="s">
        <v>63</v>
      </c>
      <c r="D239" s="148">
        <v>200</v>
      </c>
      <c r="E239" s="67"/>
      <c r="F239" s="29">
        <f>D239*E239</f>
        <v>0</v>
      </c>
      <c r="G239" s="22"/>
      <c r="H239" s="30">
        <f>D239*G239</f>
        <v>0</v>
      </c>
      <c r="I239" s="21">
        <v>1.01</v>
      </c>
      <c r="J239" s="23">
        <f>D239*I239</f>
        <v>202</v>
      </c>
      <c r="K239" s="77">
        <f>F239+H239+J239</f>
        <v>202</v>
      </c>
    </row>
    <row r="240" spans="1:11" ht="18">
      <c r="A240" s="128"/>
      <c r="B240" s="129" t="s">
        <v>3</v>
      </c>
      <c r="C240" s="130"/>
      <c r="D240" s="131"/>
      <c r="E240" s="132"/>
      <c r="F240" s="133"/>
      <c r="G240" s="134"/>
      <c r="H240" s="135"/>
      <c r="I240" s="136"/>
      <c r="J240" s="136"/>
      <c r="K240" s="137">
        <f>SUM(K236:K239)</f>
        <v>19025.2</v>
      </c>
    </row>
    <row r="241" spans="1:11" ht="18">
      <c r="A241" s="5"/>
      <c r="B241" s="138"/>
      <c r="C241" s="5"/>
      <c r="D241" s="6"/>
      <c r="E241" s="10"/>
      <c r="F241" s="8"/>
      <c r="G241" s="8"/>
      <c r="H241" s="9"/>
      <c r="I241" s="9"/>
      <c r="J241" s="9"/>
      <c r="K241" s="114">
        <v>27500</v>
      </c>
    </row>
    <row r="242" spans="1:11" ht="18">
      <c r="A242" s="76"/>
      <c r="B242" s="50" t="s">
        <v>7</v>
      </c>
      <c r="C242" s="51" t="s">
        <v>17</v>
      </c>
      <c r="D242" s="52">
        <v>0.1</v>
      </c>
      <c r="E242" s="57"/>
      <c r="F242" s="58"/>
      <c r="G242" s="22"/>
      <c r="H242" s="23"/>
      <c r="I242" s="23"/>
      <c r="J242" s="23"/>
      <c r="K242" s="81">
        <f>K240*10/100</f>
        <v>1902.52</v>
      </c>
    </row>
    <row r="243" spans="1:11" ht="18">
      <c r="A243" s="78"/>
      <c r="B243" s="12" t="s">
        <v>3</v>
      </c>
      <c r="C243" s="51" t="s">
        <v>17</v>
      </c>
      <c r="D243" s="15"/>
      <c r="E243" s="55"/>
      <c r="F243" s="56"/>
      <c r="G243" s="8"/>
      <c r="H243" s="9"/>
      <c r="I243" s="9"/>
      <c r="J243" s="9"/>
      <c r="K243" s="82">
        <f>K240+K242</f>
        <v>20927.72</v>
      </c>
    </row>
    <row r="244" spans="1:11" ht="18">
      <c r="A244" s="78"/>
      <c r="B244" s="12" t="s">
        <v>4</v>
      </c>
      <c r="C244" s="51" t="s">
        <v>17</v>
      </c>
      <c r="D244" s="14">
        <v>0.08</v>
      </c>
      <c r="E244" s="55"/>
      <c r="F244" s="56"/>
      <c r="G244" s="8"/>
      <c r="H244" s="9"/>
      <c r="I244" s="9"/>
      <c r="J244" s="9"/>
      <c r="K244" s="82">
        <f>K243*8/100</f>
        <v>1674.2176000000002</v>
      </c>
    </row>
    <row r="245" spans="1:11" ht="18">
      <c r="A245" s="78"/>
      <c r="B245" s="12" t="s">
        <v>3</v>
      </c>
      <c r="C245" s="51" t="s">
        <v>17</v>
      </c>
      <c r="D245" s="15"/>
      <c r="E245" s="10"/>
      <c r="F245" s="8"/>
      <c r="G245" s="8"/>
      <c r="H245" s="9"/>
      <c r="I245" s="9"/>
      <c r="J245" s="9"/>
      <c r="K245" s="82">
        <f>K243+K244</f>
        <v>22601.9376</v>
      </c>
    </row>
    <row r="246" spans="1:11" ht="18">
      <c r="A246" s="78"/>
      <c r="B246" s="12" t="s">
        <v>67</v>
      </c>
      <c r="C246" s="51" t="s">
        <v>17</v>
      </c>
      <c r="D246" s="14">
        <v>0.03</v>
      </c>
      <c r="E246" s="10"/>
      <c r="F246" s="8"/>
      <c r="G246" s="8"/>
      <c r="H246" s="9"/>
      <c r="I246" s="10"/>
      <c r="J246" s="9"/>
      <c r="K246" s="82">
        <f>K245*3/100</f>
        <v>678.058128</v>
      </c>
    </row>
    <row r="247" spans="1:11" ht="18">
      <c r="A247" s="78"/>
      <c r="B247" s="12" t="s">
        <v>3</v>
      </c>
      <c r="C247" s="51" t="s">
        <v>17</v>
      </c>
      <c r="D247" s="14"/>
      <c r="E247" s="10"/>
      <c r="F247" s="8"/>
      <c r="G247" s="8"/>
      <c r="H247" s="9"/>
      <c r="I247" s="10"/>
      <c r="J247" s="9"/>
      <c r="K247" s="82">
        <f>K245+K246</f>
        <v>23279.995728</v>
      </c>
    </row>
    <row r="248" spans="1:11" ht="18">
      <c r="A248" s="78"/>
      <c r="B248" s="12" t="s">
        <v>5</v>
      </c>
      <c r="C248" s="51" t="s">
        <v>17</v>
      </c>
      <c r="D248" s="14">
        <v>0.18</v>
      </c>
      <c r="E248" s="10"/>
      <c r="F248" s="8"/>
      <c r="G248" s="8"/>
      <c r="H248" s="9"/>
      <c r="I248" s="9"/>
      <c r="J248" s="9"/>
      <c r="K248" s="82">
        <f>K247*18/100</f>
        <v>4190.399231040001</v>
      </c>
    </row>
    <row r="249" spans="1:11" ht="18">
      <c r="A249" s="88"/>
      <c r="B249" s="68" t="s">
        <v>6</v>
      </c>
      <c r="C249" s="74" t="s">
        <v>17</v>
      </c>
      <c r="D249" s="69"/>
      <c r="E249" s="70"/>
      <c r="F249" s="71"/>
      <c r="G249" s="39"/>
      <c r="H249" s="40"/>
      <c r="I249" s="40"/>
      <c r="J249" s="40"/>
      <c r="K249" s="87">
        <f>K247+K248</f>
        <v>27470.39495904</v>
      </c>
    </row>
    <row r="250" spans="1:11" ht="18">
      <c r="A250" s="124"/>
      <c r="B250" s="227" t="s">
        <v>37</v>
      </c>
      <c r="C250" s="227"/>
      <c r="D250" s="227"/>
      <c r="E250" s="227"/>
      <c r="F250" s="125"/>
      <c r="G250" s="126"/>
      <c r="H250" s="125"/>
      <c r="I250" s="126"/>
      <c r="J250" s="125"/>
      <c r="K250" s="127"/>
    </row>
    <row r="251" spans="1:11" ht="18">
      <c r="A251" s="124">
        <v>16</v>
      </c>
      <c r="B251" s="220" t="s">
        <v>38</v>
      </c>
      <c r="C251" s="221"/>
      <c r="D251" s="221"/>
      <c r="E251" s="222"/>
      <c r="F251" s="125"/>
      <c r="G251" s="126"/>
      <c r="H251" s="125"/>
      <c r="I251" s="126"/>
      <c r="J251" s="125"/>
      <c r="K251" s="127"/>
    </row>
    <row r="252" spans="1:11" ht="18">
      <c r="A252" s="76">
        <v>1</v>
      </c>
      <c r="B252" s="41"/>
      <c r="C252" s="18" t="s">
        <v>14</v>
      </c>
      <c r="D252" s="20"/>
      <c r="E252" s="21"/>
      <c r="F252" s="29">
        <f>D252*E252</f>
        <v>0</v>
      </c>
      <c r="G252" s="22"/>
      <c r="H252" s="30">
        <f>D252*G252</f>
        <v>0</v>
      </c>
      <c r="I252" s="21"/>
      <c r="J252" s="23">
        <f>D252*I252</f>
        <v>0</v>
      </c>
      <c r="K252" s="77">
        <f>F252+H252+J252</f>
        <v>0</v>
      </c>
    </row>
    <row r="253" spans="1:11" ht="18">
      <c r="A253" s="78">
        <v>2</v>
      </c>
      <c r="B253" s="7"/>
      <c r="C253" s="5"/>
      <c r="D253" s="6"/>
      <c r="E253" s="10"/>
      <c r="F253" s="29">
        <f aca="true" t="shared" si="24" ref="F253:F260">D253*E253</f>
        <v>0</v>
      </c>
      <c r="G253" s="22"/>
      <c r="H253" s="30">
        <f aca="true" t="shared" si="25" ref="H253:H260">D253*G253</f>
        <v>0</v>
      </c>
      <c r="I253" s="21"/>
      <c r="J253" s="23">
        <f aca="true" t="shared" si="26" ref="J253:J260">D253*I253</f>
        <v>0</v>
      </c>
      <c r="K253" s="77">
        <f aca="true" t="shared" si="27" ref="K253:K260">F253+H253+J253</f>
        <v>0</v>
      </c>
    </row>
    <row r="254" spans="1:11" ht="18">
      <c r="A254" s="76">
        <v>3</v>
      </c>
      <c r="B254" s="7"/>
      <c r="C254" s="5"/>
      <c r="D254" s="6"/>
      <c r="E254" s="10"/>
      <c r="F254" s="29">
        <f t="shared" si="24"/>
        <v>0</v>
      </c>
      <c r="G254" s="22"/>
      <c r="H254" s="30">
        <f t="shared" si="25"/>
        <v>0</v>
      </c>
      <c r="I254" s="21"/>
      <c r="J254" s="23">
        <f t="shared" si="26"/>
        <v>0</v>
      </c>
      <c r="K254" s="77">
        <f t="shared" si="27"/>
        <v>0</v>
      </c>
    </row>
    <row r="255" spans="1:11" ht="18">
      <c r="A255" s="78">
        <v>4</v>
      </c>
      <c r="B255" s="7"/>
      <c r="C255" s="5"/>
      <c r="D255" s="6"/>
      <c r="E255" s="10"/>
      <c r="F255" s="29">
        <f t="shared" si="24"/>
        <v>0</v>
      </c>
      <c r="G255" s="22"/>
      <c r="H255" s="30">
        <f t="shared" si="25"/>
        <v>0</v>
      </c>
      <c r="I255" s="21"/>
      <c r="J255" s="23">
        <f t="shared" si="26"/>
        <v>0</v>
      </c>
      <c r="K255" s="77">
        <f t="shared" si="27"/>
        <v>0</v>
      </c>
    </row>
    <row r="256" spans="1:11" ht="18">
      <c r="A256" s="76">
        <v>5</v>
      </c>
      <c r="B256" s="7"/>
      <c r="C256" s="5"/>
      <c r="D256" s="6"/>
      <c r="E256" s="10"/>
      <c r="F256" s="29">
        <f t="shared" si="24"/>
        <v>0</v>
      </c>
      <c r="G256" s="22"/>
      <c r="H256" s="30">
        <f t="shared" si="25"/>
        <v>0</v>
      </c>
      <c r="I256" s="21"/>
      <c r="J256" s="23">
        <f t="shared" si="26"/>
        <v>0</v>
      </c>
      <c r="K256" s="77">
        <f t="shared" si="27"/>
        <v>0</v>
      </c>
    </row>
    <row r="257" spans="1:11" ht="18">
      <c r="A257" s="78">
        <v>6</v>
      </c>
      <c r="B257" s="7"/>
      <c r="C257" s="5"/>
      <c r="D257" s="6"/>
      <c r="E257" s="10"/>
      <c r="F257" s="29">
        <f t="shared" si="24"/>
        <v>0</v>
      </c>
      <c r="G257" s="22"/>
      <c r="H257" s="30">
        <f t="shared" si="25"/>
        <v>0</v>
      </c>
      <c r="I257" s="21"/>
      <c r="J257" s="23">
        <f t="shared" si="26"/>
        <v>0</v>
      </c>
      <c r="K257" s="77">
        <f t="shared" si="27"/>
        <v>0</v>
      </c>
    </row>
    <row r="258" spans="1:11" ht="18">
      <c r="A258" s="76">
        <v>7</v>
      </c>
      <c r="B258" s="7"/>
      <c r="C258" s="5"/>
      <c r="D258" s="6"/>
      <c r="E258" s="10"/>
      <c r="F258" s="29">
        <f t="shared" si="24"/>
        <v>0</v>
      </c>
      <c r="G258" s="22"/>
      <c r="H258" s="30">
        <f t="shared" si="25"/>
        <v>0</v>
      </c>
      <c r="I258" s="21"/>
      <c r="J258" s="23">
        <f t="shared" si="26"/>
        <v>0</v>
      </c>
      <c r="K258" s="77">
        <f t="shared" si="27"/>
        <v>0</v>
      </c>
    </row>
    <row r="259" spans="1:11" ht="18">
      <c r="A259" s="78">
        <v>8</v>
      </c>
      <c r="B259" s="7"/>
      <c r="C259" s="5"/>
      <c r="D259" s="6"/>
      <c r="E259" s="10"/>
      <c r="F259" s="29">
        <f t="shared" si="24"/>
        <v>0</v>
      </c>
      <c r="G259" s="22"/>
      <c r="H259" s="30">
        <f t="shared" si="25"/>
        <v>0</v>
      </c>
      <c r="I259" s="21"/>
      <c r="J259" s="23">
        <f t="shared" si="26"/>
        <v>0</v>
      </c>
      <c r="K259" s="77">
        <f t="shared" si="27"/>
        <v>0</v>
      </c>
    </row>
    <row r="260" spans="1:11" ht="18.75" thickBot="1">
      <c r="A260" s="76">
        <v>9</v>
      </c>
      <c r="B260" s="97"/>
      <c r="C260" s="98"/>
      <c r="D260" s="99"/>
      <c r="E260" s="38"/>
      <c r="F260" s="101">
        <f t="shared" si="24"/>
        <v>0</v>
      </c>
      <c r="G260" s="102"/>
      <c r="H260" s="103">
        <f t="shared" si="25"/>
        <v>0</v>
      </c>
      <c r="I260" s="100"/>
      <c r="J260" s="104">
        <f t="shared" si="26"/>
        <v>0</v>
      </c>
      <c r="K260" s="118">
        <f t="shared" si="27"/>
        <v>0</v>
      </c>
    </row>
    <row r="261" spans="1:11" ht="18">
      <c r="A261" s="128"/>
      <c r="B261" s="129" t="s">
        <v>3</v>
      </c>
      <c r="C261" s="130"/>
      <c r="D261" s="131"/>
      <c r="E261" s="132"/>
      <c r="F261" s="133"/>
      <c r="G261" s="134"/>
      <c r="H261" s="135"/>
      <c r="I261" s="136"/>
      <c r="J261" s="136"/>
      <c r="K261" s="137">
        <f>SUM(K252:K253)</f>
        <v>0</v>
      </c>
    </row>
    <row r="262" spans="1:11" ht="18">
      <c r="A262" s="5"/>
      <c r="B262" s="138"/>
      <c r="C262" s="5"/>
      <c r="D262" s="6"/>
      <c r="E262" s="10"/>
      <c r="F262" s="8"/>
      <c r="G262" s="8"/>
      <c r="H262" s="9"/>
      <c r="I262" s="9"/>
      <c r="J262" s="9"/>
      <c r="K262" s="114">
        <v>4170</v>
      </c>
    </row>
    <row r="263" spans="1:11" ht="38.25" customHeight="1">
      <c r="A263" s="76"/>
      <c r="B263" s="50" t="s">
        <v>7</v>
      </c>
      <c r="C263" s="51" t="s">
        <v>17</v>
      </c>
      <c r="D263" s="52">
        <v>0.1</v>
      </c>
      <c r="E263" s="57"/>
      <c r="F263" s="58"/>
      <c r="G263" s="22"/>
      <c r="H263" s="23"/>
      <c r="I263" s="23"/>
      <c r="J263" s="23"/>
      <c r="K263" s="81">
        <f>K261*10/100</f>
        <v>0</v>
      </c>
    </row>
    <row r="264" spans="1:11" ht="18">
      <c r="A264" s="78"/>
      <c r="B264" s="12" t="s">
        <v>3</v>
      </c>
      <c r="C264" s="51" t="s">
        <v>17</v>
      </c>
      <c r="D264" s="15"/>
      <c r="E264" s="55"/>
      <c r="F264" s="56"/>
      <c r="G264" s="8"/>
      <c r="H264" s="9"/>
      <c r="I264" s="9"/>
      <c r="J264" s="9"/>
      <c r="K264" s="82">
        <f>K261+K263</f>
        <v>0</v>
      </c>
    </row>
    <row r="265" spans="1:11" ht="18">
      <c r="A265" s="78"/>
      <c r="B265" s="12" t="s">
        <v>4</v>
      </c>
      <c r="C265" s="51" t="s">
        <v>17</v>
      </c>
      <c r="D265" s="14">
        <v>0.08</v>
      </c>
      <c r="E265" s="55"/>
      <c r="F265" s="56"/>
      <c r="G265" s="8"/>
      <c r="H265" s="9"/>
      <c r="I265" s="9"/>
      <c r="J265" s="9"/>
      <c r="K265" s="82">
        <f>K264*8/100</f>
        <v>0</v>
      </c>
    </row>
    <row r="266" spans="1:11" ht="18">
      <c r="A266" s="78"/>
      <c r="B266" s="12" t="s">
        <v>3</v>
      </c>
      <c r="C266" s="51" t="s">
        <v>17</v>
      </c>
      <c r="D266" s="15"/>
      <c r="E266" s="10"/>
      <c r="F266" s="8"/>
      <c r="G266" s="8"/>
      <c r="H266" s="9"/>
      <c r="I266" s="9"/>
      <c r="J266" s="9"/>
      <c r="K266" s="82">
        <f>K264+K265</f>
        <v>0</v>
      </c>
    </row>
    <row r="267" spans="1:11" ht="18">
      <c r="A267" s="78"/>
      <c r="B267" s="12" t="s">
        <v>67</v>
      </c>
      <c r="C267" s="51" t="s">
        <v>17</v>
      </c>
      <c r="D267" s="14">
        <v>0.03</v>
      </c>
      <c r="E267" s="10"/>
      <c r="F267" s="8"/>
      <c r="G267" s="8"/>
      <c r="H267" s="9"/>
      <c r="I267" s="10"/>
      <c r="J267" s="9"/>
      <c r="K267" s="82">
        <f>K266*3/100</f>
        <v>0</v>
      </c>
    </row>
    <row r="268" spans="1:11" ht="17.25" customHeight="1">
      <c r="A268" s="78"/>
      <c r="B268" s="12" t="s">
        <v>3</v>
      </c>
      <c r="C268" s="51" t="s">
        <v>17</v>
      </c>
      <c r="D268" s="14"/>
      <c r="E268" s="10"/>
      <c r="F268" s="8"/>
      <c r="G268" s="8"/>
      <c r="H268" s="9"/>
      <c r="I268" s="10"/>
      <c r="J268" s="9"/>
      <c r="K268" s="146">
        <f>K266+K267</f>
        <v>0</v>
      </c>
    </row>
    <row r="269" spans="1:11" ht="18">
      <c r="A269" s="78"/>
      <c r="B269" s="12" t="s">
        <v>5</v>
      </c>
      <c r="C269" s="51" t="s">
        <v>17</v>
      </c>
      <c r="D269" s="14">
        <v>0.18</v>
      </c>
      <c r="E269" s="10"/>
      <c r="F269" s="8"/>
      <c r="G269" s="8"/>
      <c r="H269" s="9"/>
      <c r="I269" s="9"/>
      <c r="J269" s="9"/>
      <c r="K269" s="82">
        <f>K266*18/100</f>
        <v>0</v>
      </c>
    </row>
    <row r="270" spans="1:11" ht="18">
      <c r="A270" s="88"/>
      <c r="B270" s="68" t="s">
        <v>6</v>
      </c>
      <c r="C270" s="74" t="s">
        <v>17</v>
      </c>
      <c r="D270" s="69"/>
      <c r="E270" s="70"/>
      <c r="F270" s="71"/>
      <c r="G270" s="39"/>
      <c r="H270" s="40"/>
      <c r="I270" s="40"/>
      <c r="J270" s="40"/>
      <c r="K270" s="87">
        <f>K266+K269</f>
        <v>0</v>
      </c>
    </row>
    <row r="271" spans="1:11" ht="15" customHeight="1">
      <c r="A271" s="143"/>
      <c r="B271" s="217" t="s">
        <v>39</v>
      </c>
      <c r="C271" s="218"/>
      <c r="D271" s="218"/>
      <c r="E271" s="219"/>
      <c r="F271" s="71"/>
      <c r="G271" s="39"/>
      <c r="H271" s="40"/>
      <c r="I271" s="40"/>
      <c r="J271" s="40"/>
      <c r="K271" s="144"/>
    </row>
    <row r="272" spans="1:11" ht="24" customHeight="1">
      <c r="A272" s="124">
        <v>17</v>
      </c>
      <c r="B272" s="212" t="s">
        <v>40</v>
      </c>
      <c r="C272" s="213"/>
      <c r="D272" s="213"/>
      <c r="E272" s="214"/>
      <c r="F272" s="125"/>
      <c r="G272" s="126"/>
      <c r="H272" s="125"/>
      <c r="I272" s="126"/>
      <c r="J272" s="125"/>
      <c r="K272" s="127"/>
    </row>
    <row r="273" spans="1:11" ht="36">
      <c r="A273" s="76">
        <v>1</v>
      </c>
      <c r="B273" s="41" t="s">
        <v>109</v>
      </c>
      <c r="C273" s="18" t="s">
        <v>14</v>
      </c>
      <c r="D273" s="20">
        <v>30</v>
      </c>
      <c r="E273" s="21"/>
      <c r="F273" s="29">
        <f aca="true" t="shared" si="28" ref="F273:F278">D273*E273</f>
        <v>0</v>
      </c>
      <c r="G273" s="22"/>
      <c r="H273" s="30">
        <f aca="true" t="shared" si="29" ref="H273:H278">D273*G273</f>
        <v>0</v>
      </c>
      <c r="I273" s="21">
        <v>3.5</v>
      </c>
      <c r="J273" s="23">
        <f aca="true" t="shared" si="30" ref="J273:J278">D273*I273</f>
        <v>105</v>
      </c>
      <c r="K273" s="77">
        <f aca="true" t="shared" si="31" ref="K273:K278">F273+H273+J273</f>
        <v>105</v>
      </c>
    </row>
    <row r="274" spans="1:11" ht="36">
      <c r="A274" s="78">
        <v>2</v>
      </c>
      <c r="B274" s="7" t="s">
        <v>110</v>
      </c>
      <c r="C274" s="5" t="s">
        <v>63</v>
      </c>
      <c r="D274" s="6">
        <v>50</v>
      </c>
      <c r="E274" s="10">
        <v>13.6</v>
      </c>
      <c r="F274" s="29">
        <f t="shared" si="28"/>
        <v>680</v>
      </c>
      <c r="G274" s="22"/>
      <c r="H274" s="30">
        <f t="shared" si="29"/>
        <v>0</v>
      </c>
      <c r="I274" s="21"/>
      <c r="J274" s="23">
        <f t="shared" si="30"/>
        <v>0</v>
      </c>
      <c r="K274" s="77">
        <f t="shared" si="31"/>
        <v>680</v>
      </c>
    </row>
    <row r="275" spans="1:11" ht="36">
      <c r="A275" s="76">
        <v>3</v>
      </c>
      <c r="B275" s="7" t="s">
        <v>111</v>
      </c>
      <c r="C275" s="5" t="s">
        <v>63</v>
      </c>
      <c r="D275" s="6">
        <v>30</v>
      </c>
      <c r="E275" s="10"/>
      <c r="F275" s="29">
        <f t="shared" si="28"/>
        <v>0</v>
      </c>
      <c r="G275" s="22"/>
      <c r="H275" s="30">
        <f t="shared" si="29"/>
        <v>0</v>
      </c>
      <c r="I275" s="21">
        <v>0.8</v>
      </c>
      <c r="J275" s="23">
        <f t="shared" si="30"/>
        <v>24</v>
      </c>
      <c r="K275" s="77">
        <f t="shared" si="31"/>
        <v>24</v>
      </c>
    </row>
    <row r="276" spans="1:11" ht="54">
      <c r="A276" s="78">
        <v>4</v>
      </c>
      <c r="B276" s="7" t="s">
        <v>112</v>
      </c>
      <c r="C276" s="5" t="s">
        <v>63</v>
      </c>
      <c r="D276" s="6">
        <v>50</v>
      </c>
      <c r="E276" s="10"/>
      <c r="F276" s="29">
        <f t="shared" si="28"/>
        <v>0</v>
      </c>
      <c r="G276" s="22"/>
      <c r="H276" s="30">
        <f t="shared" si="29"/>
        <v>0</v>
      </c>
      <c r="I276" s="21"/>
      <c r="J276" s="23">
        <f t="shared" si="30"/>
        <v>0</v>
      </c>
      <c r="K276" s="77">
        <f t="shared" si="31"/>
        <v>0</v>
      </c>
    </row>
    <row r="277" spans="1:11" ht="24" customHeight="1">
      <c r="A277" s="76"/>
      <c r="B277" s="7" t="s">
        <v>113</v>
      </c>
      <c r="C277" s="5" t="s">
        <v>60</v>
      </c>
      <c r="D277" s="6">
        <v>5</v>
      </c>
      <c r="E277" s="10">
        <v>118</v>
      </c>
      <c r="F277" s="29">
        <f t="shared" si="28"/>
        <v>590</v>
      </c>
      <c r="G277" s="22">
        <v>30</v>
      </c>
      <c r="H277" s="30">
        <f t="shared" si="29"/>
        <v>150</v>
      </c>
      <c r="I277" s="21"/>
      <c r="J277" s="23">
        <f t="shared" si="30"/>
        <v>0</v>
      </c>
      <c r="K277" s="77">
        <f t="shared" si="31"/>
        <v>740</v>
      </c>
    </row>
    <row r="278" spans="1:11" ht="36">
      <c r="A278" s="78">
        <v>5</v>
      </c>
      <c r="B278" s="7" t="s">
        <v>114</v>
      </c>
      <c r="C278" s="5" t="s">
        <v>60</v>
      </c>
      <c r="D278" s="6">
        <v>15</v>
      </c>
      <c r="E278" s="10">
        <v>3</v>
      </c>
      <c r="F278" s="29">
        <f t="shared" si="28"/>
        <v>45</v>
      </c>
      <c r="G278" s="22"/>
      <c r="H278" s="30">
        <f t="shared" si="29"/>
        <v>0</v>
      </c>
      <c r="I278" s="21">
        <v>5.23</v>
      </c>
      <c r="J278" s="23">
        <f t="shared" si="30"/>
        <v>78.45</v>
      </c>
      <c r="K278" s="77">
        <f t="shared" si="31"/>
        <v>123.45</v>
      </c>
    </row>
    <row r="279" spans="1:11" ht="36">
      <c r="A279" s="76">
        <v>6</v>
      </c>
      <c r="B279" s="7" t="s">
        <v>115</v>
      </c>
      <c r="C279" s="5" t="s">
        <v>60</v>
      </c>
      <c r="D279" s="6">
        <v>6.5</v>
      </c>
      <c r="E279" s="10">
        <v>118</v>
      </c>
      <c r="F279" s="29">
        <f aca="true" t="shared" si="32" ref="F279:F284">D279*E279</f>
        <v>767</v>
      </c>
      <c r="G279" s="22">
        <v>30</v>
      </c>
      <c r="H279" s="30">
        <f aca="true" t="shared" si="33" ref="H279:H284">D279*G279</f>
        <v>195</v>
      </c>
      <c r="I279" s="21"/>
      <c r="J279" s="23">
        <f aca="true" t="shared" si="34" ref="J279:J284">D279*I279</f>
        <v>0</v>
      </c>
      <c r="K279" s="77">
        <f aca="true" t="shared" si="35" ref="K279:K284">F279+H279+J279</f>
        <v>962</v>
      </c>
    </row>
    <row r="280" spans="1:11" ht="36">
      <c r="A280" s="78">
        <v>7</v>
      </c>
      <c r="B280" s="7" t="s">
        <v>116</v>
      </c>
      <c r="C280" s="5" t="s">
        <v>63</v>
      </c>
      <c r="D280" s="6">
        <v>70</v>
      </c>
      <c r="E280" s="10">
        <v>22.8</v>
      </c>
      <c r="F280" s="29">
        <f t="shared" si="32"/>
        <v>1596</v>
      </c>
      <c r="G280" s="22"/>
      <c r="H280" s="30">
        <f t="shared" si="33"/>
        <v>0</v>
      </c>
      <c r="I280" s="21"/>
      <c r="J280" s="23">
        <f t="shared" si="34"/>
        <v>0</v>
      </c>
      <c r="K280" s="77">
        <f t="shared" si="35"/>
        <v>1596</v>
      </c>
    </row>
    <row r="281" spans="1:11" ht="36">
      <c r="A281" s="76">
        <v>8</v>
      </c>
      <c r="B281" s="7" t="s">
        <v>117</v>
      </c>
      <c r="C281" s="5" t="s">
        <v>63</v>
      </c>
      <c r="D281" s="6">
        <v>21.5</v>
      </c>
      <c r="E281" s="10"/>
      <c r="F281" s="29">
        <f t="shared" si="32"/>
        <v>0</v>
      </c>
      <c r="G281" s="22"/>
      <c r="H281" s="30">
        <f t="shared" si="33"/>
        <v>0</v>
      </c>
      <c r="I281" s="21">
        <v>1.5</v>
      </c>
      <c r="J281" s="147">
        <f t="shared" si="34"/>
        <v>32.25</v>
      </c>
      <c r="K281" s="77">
        <f t="shared" si="35"/>
        <v>32.25</v>
      </c>
    </row>
    <row r="282" spans="1:11" ht="36">
      <c r="A282" s="78">
        <v>9</v>
      </c>
      <c r="B282" s="7" t="s">
        <v>118</v>
      </c>
      <c r="C282" s="5" t="s">
        <v>60</v>
      </c>
      <c r="D282" s="6">
        <v>16.35</v>
      </c>
      <c r="E282" s="10"/>
      <c r="F282" s="29">
        <f t="shared" si="32"/>
        <v>0</v>
      </c>
      <c r="G282" s="22"/>
      <c r="H282" s="30">
        <f t="shared" si="33"/>
        <v>0</v>
      </c>
      <c r="I282" s="21">
        <v>3.15</v>
      </c>
      <c r="J282" s="147">
        <f t="shared" si="34"/>
        <v>51.502500000000005</v>
      </c>
      <c r="K282" s="77">
        <f t="shared" si="35"/>
        <v>51.502500000000005</v>
      </c>
    </row>
    <row r="283" spans="1:11" ht="36" customHeight="1">
      <c r="A283" s="76">
        <v>10</v>
      </c>
      <c r="B283" s="7" t="s">
        <v>119</v>
      </c>
      <c r="C283" s="5" t="s">
        <v>63</v>
      </c>
      <c r="D283" s="6">
        <v>21.5</v>
      </c>
      <c r="E283" s="10"/>
      <c r="F283" s="29">
        <f t="shared" si="32"/>
        <v>0</v>
      </c>
      <c r="G283" s="22">
        <v>2.5</v>
      </c>
      <c r="H283" s="30">
        <f t="shared" si="33"/>
        <v>53.75</v>
      </c>
      <c r="I283" s="21">
        <v>2.5</v>
      </c>
      <c r="J283" s="147">
        <f t="shared" si="34"/>
        <v>53.75</v>
      </c>
      <c r="K283" s="77">
        <f t="shared" si="35"/>
        <v>107.5</v>
      </c>
    </row>
    <row r="284" spans="1:11" ht="18.75" thickBot="1">
      <c r="A284" s="78">
        <v>11</v>
      </c>
      <c r="B284" s="97" t="s">
        <v>120</v>
      </c>
      <c r="C284" s="5" t="s">
        <v>60</v>
      </c>
      <c r="D284" s="6">
        <v>5.6</v>
      </c>
      <c r="E284" s="10"/>
      <c r="F284" s="29">
        <f t="shared" si="32"/>
        <v>0</v>
      </c>
      <c r="G284" s="22"/>
      <c r="H284" s="30">
        <f t="shared" si="33"/>
        <v>0</v>
      </c>
      <c r="I284" s="21">
        <v>3.15</v>
      </c>
      <c r="J284" s="23">
        <f t="shared" si="34"/>
        <v>17.639999999999997</v>
      </c>
      <c r="K284" s="77">
        <f t="shared" si="35"/>
        <v>17.639999999999997</v>
      </c>
    </row>
    <row r="285" spans="1:11" ht="18">
      <c r="A285" s="128"/>
      <c r="B285" s="129" t="s">
        <v>3</v>
      </c>
      <c r="C285" s="130"/>
      <c r="D285" s="131"/>
      <c r="E285" s="132"/>
      <c r="F285" s="133"/>
      <c r="G285" s="134"/>
      <c r="H285" s="135"/>
      <c r="I285" s="136"/>
      <c r="J285" s="136"/>
      <c r="K285" s="137">
        <f>SUM(K273:K284)</f>
        <v>4439.3425</v>
      </c>
    </row>
    <row r="286" spans="1:11" ht="18">
      <c r="A286" s="5"/>
      <c r="B286" s="138"/>
      <c r="C286" s="5"/>
      <c r="D286" s="6"/>
      <c r="E286" s="10"/>
      <c r="F286" s="8"/>
      <c r="G286" s="8"/>
      <c r="H286" s="9"/>
      <c r="I286" s="9"/>
      <c r="J286" s="9"/>
      <c r="K286" s="114">
        <v>6410</v>
      </c>
    </row>
    <row r="287" spans="1:11" ht="17.25" customHeight="1">
      <c r="A287" s="76"/>
      <c r="B287" s="50" t="s">
        <v>7</v>
      </c>
      <c r="C287" s="51" t="s">
        <v>17</v>
      </c>
      <c r="D287" s="52">
        <v>0.1</v>
      </c>
      <c r="E287" s="57"/>
      <c r="F287" s="58"/>
      <c r="G287" s="22"/>
      <c r="H287" s="23"/>
      <c r="I287" s="23"/>
      <c r="J287" s="23"/>
      <c r="K287" s="81">
        <f>K285*10/100</f>
        <v>443.93424999999996</v>
      </c>
    </row>
    <row r="288" spans="1:11" ht="18">
      <c r="A288" s="78"/>
      <c r="B288" s="12" t="s">
        <v>3</v>
      </c>
      <c r="C288" s="51" t="s">
        <v>17</v>
      </c>
      <c r="D288" s="15"/>
      <c r="E288" s="55"/>
      <c r="F288" s="56"/>
      <c r="G288" s="8"/>
      <c r="H288" s="9"/>
      <c r="I288" s="9"/>
      <c r="J288" s="9"/>
      <c r="K288" s="82">
        <f>K285+K287</f>
        <v>4883.27675</v>
      </c>
    </row>
    <row r="289" spans="1:11" ht="18">
      <c r="A289" s="78"/>
      <c r="B289" s="12" t="s">
        <v>4</v>
      </c>
      <c r="C289" s="51" t="s">
        <v>17</v>
      </c>
      <c r="D289" s="14">
        <v>0.08</v>
      </c>
      <c r="E289" s="55"/>
      <c r="F289" s="56"/>
      <c r="G289" s="8"/>
      <c r="H289" s="9"/>
      <c r="I289" s="9"/>
      <c r="J289" s="9"/>
      <c r="K289" s="82">
        <f>K288*8/100</f>
        <v>390.66214</v>
      </c>
    </row>
    <row r="290" spans="1:11" ht="18">
      <c r="A290" s="78"/>
      <c r="B290" s="12" t="s">
        <v>3</v>
      </c>
      <c r="C290" s="51" t="s">
        <v>17</v>
      </c>
      <c r="D290" s="15"/>
      <c r="E290" s="10"/>
      <c r="F290" s="8"/>
      <c r="G290" s="8"/>
      <c r="H290" s="9"/>
      <c r="I290" s="9"/>
      <c r="J290" s="9"/>
      <c r="K290" s="146">
        <f>K288+K289</f>
        <v>5273.93889</v>
      </c>
    </row>
    <row r="291" spans="1:11" ht="18">
      <c r="A291" s="78"/>
      <c r="B291" s="12" t="s">
        <v>67</v>
      </c>
      <c r="C291" s="51" t="s">
        <v>17</v>
      </c>
      <c r="D291" s="14">
        <v>0.03</v>
      </c>
      <c r="E291" s="10"/>
      <c r="F291" s="8"/>
      <c r="G291" s="8"/>
      <c r="H291" s="9"/>
      <c r="I291" s="10"/>
      <c r="J291" s="9"/>
      <c r="K291" s="82">
        <f>K290*3/100</f>
        <v>158.2181667</v>
      </c>
    </row>
    <row r="292" spans="1:11" ht="18">
      <c r="A292" s="78"/>
      <c r="B292" s="12" t="s">
        <v>3</v>
      </c>
      <c r="C292" s="51" t="s">
        <v>17</v>
      </c>
      <c r="D292" s="14"/>
      <c r="E292" s="10"/>
      <c r="F292" s="8"/>
      <c r="G292" s="8"/>
      <c r="H292" s="9"/>
      <c r="I292" s="10"/>
      <c r="J292" s="9"/>
      <c r="K292" s="82">
        <f>K290+K291</f>
        <v>5432.157056700001</v>
      </c>
    </row>
    <row r="293" spans="1:11" ht="18">
      <c r="A293" s="78"/>
      <c r="B293" s="12" t="s">
        <v>5</v>
      </c>
      <c r="C293" s="51" t="s">
        <v>17</v>
      </c>
      <c r="D293" s="14">
        <v>0.18</v>
      </c>
      <c r="E293" s="10"/>
      <c r="F293" s="8"/>
      <c r="G293" s="8"/>
      <c r="H293" s="9"/>
      <c r="I293" s="9"/>
      <c r="J293" s="9"/>
      <c r="K293" s="82">
        <f>K292*18/100</f>
        <v>977.7882702060001</v>
      </c>
    </row>
    <row r="294" spans="1:11" ht="18">
      <c r="A294" s="88"/>
      <c r="B294" s="68" t="s">
        <v>6</v>
      </c>
      <c r="C294" s="74" t="s">
        <v>17</v>
      </c>
      <c r="D294" s="69"/>
      <c r="E294" s="70"/>
      <c r="F294" s="71"/>
      <c r="G294" s="39"/>
      <c r="H294" s="40"/>
      <c r="I294" s="40"/>
      <c r="J294" s="40"/>
      <c r="K294" s="87">
        <f>K292+K293</f>
        <v>6409.945326906001</v>
      </c>
    </row>
    <row r="295" spans="1:11" ht="30.75" customHeight="1">
      <c r="A295" s="124">
        <v>18</v>
      </c>
      <c r="B295" s="212" t="s">
        <v>41</v>
      </c>
      <c r="C295" s="213"/>
      <c r="D295" s="213"/>
      <c r="E295" s="214"/>
      <c r="F295" s="125"/>
      <c r="G295" s="126"/>
      <c r="H295" s="125"/>
      <c r="I295" s="126"/>
      <c r="J295" s="125"/>
      <c r="K295" s="127"/>
    </row>
    <row r="296" spans="1:11" ht="36">
      <c r="A296" s="76">
        <v>1</v>
      </c>
      <c r="B296" s="41" t="s">
        <v>121</v>
      </c>
      <c r="C296" s="18" t="s">
        <v>68</v>
      </c>
      <c r="D296" s="20">
        <v>8.7</v>
      </c>
      <c r="E296" s="21"/>
      <c r="F296" s="29">
        <f>D296*E296</f>
        <v>0</v>
      </c>
      <c r="G296" s="22">
        <v>7.12</v>
      </c>
      <c r="H296" s="30">
        <f>D296*G296</f>
        <v>61.943999999999996</v>
      </c>
      <c r="I296" s="21">
        <v>32.33</v>
      </c>
      <c r="J296" s="23">
        <f>D296*I296</f>
        <v>281.27099999999996</v>
      </c>
      <c r="K296" s="77">
        <f>F296+H296+J296</f>
        <v>343.215</v>
      </c>
    </row>
    <row r="297" spans="1:11" ht="36.75" thickBot="1">
      <c r="A297" s="78">
        <v>2</v>
      </c>
      <c r="B297" s="7" t="s">
        <v>122</v>
      </c>
      <c r="C297" s="5" t="s">
        <v>14</v>
      </c>
      <c r="D297" s="6">
        <v>400</v>
      </c>
      <c r="E297" s="10">
        <v>3</v>
      </c>
      <c r="F297" s="29">
        <f>D297*E297</f>
        <v>1200</v>
      </c>
      <c r="G297" s="22"/>
      <c r="H297" s="30">
        <f>D297*G297</f>
        <v>0</v>
      </c>
      <c r="I297" s="21">
        <v>4.47</v>
      </c>
      <c r="J297" s="23">
        <f>D297*I297</f>
        <v>1788</v>
      </c>
      <c r="K297" s="77">
        <f>F297+H297+J297</f>
        <v>2988</v>
      </c>
    </row>
    <row r="298" spans="1:11" ht="18">
      <c r="A298" s="128"/>
      <c r="B298" s="129" t="s">
        <v>3</v>
      </c>
      <c r="C298" s="130"/>
      <c r="D298" s="131"/>
      <c r="E298" s="132"/>
      <c r="F298" s="133"/>
      <c r="G298" s="134"/>
      <c r="H298" s="135"/>
      <c r="I298" s="136"/>
      <c r="J298" s="136"/>
      <c r="K298" s="137">
        <f>SUM(K296:K297)</f>
        <v>3331.215</v>
      </c>
    </row>
    <row r="299" spans="1:11" ht="18">
      <c r="A299" s="5"/>
      <c r="B299" s="138"/>
      <c r="C299" s="5"/>
      <c r="D299" s="6"/>
      <c r="E299" s="10"/>
      <c r="F299" s="8"/>
      <c r="G299" s="8"/>
      <c r="H299" s="9"/>
      <c r="I299" s="9"/>
      <c r="J299" s="9"/>
      <c r="K299" s="114">
        <v>4814</v>
      </c>
    </row>
    <row r="300" spans="1:11" ht="18">
      <c r="A300" s="76"/>
      <c r="B300" s="50" t="s">
        <v>7</v>
      </c>
      <c r="C300" s="51" t="s">
        <v>17</v>
      </c>
      <c r="D300" s="52">
        <v>0.1</v>
      </c>
      <c r="E300" s="57"/>
      <c r="F300" s="58"/>
      <c r="G300" s="22"/>
      <c r="H300" s="23"/>
      <c r="I300" s="23"/>
      <c r="J300" s="23"/>
      <c r="K300" s="81">
        <f>K298*10/100</f>
        <v>333.1215</v>
      </c>
    </row>
    <row r="301" spans="1:11" ht="22.5" customHeight="1">
      <c r="A301" s="78"/>
      <c r="B301" s="12" t="s">
        <v>3</v>
      </c>
      <c r="C301" s="51" t="s">
        <v>17</v>
      </c>
      <c r="D301" s="15"/>
      <c r="E301" s="55"/>
      <c r="F301" s="56"/>
      <c r="G301" s="8"/>
      <c r="H301" s="9"/>
      <c r="I301" s="9"/>
      <c r="J301" s="9"/>
      <c r="K301" s="82">
        <f>K298+K300</f>
        <v>3664.3365000000003</v>
      </c>
    </row>
    <row r="302" spans="1:11" ht="18">
      <c r="A302" s="78"/>
      <c r="B302" s="12" t="s">
        <v>4</v>
      </c>
      <c r="C302" s="51" t="s">
        <v>17</v>
      </c>
      <c r="D302" s="14">
        <v>0.08</v>
      </c>
      <c r="E302" s="55"/>
      <c r="F302" s="56"/>
      <c r="G302" s="8"/>
      <c r="H302" s="9"/>
      <c r="I302" s="9"/>
      <c r="J302" s="9"/>
      <c r="K302" s="82">
        <f>K301*8/100</f>
        <v>293.14692</v>
      </c>
    </row>
    <row r="303" spans="1:11" ht="18">
      <c r="A303" s="78"/>
      <c r="B303" s="12" t="s">
        <v>3</v>
      </c>
      <c r="C303" s="51" t="s">
        <v>17</v>
      </c>
      <c r="D303" s="15"/>
      <c r="E303" s="10"/>
      <c r="F303" s="8"/>
      <c r="G303" s="8"/>
      <c r="H303" s="9"/>
      <c r="I303" s="9"/>
      <c r="J303" s="9"/>
      <c r="K303" s="82">
        <f>K301+K302</f>
        <v>3957.4834200000005</v>
      </c>
    </row>
    <row r="304" spans="1:11" ht="18">
      <c r="A304" s="78"/>
      <c r="B304" s="12" t="s">
        <v>67</v>
      </c>
      <c r="C304" s="51" t="s">
        <v>17</v>
      </c>
      <c r="D304" s="14">
        <v>0.03</v>
      </c>
      <c r="E304" s="10"/>
      <c r="F304" s="8"/>
      <c r="G304" s="8"/>
      <c r="H304" s="9"/>
      <c r="I304" s="10"/>
      <c r="J304" s="9"/>
      <c r="K304" s="82">
        <f>K303*3/100</f>
        <v>118.72450260000001</v>
      </c>
    </row>
    <row r="305" spans="1:11" ht="18">
      <c r="A305" s="78"/>
      <c r="B305" s="12" t="s">
        <v>3</v>
      </c>
      <c r="C305" s="51" t="s">
        <v>17</v>
      </c>
      <c r="D305" s="14"/>
      <c r="E305" s="10"/>
      <c r="F305" s="8"/>
      <c r="G305" s="8"/>
      <c r="H305" s="9"/>
      <c r="I305" s="10"/>
      <c r="J305" s="9"/>
      <c r="K305" s="146">
        <f>K303+K304</f>
        <v>4076.2079226000005</v>
      </c>
    </row>
    <row r="306" spans="1:11" ht="18">
      <c r="A306" s="78"/>
      <c r="B306" s="12" t="s">
        <v>5</v>
      </c>
      <c r="C306" s="51" t="s">
        <v>17</v>
      </c>
      <c r="D306" s="14">
        <v>0.18</v>
      </c>
      <c r="E306" s="10"/>
      <c r="F306" s="8"/>
      <c r="G306" s="8"/>
      <c r="H306" s="9"/>
      <c r="I306" s="9"/>
      <c r="J306" s="9"/>
      <c r="K306" s="82">
        <f>K305*18/100</f>
        <v>733.717426068</v>
      </c>
    </row>
    <row r="307" spans="1:11" ht="18">
      <c r="A307" s="88"/>
      <c r="B307" s="68" t="s">
        <v>6</v>
      </c>
      <c r="C307" s="13" t="s">
        <v>17</v>
      </c>
      <c r="D307" s="69"/>
      <c r="E307" s="70"/>
      <c r="F307" s="71"/>
      <c r="G307" s="39"/>
      <c r="H307" s="40"/>
      <c r="I307" s="40"/>
      <c r="J307" s="40"/>
      <c r="K307" s="87">
        <f>K305+K306</f>
        <v>4809.925348668001</v>
      </c>
    </row>
    <row r="308" spans="1:11" ht="18">
      <c r="A308" s="124">
        <v>19</v>
      </c>
      <c r="B308" s="212" t="s">
        <v>42</v>
      </c>
      <c r="C308" s="213"/>
      <c r="D308" s="213"/>
      <c r="E308" s="214"/>
      <c r="F308" s="125"/>
      <c r="G308" s="126"/>
      <c r="H308" s="125"/>
      <c r="I308" s="126"/>
      <c r="J308" s="125"/>
      <c r="K308" s="127"/>
    </row>
    <row r="309" spans="1:11" ht="36">
      <c r="A309" s="76">
        <v>1</v>
      </c>
      <c r="B309" s="41" t="s">
        <v>121</v>
      </c>
      <c r="C309" s="18" t="s">
        <v>68</v>
      </c>
      <c r="D309" s="20">
        <v>12.04</v>
      </c>
      <c r="E309" s="21"/>
      <c r="F309" s="29">
        <f>D309*E309</f>
        <v>0</v>
      </c>
      <c r="G309" s="22">
        <v>7.12</v>
      </c>
      <c r="H309" s="173">
        <f>D309*G309</f>
        <v>85.7248</v>
      </c>
      <c r="I309" s="21">
        <v>32.33</v>
      </c>
      <c r="J309" s="174">
        <f>D309*I309</f>
        <v>389.25319999999994</v>
      </c>
      <c r="K309" s="77">
        <f>F309+H309+J309</f>
        <v>474.97799999999995</v>
      </c>
    </row>
    <row r="310" spans="1:11" ht="36.75" thickBot="1">
      <c r="A310" s="78">
        <v>2</v>
      </c>
      <c r="B310" s="7" t="s">
        <v>123</v>
      </c>
      <c r="C310" s="5" t="s">
        <v>14</v>
      </c>
      <c r="D310" s="6">
        <v>303.8</v>
      </c>
      <c r="E310" s="10">
        <v>3</v>
      </c>
      <c r="F310" s="29">
        <f>D310*E310</f>
        <v>911.4000000000001</v>
      </c>
      <c r="G310" s="22"/>
      <c r="H310" s="30">
        <f>D310*G310</f>
        <v>0</v>
      </c>
      <c r="I310" s="21">
        <v>5.23</v>
      </c>
      <c r="J310" s="23">
        <f>D310*I310</f>
        <v>1588.8740000000003</v>
      </c>
      <c r="K310" s="77">
        <f>F310+H310+J310</f>
        <v>2500.2740000000003</v>
      </c>
    </row>
    <row r="311" spans="1:11" ht="18">
      <c r="A311" s="128"/>
      <c r="B311" s="129" t="s">
        <v>3</v>
      </c>
      <c r="C311" s="130"/>
      <c r="D311" s="131"/>
      <c r="E311" s="132"/>
      <c r="F311" s="133"/>
      <c r="G311" s="134"/>
      <c r="H311" s="135"/>
      <c r="I311" s="136"/>
      <c r="J311" s="136"/>
      <c r="K311" s="137">
        <f>SUM(K309:K310)</f>
        <v>2975.2520000000004</v>
      </c>
    </row>
    <row r="312" spans="1:11" ht="18">
      <c r="A312" s="5"/>
      <c r="B312" s="138"/>
      <c r="C312" s="5"/>
      <c r="D312" s="6"/>
      <c r="E312" s="10"/>
      <c r="F312" s="8"/>
      <c r="G312" s="8"/>
      <c r="H312" s="9"/>
      <c r="I312" s="9"/>
      <c r="J312" s="9"/>
      <c r="K312" s="114">
        <v>4296</v>
      </c>
    </row>
    <row r="313" spans="1:11" ht="18">
      <c r="A313" s="76"/>
      <c r="B313" s="50" t="s">
        <v>7</v>
      </c>
      <c r="C313" s="51" t="s">
        <v>17</v>
      </c>
      <c r="D313" s="52">
        <v>0.1</v>
      </c>
      <c r="E313" s="57"/>
      <c r="F313" s="58"/>
      <c r="G313" s="22"/>
      <c r="H313" s="23"/>
      <c r="I313" s="23"/>
      <c r="J313" s="23"/>
      <c r="K313" s="81">
        <f>K311*10/100</f>
        <v>297.52520000000004</v>
      </c>
    </row>
    <row r="314" spans="1:11" ht="18">
      <c r="A314" s="78"/>
      <c r="B314" s="12" t="s">
        <v>3</v>
      </c>
      <c r="C314" s="51" t="s">
        <v>17</v>
      </c>
      <c r="D314" s="15"/>
      <c r="E314" s="55"/>
      <c r="F314" s="56"/>
      <c r="G314" s="8"/>
      <c r="H314" s="9"/>
      <c r="I314" s="9"/>
      <c r="J314" s="9"/>
      <c r="K314" s="82">
        <f>K311+K313</f>
        <v>3272.7772000000004</v>
      </c>
    </row>
    <row r="315" spans="1:11" ht="18">
      <c r="A315" s="78"/>
      <c r="B315" s="12" t="s">
        <v>4</v>
      </c>
      <c r="C315" s="51" t="s">
        <v>17</v>
      </c>
      <c r="D315" s="14">
        <v>0.08</v>
      </c>
      <c r="E315" s="55"/>
      <c r="F315" s="56"/>
      <c r="G315" s="8"/>
      <c r="H315" s="9"/>
      <c r="I315" s="9"/>
      <c r="J315" s="9"/>
      <c r="K315" s="82">
        <f>K314*8/100</f>
        <v>261.822176</v>
      </c>
    </row>
    <row r="316" spans="1:11" ht="18">
      <c r="A316" s="78"/>
      <c r="B316" s="12" t="s">
        <v>3</v>
      </c>
      <c r="C316" s="51" t="s">
        <v>17</v>
      </c>
      <c r="D316" s="15"/>
      <c r="E316" s="10"/>
      <c r="F316" s="8"/>
      <c r="G316" s="8"/>
      <c r="H316" s="9"/>
      <c r="I316" s="9"/>
      <c r="J316" s="9"/>
      <c r="K316" s="82">
        <f>K314+K315</f>
        <v>3534.5993760000006</v>
      </c>
    </row>
    <row r="317" spans="1:11" ht="18">
      <c r="A317" s="78"/>
      <c r="B317" s="12" t="s">
        <v>67</v>
      </c>
      <c r="C317" s="51" t="s">
        <v>17</v>
      </c>
      <c r="D317" s="14">
        <v>0.03</v>
      </c>
      <c r="E317" s="10"/>
      <c r="F317" s="8"/>
      <c r="G317" s="8"/>
      <c r="H317" s="9"/>
      <c r="I317" s="10"/>
      <c r="J317" s="9"/>
      <c r="K317" s="82">
        <f>K316*3/100</f>
        <v>106.03798128000003</v>
      </c>
    </row>
    <row r="318" spans="1:11" ht="18">
      <c r="A318" s="78"/>
      <c r="B318" s="12" t="s">
        <v>3</v>
      </c>
      <c r="C318" s="51" t="s">
        <v>17</v>
      </c>
      <c r="D318" s="14"/>
      <c r="E318" s="10"/>
      <c r="F318" s="8"/>
      <c r="G318" s="8"/>
      <c r="H318" s="9"/>
      <c r="I318" s="10"/>
      <c r="J318" s="9"/>
      <c r="K318" s="82">
        <f>K316+K317</f>
        <v>3640.6373572800007</v>
      </c>
    </row>
    <row r="319" spans="1:11" ht="18">
      <c r="A319" s="78"/>
      <c r="B319" s="12" t="s">
        <v>5</v>
      </c>
      <c r="C319" s="51" t="s">
        <v>17</v>
      </c>
      <c r="D319" s="14">
        <v>0.18</v>
      </c>
      <c r="E319" s="10"/>
      <c r="F319" s="8"/>
      <c r="G319" s="8"/>
      <c r="H319" s="9"/>
      <c r="I319" s="9"/>
      <c r="J319" s="9"/>
      <c r="K319" s="82">
        <f>K318*18/100</f>
        <v>655.3147243104002</v>
      </c>
    </row>
    <row r="320" spans="1:11" ht="18">
      <c r="A320" s="88"/>
      <c r="B320" s="68" t="s">
        <v>6</v>
      </c>
      <c r="C320" s="13" t="s">
        <v>17</v>
      </c>
      <c r="D320" s="69"/>
      <c r="E320" s="70"/>
      <c r="F320" s="71"/>
      <c r="G320" s="39"/>
      <c r="H320" s="40"/>
      <c r="I320" s="40"/>
      <c r="J320" s="40"/>
      <c r="K320" s="87">
        <f>K318+K319</f>
        <v>4295.952081590401</v>
      </c>
    </row>
    <row r="321" spans="1:11" ht="18">
      <c r="A321" s="143"/>
      <c r="B321" s="217" t="s">
        <v>43</v>
      </c>
      <c r="C321" s="218"/>
      <c r="D321" s="218"/>
      <c r="E321" s="219"/>
      <c r="F321" s="71"/>
      <c r="G321" s="39"/>
      <c r="H321" s="40"/>
      <c r="I321" s="40"/>
      <c r="J321" s="40"/>
      <c r="K321" s="144"/>
    </row>
    <row r="322" spans="1:11" ht="18">
      <c r="A322" s="124">
        <v>20</v>
      </c>
      <c r="B322" s="212" t="s">
        <v>44</v>
      </c>
      <c r="C322" s="213"/>
      <c r="D322" s="213"/>
      <c r="E322" s="214"/>
      <c r="F322" s="125"/>
      <c r="G322" s="126"/>
      <c r="H322" s="125"/>
      <c r="I322" s="126"/>
      <c r="J322" s="125"/>
      <c r="K322" s="127"/>
    </row>
    <row r="323" spans="1:11" ht="54">
      <c r="A323" s="76">
        <v>1</v>
      </c>
      <c r="B323" s="41" t="s">
        <v>81</v>
      </c>
      <c r="C323" s="18" t="s">
        <v>63</v>
      </c>
      <c r="D323" s="20">
        <v>2754</v>
      </c>
      <c r="E323" s="21"/>
      <c r="F323" s="29">
        <f>D323*E323</f>
        <v>0</v>
      </c>
      <c r="G323" s="22"/>
      <c r="H323" s="30">
        <f>D323*G323</f>
        <v>0</v>
      </c>
      <c r="I323" s="21"/>
      <c r="J323" s="23">
        <f>D323*I323</f>
        <v>0</v>
      </c>
      <c r="K323" s="77">
        <f>F323+H323+J323</f>
        <v>0</v>
      </c>
    </row>
    <row r="324" spans="1:11" ht="36">
      <c r="A324" s="76">
        <v>2</v>
      </c>
      <c r="B324" s="7" t="s">
        <v>77</v>
      </c>
      <c r="C324" s="5" t="s">
        <v>14</v>
      </c>
      <c r="D324" s="6">
        <v>908.82</v>
      </c>
      <c r="E324" s="10">
        <v>3</v>
      </c>
      <c r="F324" s="29">
        <f aca="true" t="shared" si="36" ref="F324:F330">D324*E324</f>
        <v>2726.46</v>
      </c>
      <c r="G324" s="22"/>
      <c r="H324" s="30">
        <f aca="true" t="shared" si="37" ref="H324:H330">D324*G324</f>
        <v>0</v>
      </c>
      <c r="I324" s="21">
        <v>3.04</v>
      </c>
      <c r="J324" s="23">
        <f aca="true" t="shared" si="38" ref="J324:J330">D324*I324</f>
        <v>2762.8128</v>
      </c>
      <c r="K324" s="77">
        <f aca="true" t="shared" si="39" ref="K324:K330">F324+H324+J324</f>
        <v>5489.272800000001</v>
      </c>
    </row>
    <row r="325" spans="1:11" ht="18">
      <c r="A325" s="76">
        <v>3</v>
      </c>
      <c r="B325" s="7" t="s">
        <v>75</v>
      </c>
      <c r="C325" s="5" t="s">
        <v>63</v>
      </c>
      <c r="D325" s="6">
        <v>2268</v>
      </c>
      <c r="E325" s="10"/>
      <c r="F325" s="29">
        <f t="shared" si="36"/>
        <v>0</v>
      </c>
      <c r="G325" s="22"/>
      <c r="H325" s="30">
        <f t="shared" si="37"/>
        <v>0</v>
      </c>
      <c r="I325" s="21"/>
      <c r="J325" s="23">
        <f t="shared" si="38"/>
        <v>0</v>
      </c>
      <c r="K325" s="77">
        <f t="shared" si="39"/>
        <v>0</v>
      </c>
    </row>
    <row r="326" spans="1:11" ht="36" customHeight="1">
      <c r="A326" s="76">
        <v>4</v>
      </c>
      <c r="B326" s="7" t="s">
        <v>76</v>
      </c>
      <c r="C326" s="5" t="s">
        <v>68</v>
      </c>
      <c r="D326" s="6">
        <v>35.5</v>
      </c>
      <c r="E326" s="10"/>
      <c r="F326" s="29">
        <f>D326*E326</f>
        <v>0</v>
      </c>
      <c r="G326" s="22">
        <v>7.12</v>
      </c>
      <c r="H326" s="30">
        <f>D326*G326</f>
        <v>252.76</v>
      </c>
      <c r="I326" s="21">
        <v>32.33</v>
      </c>
      <c r="J326" s="23">
        <f>D326*I326</f>
        <v>1147.715</v>
      </c>
      <c r="K326" s="77">
        <f>F326+H326+J326</f>
        <v>1400.475</v>
      </c>
    </row>
    <row r="327" spans="1:11" ht="36">
      <c r="A327" s="76">
        <v>5</v>
      </c>
      <c r="B327" s="7" t="s">
        <v>82</v>
      </c>
      <c r="C327" s="5" t="s">
        <v>63</v>
      </c>
      <c r="D327" s="6">
        <v>450</v>
      </c>
      <c r="E327" s="10"/>
      <c r="F327" s="29">
        <f>D327*E327</f>
        <v>0</v>
      </c>
      <c r="G327" s="22"/>
      <c r="H327" s="30">
        <f>D327*G327</f>
        <v>0</v>
      </c>
      <c r="I327" s="21"/>
      <c r="J327" s="23">
        <f>D327*I327</f>
        <v>0</v>
      </c>
      <c r="K327" s="77">
        <f>F327+H327+J327</f>
        <v>0</v>
      </c>
    </row>
    <row r="328" spans="1:11" ht="36">
      <c r="A328" s="76">
        <v>6</v>
      </c>
      <c r="B328" s="7" t="s">
        <v>78</v>
      </c>
      <c r="C328" s="5" t="s">
        <v>60</v>
      </c>
      <c r="D328" s="6">
        <v>425</v>
      </c>
      <c r="E328" s="10">
        <v>3</v>
      </c>
      <c r="F328" s="29">
        <f>D328*E328</f>
        <v>1275</v>
      </c>
      <c r="G328" s="22"/>
      <c r="H328" s="30">
        <f>D328*G328</f>
        <v>0</v>
      </c>
      <c r="I328" s="21">
        <v>3.04</v>
      </c>
      <c r="J328" s="23">
        <f>D328*I328</f>
        <v>1292</v>
      </c>
      <c r="K328" s="77">
        <f>F328+H328+J328</f>
        <v>2567</v>
      </c>
    </row>
    <row r="329" spans="1:11" ht="36">
      <c r="A329" s="76">
        <v>7</v>
      </c>
      <c r="B329" s="7" t="s">
        <v>79</v>
      </c>
      <c r="C329" s="5" t="s">
        <v>63</v>
      </c>
      <c r="D329" s="6">
        <v>4.8</v>
      </c>
      <c r="E329" s="10">
        <v>120</v>
      </c>
      <c r="F329" s="29">
        <f>D329*E329</f>
        <v>576</v>
      </c>
      <c r="G329" s="22"/>
      <c r="H329" s="30">
        <f>D329*G329</f>
        <v>0</v>
      </c>
      <c r="I329" s="21">
        <v>20</v>
      </c>
      <c r="J329" s="23">
        <f>D329*I329</f>
        <v>96</v>
      </c>
      <c r="K329" s="77">
        <f>F329+H329+J329</f>
        <v>672</v>
      </c>
    </row>
    <row r="330" spans="1:11" ht="36.75" thickBot="1">
      <c r="A330" s="76">
        <v>8</v>
      </c>
      <c r="B330" s="7" t="s">
        <v>80</v>
      </c>
      <c r="C330" s="5" t="s">
        <v>14</v>
      </c>
      <c r="D330" s="6">
        <v>5</v>
      </c>
      <c r="E330" s="10">
        <v>3</v>
      </c>
      <c r="F330" s="29">
        <f t="shared" si="36"/>
        <v>15</v>
      </c>
      <c r="G330" s="22"/>
      <c r="H330" s="30">
        <f t="shared" si="37"/>
        <v>0</v>
      </c>
      <c r="I330" s="21">
        <v>3.04</v>
      </c>
      <c r="J330" s="23">
        <f t="shared" si="38"/>
        <v>15.2</v>
      </c>
      <c r="K330" s="77">
        <f t="shared" si="39"/>
        <v>30.2</v>
      </c>
    </row>
    <row r="331" spans="1:11" ht="18">
      <c r="A331" s="76"/>
      <c r="B331" s="129" t="s">
        <v>3</v>
      </c>
      <c r="C331" s="130"/>
      <c r="D331" s="131"/>
      <c r="E331" s="132"/>
      <c r="F331" s="133"/>
      <c r="G331" s="134"/>
      <c r="H331" s="135"/>
      <c r="I331" s="136"/>
      <c r="J331" s="136"/>
      <c r="K331" s="137">
        <f>SUM(K323:K330)</f>
        <v>10158.947800000002</v>
      </c>
    </row>
    <row r="332" spans="1:11" ht="18">
      <c r="A332" s="76"/>
      <c r="B332" s="138"/>
      <c r="C332" s="5"/>
      <c r="D332" s="6"/>
      <c r="E332" s="10"/>
      <c r="F332" s="8"/>
      <c r="G332" s="8"/>
      <c r="H332" s="9"/>
      <c r="I332" s="9"/>
      <c r="J332" s="9"/>
      <c r="K332" s="114">
        <v>14675</v>
      </c>
    </row>
    <row r="333" spans="1:11" ht="18">
      <c r="A333" s="76"/>
      <c r="B333" s="50" t="s">
        <v>7</v>
      </c>
      <c r="C333" s="51" t="s">
        <v>17</v>
      </c>
      <c r="D333" s="52">
        <v>0.1</v>
      </c>
      <c r="E333" s="57"/>
      <c r="F333" s="58"/>
      <c r="G333" s="22"/>
      <c r="H333" s="23"/>
      <c r="I333" s="23"/>
      <c r="J333" s="23"/>
      <c r="K333" s="81">
        <f>K331*10/100</f>
        <v>1015.8947800000002</v>
      </c>
    </row>
    <row r="334" spans="1:11" ht="18">
      <c r="A334" s="76"/>
      <c r="B334" s="12" t="s">
        <v>3</v>
      </c>
      <c r="C334" s="51" t="s">
        <v>17</v>
      </c>
      <c r="D334" s="15"/>
      <c r="E334" s="55"/>
      <c r="F334" s="56"/>
      <c r="G334" s="8"/>
      <c r="H334" s="9"/>
      <c r="I334" s="9"/>
      <c r="J334" s="9"/>
      <c r="K334" s="82">
        <f>K331+K333</f>
        <v>11174.842580000002</v>
      </c>
    </row>
    <row r="335" spans="1:11" ht="18">
      <c r="A335" s="76"/>
      <c r="B335" s="12" t="s">
        <v>4</v>
      </c>
      <c r="C335" s="51" t="s">
        <v>17</v>
      </c>
      <c r="D335" s="14">
        <v>0.08</v>
      </c>
      <c r="E335" s="55"/>
      <c r="F335" s="56"/>
      <c r="G335" s="8"/>
      <c r="H335" s="9"/>
      <c r="I335" s="9"/>
      <c r="J335" s="9"/>
      <c r="K335" s="82">
        <f>K334*8/100</f>
        <v>893.9874064000002</v>
      </c>
    </row>
    <row r="336" spans="1:11" ht="18">
      <c r="A336" s="76"/>
      <c r="B336" s="12" t="s">
        <v>3</v>
      </c>
      <c r="C336" s="51" t="s">
        <v>17</v>
      </c>
      <c r="D336" s="15"/>
      <c r="E336" s="10"/>
      <c r="F336" s="8"/>
      <c r="G336" s="8"/>
      <c r="H336" s="9"/>
      <c r="I336" s="9"/>
      <c r="J336" s="9"/>
      <c r="K336" s="82">
        <f>K334+K335</f>
        <v>12068.829986400002</v>
      </c>
    </row>
    <row r="337" spans="1:11" ht="46.5" customHeight="1">
      <c r="A337" s="78"/>
      <c r="B337" s="12" t="s">
        <v>67</v>
      </c>
      <c r="C337" s="51" t="s">
        <v>17</v>
      </c>
      <c r="D337" s="14">
        <v>0.03</v>
      </c>
      <c r="E337" s="10"/>
      <c r="F337" s="8"/>
      <c r="G337" s="8"/>
      <c r="H337" s="9"/>
      <c r="I337" s="10"/>
      <c r="J337" s="9"/>
      <c r="K337" s="82">
        <f>K336*3/100</f>
        <v>362.0648995920001</v>
      </c>
    </row>
    <row r="338" spans="1:11" ht="18">
      <c r="A338" s="78"/>
      <c r="B338" s="12" t="s">
        <v>3</v>
      </c>
      <c r="C338" s="51" t="s">
        <v>17</v>
      </c>
      <c r="D338" s="14"/>
      <c r="E338" s="10"/>
      <c r="F338" s="8"/>
      <c r="G338" s="8"/>
      <c r="H338" s="9"/>
      <c r="I338" s="10"/>
      <c r="J338" s="9"/>
      <c r="K338" s="146">
        <f>K336+K337</f>
        <v>12430.894885992002</v>
      </c>
    </row>
    <row r="339" spans="1:11" ht="18">
      <c r="A339" s="78"/>
      <c r="B339" s="12" t="s">
        <v>5</v>
      </c>
      <c r="C339" s="51" t="s">
        <v>17</v>
      </c>
      <c r="D339" s="14">
        <v>0.18</v>
      </c>
      <c r="E339" s="10"/>
      <c r="F339" s="8"/>
      <c r="G339" s="8"/>
      <c r="H339" s="9"/>
      <c r="I339" s="9"/>
      <c r="J339" s="9"/>
      <c r="K339" s="82">
        <f>K338*18/100</f>
        <v>2237.5610794785603</v>
      </c>
    </row>
    <row r="340" spans="1:11" ht="18">
      <c r="A340" s="88"/>
      <c r="B340" s="68" t="s">
        <v>6</v>
      </c>
      <c r="C340" s="74" t="s">
        <v>17</v>
      </c>
      <c r="D340" s="69"/>
      <c r="E340" s="70"/>
      <c r="F340" s="71"/>
      <c r="G340" s="39"/>
      <c r="H340" s="40"/>
      <c r="I340" s="40"/>
      <c r="J340" s="40"/>
      <c r="K340" s="87">
        <f>K338+K339</f>
        <v>14668.455965470563</v>
      </c>
    </row>
    <row r="341" spans="1:11" ht="18">
      <c r="A341" s="143"/>
      <c r="B341" s="223" t="s">
        <v>45</v>
      </c>
      <c r="C341" s="224"/>
      <c r="D341" s="224"/>
      <c r="E341" s="225"/>
      <c r="F341" s="71"/>
      <c r="G341" s="39"/>
      <c r="H341" s="40"/>
      <c r="I341" s="40"/>
      <c r="J341" s="40"/>
      <c r="K341" s="144"/>
    </row>
    <row r="342" spans="1:11" ht="17.25" customHeight="1">
      <c r="A342" s="124">
        <v>21</v>
      </c>
      <c r="B342" s="220" t="s">
        <v>46</v>
      </c>
      <c r="C342" s="221"/>
      <c r="D342" s="221"/>
      <c r="E342" s="222"/>
      <c r="F342" s="125"/>
      <c r="G342" s="126"/>
      <c r="H342" s="125"/>
      <c r="I342" s="126"/>
      <c r="J342" s="125"/>
      <c r="K342" s="127"/>
    </row>
    <row r="343" spans="1:11" ht="18">
      <c r="A343" s="76">
        <v>1</v>
      </c>
      <c r="B343" s="41"/>
      <c r="C343" s="18" t="s">
        <v>14</v>
      </c>
      <c r="D343" s="20"/>
      <c r="E343" s="21"/>
      <c r="F343" s="29">
        <f>D343*E343</f>
        <v>0</v>
      </c>
      <c r="G343" s="22"/>
      <c r="H343" s="30">
        <f>D343*G343</f>
        <v>0</v>
      </c>
      <c r="I343" s="21"/>
      <c r="J343" s="23">
        <f>D343*I343</f>
        <v>0</v>
      </c>
      <c r="K343" s="77">
        <f>F343+H343+J343</f>
        <v>0</v>
      </c>
    </row>
    <row r="344" spans="1:11" ht="18">
      <c r="A344" s="78">
        <v>2</v>
      </c>
      <c r="B344" s="7"/>
      <c r="C344" s="5"/>
      <c r="D344" s="6"/>
      <c r="E344" s="10"/>
      <c r="F344" s="29">
        <f aca="true" t="shared" si="40" ref="F344:F351">D344*E344</f>
        <v>0</v>
      </c>
      <c r="G344" s="22"/>
      <c r="H344" s="30">
        <f aca="true" t="shared" si="41" ref="H344:H351">D344*G344</f>
        <v>0</v>
      </c>
      <c r="I344" s="21"/>
      <c r="J344" s="23">
        <f aca="true" t="shared" si="42" ref="J344:J351">D344*I344</f>
        <v>0</v>
      </c>
      <c r="K344" s="77">
        <f aca="true" t="shared" si="43" ref="K344:K351">F344+H344+J344</f>
        <v>0</v>
      </c>
    </row>
    <row r="345" spans="1:11" ht="18">
      <c r="A345" s="76">
        <v>3</v>
      </c>
      <c r="B345" s="7"/>
      <c r="C345" s="5"/>
      <c r="D345" s="6"/>
      <c r="E345" s="10"/>
      <c r="F345" s="29">
        <f t="shared" si="40"/>
        <v>0</v>
      </c>
      <c r="G345" s="22"/>
      <c r="H345" s="30">
        <f t="shared" si="41"/>
        <v>0</v>
      </c>
      <c r="I345" s="21"/>
      <c r="J345" s="23">
        <f t="shared" si="42"/>
        <v>0</v>
      </c>
      <c r="K345" s="77">
        <f t="shared" si="43"/>
        <v>0</v>
      </c>
    </row>
    <row r="346" spans="1:11" ht="18">
      <c r="A346" s="78">
        <v>4</v>
      </c>
      <c r="B346" s="7"/>
      <c r="C346" s="5"/>
      <c r="D346" s="6"/>
      <c r="E346" s="10"/>
      <c r="F346" s="29">
        <f t="shared" si="40"/>
        <v>0</v>
      </c>
      <c r="G346" s="22"/>
      <c r="H346" s="30">
        <f t="shared" si="41"/>
        <v>0</v>
      </c>
      <c r="I346" s="21"/>
      <c r="J346" s="23">
        <f t="shared" si="42"/>
        <v>0</v>
      </c>
      <c r="K346" s="77">
        <f t="shared" si="43"/>
        <v>0</v>
      </c>
    </row>
    <row r="347" spans="1:11" ht="18">
      <c r="A347" s="76">
        <v>5</v>
      </c>
      <c r="B347" s="7"/>
      <c r="C347" s="5"/>
      <c r="D347" s="6"/>
      <c r="E347" s="10"/>
      <c r="F347" s="29">
        <f t="shared" si="40"/>
        <v>0</v>
      </c>
      <c r="G347" s="22"/>
      <c r="H347" s="30">
        <f t="shared" si="41"/>
        <v>0</v>
      </c>
      <c r="I347" s="21"/>
      <c r="J347" s="23">
        <f t="shared" si="42"/>
        <v>0</v>
      </c>
      <c r="K347" s="77">
        <f t="shared" si="43"/>
        <v>0</v>
      </c>
    </row>
    <row r="348" spans="1:11" ht="18">
      <c r="A348" s="78">
        <v>6</v>
      </c>
      <c r="B348" s="7"/>
      <c r="C348" s="5"/>
      <c r="D348" s="6"/>
      <c r="E348" s="10"/>
      <c r="F348" s="29">
        <f t="shared" si="40"/>
        <v>0</v>
      </c>
      <c r="G348" s="22"/>
      <c r="H348" s="30">
        <f t="shared" si="41"/>
        <v>0</v>
      </c>
      <c r="I348" s="21"/>
      <c r="J348" s="23">
        <f t="shared" si="42"/>
        <v>0</v>
      </c>
      <c r="K348" s="77">
        <f t="shared" si="43"/>
        <v>0</v>
      </c>
    </row>
    <row r="349" spans="1:11" ht="18">
      <c r="A349" s="76">
        <v>7</v>
      </c>
      <c r="B349" s="7"/>
      <c r="C349" s="5"/>
      <c r="D349" s="6"/>
      <c r="E349" s="10"/>
      <c r="F349" s="29">
        <f t="shared" si="40"/>
        <v>0</v>
      </c>
      <c r="G349" s="22"/>
      <c r="H349" s="30">
        <f t="shared" si="41"/>
        <v>0</v>
      </c>
      <c r="I349" s="21"/>
      <c r="J349" s="23">
        <f t="shared" si="42"/>
        <v>0</v>
      </c>
      <c r="K349" s="77">
        <f t="shared" si="43"/>
        <v>0</v>
      </c>
    </row>
    <row r="350" spans="1:11" ht="18">
      <c r="A350" s="78">
        <v>8</v>
      </c>
      <c r="B350" s="7"/>
      <c r="C350" s="5"/>
      <c r="D350" s="6"/>
      <c r="E350" s="10"/>
      <c r="F350" s="29">
        <f t="shared" si="40"/>
        <v>0</v>
      </c>
      <c r="G350" s="22"/>
      <c r="H350" s="30">
        <f t="shared" si="41"/>
        <v>0</v>
      </c>
      <c r="I350" s="21"/>
      <c r="J350" s="23">
        <f t="shared" si="42"/>
        <v>0</v>
      </c>
      <c r="K350" s="77">
        <f t="shared" si="43"/>
        <v>0</v>
      </c>
    </row>
    <row r="351" spans="1:11" ht="18.75" thickBot="1">
      <c r="A351" s="76">
        <v>9</v>
      </c>
      <c r="B351" s="97"/>
      <c r="C351" s="98"/>
      <c r="D351" s="99"/>
      <c r="E351" s="38"/>
      <c r="F351" s="101">
        <f t="shared" si="40"/>
        <v>0</v>
      </c>
      <c r="G351" s="102"/>
      <c r="H351" s="103">
        <f t="shared" si="41"/>
        <v>0</v>
      </c>
      <c r="I351" s="100"/>
      <c r="J351" s="104">
        <f t="shared" si="42"/>
        <v>0</v>
      </c>
      <c r="K351" s="118">
        <f t="shared" si="43"/>
        <v>0</v>
      </c>
    </row>
    <row r="352" spans="1:11" ht="18">
      <c r="A352" s="128"/>
      <c r="B352" s="129" t="s">
        <v>3</v>
      </c>
      <c r="C352" s="130"/>
      <c r="D352" s="131"/>
      <c r="E352" s="132"/>
      <c r="F352" s="133"/>
      <c r="G352" s="134"/>
      <c r="H352" s="135"/>
      <c r="I352" s="136"/>
      <c r="J352" s="136"/>
      <c r="K352" s="137">
        <f>SUM(K343:K344)</f>
        <v>0</v>
      </c>
    </row>
    <row r="353" spans="1:11" ht="18">
      <c r="A353" s="5"/>
      <c r="B353" s="138"/>
      <c r="C353" s="5"/>
      <c r="D353" s="6"/>
      <c r="E353" s="10"/>
      <c r="F353" s="8"/>
      <c r="G353" s="8"/>
      <c r="H353" s="9"/>
      <c r="I353" s="9"/>
      <c r="J353" s="9"/>
      <c r="K353" s="114">
        <v>3440</v>
      </c>
    </row>
    <row r="354" spans="1:11" ht="18">
      <c r="A354" s="76"/>
      <c r="B354" s="50" t="s">
        <v>7</v>
      </c>
      <c r="C354" s="51" t="s">
        <v>17</v>
      </c>
      <c r="D354" s="52">
        <v>0.1</v>
      </c>
      <c r="E354" s="57"/>
      <c r="F354" s="58"/>
      <c r="G354" s="22"/>
      <c r="H354" s="23"/>
      <c r="I354" s="23"/>
      <c r="J354" s="23"/>
      <c r="K354" s="81">
        <f>K352*10/100</f>
        <v>0</v>
      </c>
    </row>
    <row r="355" spans="1:11" ht="18">
      <c r="A355" s="78"/>
      <c r="B355" s="12" t="s">
        <v>3</v>
      </c>
      <c r="C355" s="51" t="s">
        <v>17</v>
      </c>
      <c r="D355" s="15"/>
      <c r="E355" s="55"/>
      <c r="F355" s="56"/>
      <c r="G355" s="8"/>
      <c r="H355" s="9"/>
      <c r="I355" s="9"/>
      <c r="J355" s="9"/>
      <c r="K355" s="82">
        <f>K352+K354</f>
        <v>0</v>
      </c>
    </row>
    <row r="356" spans="1:11" ht="18">
      <c r="A356" s="78"/>
      <c r="B356" s="12" t="s">
        <v>4</v>
      </c>
      <c r="C356" s="51" t="s">
        <v>17</v>
      </c>
      <c r="D356" s="14">
        <v>0.08</v>
      </c>
      <c r="E356" s="55"/>
      <c r="F356" s="56"/>
      <c r="G356" s="8"/>
      <c r="H356" s="9"/>
      <c r="I356" s="9"/>
      <c r="J356" s="9"/>
      <c r="K356" s="82">
        <f>K355*8/100</f>
        <v>0</v>
      </c>
    </row>
    <row r="357" spans="1:11" ht="18">
      <c r="A357" s="78"/>
      <c r="B357" s="12" t="s">
        <v>3</v>
      </c>
      <c r="C357" s="51" t="s">
        <v>17</v>
      </c>
      <c r="D357" s="15"/>
      <c r="E357" s="10"/>
      <c r="F357" s="8"/>
      <c r="G357" s="8"/>
      <c r="H357" s="9"/>
      <c r="I357" s="9"/>
      <c r="J357" s="9"/>
      <c r="K357" s="82">
        <f>K355+K356</f>
        <v>0</v>
      </c>
    </row>
    <row r="358" spans="1:11" ht="18">
      <c r="A358" s="78"/>
      <c r="B358" s="12" t="s">
        <v>67</v>
      </c>
      <c r="C358" s="51" t="s">
        <v>17</v>
      </c>
      <c r="D358" s="14">
        <v>0.03</v>
      </c>
      <c r="E358" s="10"/>
      <c r="F358" s="8"/>
      <c r="G358" s="8"/>
      <c r="H358" s="9"/>
      <c r="I358" s="10"/>
      <c r="J358" s="9"/>
      <c r="K358" s="82">
        <f>K357*3/100</f>
        <v>0</v>
      </c>
    </row>
    <row r="359" spans="1:11" ht="18" customHeight="1">
      <c r="A359" s="78"/>
      <c r="B359" s="12" t="s">
        <v>3</v>
      </c>
      <c r="C359" s="51" t="s">
        <v>17</v>
      </c>
      <c r="D359" s="14"/>
      <c r="E359" s="10"/>
      <c r="F359" s="8"/>
      <c r="G359" s="8"/>
      <c r="H359" s="9"/>
      <c r="I359" s="10"/>
      <c r="J359" s="9"/>
      <c r="K359" s="146">
        <f>K357+K358</f>
        <v>0</v>
      </c>
    </row>
    <row r="360" spans="1:11" ht="18" customHeight="1">
      <c r="A360" s="78"/>
      <c r="B360" s="12" t="s">
        <v>5</v>
      </c>
      <c r="C360" s="51" t="s">
        <v>17</v>
      </c>
      <c r="D360" s="14">
        <v>0.18</v>
      </c>
      <c r="E360" s="10"/>
      <c r="F360" s="8"/>
      <c r="G360" s="8"/>
      <c r="H360" s="9"/>
      <c r="I360" s="9"/>
      <c r="J360" s="9"/>
      <c r="K360" s="82">
        <f>K357*18/100</f>
        <v>0</v>
      </c>
    </row>
    <row r="361" spans="1:11" ht="21" customHeight="1">
      <c r="A361" s="88"/>
      <c r="B361" s="68" t="s">
        <v>6</v>
      </c>
      <c r="C361" s="74" t="s">
        <v>17</v>
      </c>
      <c r="D361" s="69"/>
      <c r="E361" s="70"/>
      <c r="F361" s="71"/>
      <c r="G361" s="39"/>
      <c r="H361" s="40"/>
      <c r="I361" s="40"/>
      <c r="J361" s="40"/>
      <c r="K361" s="87">
        <f>K357+K360</f>
        <v>0</v>
      </c>
    </row>
    <row r="362" spans="1:11" ht="20.25" customHeight="1">
      <c r="A362" s="124">
        <v>22</v>
      </c>
      <c r="B362" s="220" t="s">
        <v>47</v>
      </c>
      <c r="C362" s="221"/>
      <c r="D362" s="221"/>
      <c r="E362" s="222"/>
      <c r="F362" s="125"/>
      <c r="G362" s="126"/>
      <c r="H362" s="125"/>
      <c r="I362" s="126"/>
      <c r="J362" s="125"/>
      <c r="K362" s="127"/>
    </row>
    <row r="363" spans="1:11" ht="41.25" customHeight="1">
      <c r="A363" s="76">
        <v>1</v>
      </c>
      <c r="B363" s="41"/>
      <c r="C363" s="18" t="s">
        <v>14</v>
      </c>
      <c r="D363" s="20"/>
      <c r="E363" s="21"/>
      <c r="F363" s="29">
        <f>D363*E363</f>
        <v>0</v>
      </c>
      <c r="G363" s="22"/>
      <c r="H363" s="30">
        <f>D363*G363</f>
        <v>0</v>
      </c>
      <c r="I363" s="21"/>
      <c r="J363" s="23">
        <f>D363*I363</f>
        <v>0</v>
      </c>
      <c r="K363" s="77">
        <f>F363+H363+J363</f>
        <v>0</v>
      </c>
    </row>
    <row r="364" spans="1:11" ht="17.25" customHeight="1">
      <c r="A364" s="78">
        <v>2</v>
      </c>
      <c r="B364" s="7"/>
      <c r="C364" s="5"/>
      <c r="D364" s="6"/>
      <c r="E364" s="10"/>
      <c r="F364" s="29">
        <f aca="true" t="shared" si="44" ref="F364:F371">D364*E364</f>
        <v>0</v>
      </c>
      <c r="G364" s="22"/>
      <c r="H364" s="30">
        <f aca="true" t="shared" si="45" ref="H364:H371">D364*G364</f>
        <v>0</v>
      </c>
      <c r="I364" s="21"/>
      <c r="J364" s="23">
        <f aca="true" t="shared" si="46" ref="J364:J371">D364*I364</f>
        <v>0</v>
      </c>
      <c r="K364" s="77">
        <f aca="true" t="shared" si="47" ref="K364:K371">F364+H364+J364</f>
        <v>0</v>
      </c>
    </row>
    <row r="365" spans="1:11" ht="27" customHeight="1">
      <c r="A365" s="76">
        <v>3</v>
      </c>
      <c r="B365" s="7"/>
      <c r="C365" s="5"/>
      <c r="D365" s="6"/>
      <c r="E365" s="10"/>
      <c r="F365" s="29">
        <f t="shared" si="44"/>
        <v>0</v>
      </c>
      <c r="G365" s="22"/>
      <c r="H365" s="30">
        <f t="shared" si="45"/>
        <v>0</v>
      </c>
      <c r="I365" s="21"/>
      <c r="J365" s="23">
        <f t="shared" si="46"/>
        <v>0</v>
      </c>
      <c r="K365" s="77">
        <f t="shared" si="47"/>
        <v>0</v>
      </c>
    </row>
    <row r="366" spans="1:11" ht="26.25" customHeight="1">
      <c r="A366" s="78">
        <v>4</v>
      </c>
      <c r="B366" s="7"/>
      <c r="C366" s="5"/>
      <c r="D366" s="6"/>
      <c r="E366" s="10"/>
      <c r="F366" s="29">
        <f t="shared" si="44"/>
        <v>0</v>
      </c>
      <c r="G366" s="22"/>
      <c r="H366" s="30">
        <f t="shared" si="45"/>
        <v>0</v>
      </c>
      <c r="I366" s="21"/>
      <c r="J366" s="23">
        <f t="shared" si="46"/>
        <v>0</v>
      </c>
      <c r="K366" s="77">
        <f t="shared" si="47"/>
        <v>0</v>
      </c>
    </row>
    <row r="367" spans="1:11" ht="27.75" customHeight="1">
      <c r="A367" s="76">
        <v>5</v>
      </c>
      <c r="B367" s="7"/>
      <c r="C367" s="5"/>
      <c r="D367" s="6"/>
      <c r="E367" s="10"/>
      <c r="F367" s="29">
        <f t="shared" si="44"/>
        <v>0</v>
      </c>
      <c r="G367" s="22"/>
      <c r="H367" s="30">
        <f t="shared" si="45"/>
        <v>0</v>
      </c>
      <c r="I367" s="21"/>
      <c r="J367" s="23">
        <f t="shared" si="46"/>
        <v>0</v>
      </c>
      <c r="K367" s="77">
        <f t="shared" si="47"/>
        <v>0</v>
      </c>
    </row>
    <row r="368" spans="1:11" ht="18">
      <c r="A368" s="78">
        <v>6</v>
      </c>
      <c r="B368" s="7"/>
      <c r="C368" s="5"/>
      <c r="D368" s="6"/>
      <c r="E368" s="10"/>
      <c r="F368" s="29">
        <f t="shared" si="44"/>
        <v>0</v>
      </c>
      <c r="G368" s="22"/>
      <c r="H368" s="30">
        <f t="shared" si="45"/>
        <v>0</v>
      </c>
      <c r="I368" s="21"/>
      <c r="J368" s="23">
        <f t="shared" si="46"/>
        <v>0</v>
      </c>
      <c r="K368" s="77">
        <f t="shared" si="47"/>
        <v>0</v>
      </c>
    </row>
    <row r="369" spans="1:11" ht="18">
      <c r="A369" s="76">
        <v>7</v>
      </c>
      <c r="B369" s="7"/>
      <c r="C369" s="5"/>
      <c r="D369" s="6"/>
      <c r="E369" s="10"/>
      <c r="F369" s="29">
        <f t="shared" si="44"/>
        <v>0</v>
      </c>
      <c r="G369" s="22"/>
      <c r="H369" s="30">
        <f t="shared" si="45"/>
        <v>0</v>
      </c>
      <c r="I369" s="21"/>
      <c r="J369" s="23">
        <f t="shared" si="46"/>
        <v>0</v>
      </c>
      <c r="K369" s="77">
        <f t="shared" si="47"/>
        <v>0</v>
      </c>
    </row>
    <row r="370" spans="1:11" ht="18">
      <c r="A370" s="78">
        <v>8</v>
      </c>
      <c r="B370" s="7"/>
      <c r="C370" s="5"/>
      <c r="D370" s="6"/>
      <c r="E370" s="10"/>
      <c r="F370" s="29">
        <f t="shared" si="44"/>
        <v>0</v>
      </c>
      <c r="G370" s="22"/>
      <c r="H370" s="30">
        <f t="shared" si="45"/>
        <v>0</v>
      </c>
      <c r="I370" s="21"/>
      <c r="J370" s="23">
        <f t="shared" si="46"/>
        <v>0</v>
      </c>
      <c r="K370" s="77">
        <f t="shared" si="47"/>
        <v>0</v>
      </c>
    </row>
    <row r="371" spans="1:11" ht="18.75" thickBot="1">
      <c r="A371" s="76">
        <v>9</v>
      </c>
      <c r="B371" s="97"/>
      <c r="C371" s="98"/>
      <c r="D371" s="99"/>
      <c r="E371" s="38"/>
      <c r="F371" s="101">
        <f t="shared" si="44"/>
        <v>0</v>
      </c>
      <c r="G371" s="102"/>
      <c r="H371" s="103">
        <f t="shared" si="45"/>
        <v>0</v>
      </c>
      <c r="I371" s="100"/>
      <c r="J371" s="104">
        <f t="shared" si="46"/>
        <v>0</v>
      </c>
      <c r="K371" s="118">
        <f t="shared" si="47"/>
        <v>0</v>
      </c>
    </row>
    <row r="372" spans="1:11" ht="18">
      <c r="A372" s="128"/>
      <c r="B372" s="129" t="s">
        <v>3</v>
      </c>
      <c r="C372" s="130"/>
      <c r="D372" s="131"/>
      <c r="E372" s="132"/>
      <c r="F372" s="133"/>
      <c r="G372" s="134"/>
      <c r="H372" s="135"/>
      <c r="I372" s="136"/>
      <c r="J372" s="136"/>
      <c r="K372" s="137">
        <f>SUM(K363:K364)</f>
        <v>0</v>
      </c>
    </row>
    <row r="373" spans="1:11" ht="18">
      <c r="A373" s="5"/>
      <c r="B373" s="138"/>
      <c r="C373" s="5"/>
      <c r="D373" s="6"/>
      <c r="E373" s="10"/>
      <c r="F373" s="8"/>
      <c r="G373" s="8"/>
      <c r="H373" s="9"/>
      <c r="I373" s="9"/>
      <c r="J373" s="9"/>
      <c r="K373" s="114">
        <v>3382</v>
      </c>
    </row>
    <row r="374" spans="1:11" ht="18">
      <c r="A374" s="76"/>
      <c r="B374" s="50" t="s">
        <v>7</v>
      </c>
      <c r="C374" s="51" t="s">
        <v>17</v>
      </c>
      <c r="D374" s="52">
        <v>0.1</v>
      </c>
      <c r="E374" s="57"/>
      <c r="F374" s="58"/>
      <c r="G374" s="22"/>
      <c r="H374" s="23"/>
      <c r="I374" s="23"/>
      <c r="J374" s="23"/>
      <c r="K374" s="81">
        <f>K372*10/100</f>
        <v>0</v>
      </c>
    </row>
    <row r="375" spans="1:11" ht="18">
      <c r="A375" s="78"/>
      <c r="B375" s="12" t="s">
        <v>3</v>
      </c>
      <c r="C375" s="51" t="s">
        <v>17</v>
      </c>
      <c r="D375" s="15"/>
      <c r="E375" s="55"/>
      <c r="F375" s="56"/>
      <c r="G375" s="8"/>
      <c r="H375" s="9"/>
      <c r="I375" s="9"/>
      <c r="J375" s="9"/>
      <c r="K375" s="82">
        <f>K372+K374</f>
        <v>0</v>
      </c>
    </row>
    <row r="376" spans="1:11" ht="18">
      <c r="A376" s="78"/>
      <c r="B376" s="12" t="s">
        <v>4</v>
      </c>
      <c r="C376" s="51" t="s">
        <v>17</v>
      </c>
      <c r="D376" s="14">
        <v>0.08</v>
      </c>
      <c r="E376" s="55"/>
      <c r="F376" s="56"/>
      <c r="G376" s="8"/>
      <c r="H376" s="9"/>
      <c r="I376" s="9"/>
      <c r="J376" s="9"/>
      <c r="K376" s="82">
        <f>K375*8/100</f>
        <v>0</v>
      </c>
    </row>
    <row r="377" spans="1:11" ht="18">
      <c r="A377" s="78"/>
      <c r="B377" s="12" t="s">
        <v>3</v>
      </c>
      <c r="C377" s="51" t="s">
        <v>17</v>
      </c>
      <c r="D377" s="15"/>
      <c r="E377" s="10"/>
      <c r="F377" s="8"/>
      <c r="G377" s="8"/>
      <c r="H377" s="9"/>
      <c r="I377" s="9"/>
      <c r="J377" s="9"/>
      <c r="K377" s="82">
        <f>K375+K376</f>
        <v>0</v>
      </c>
    </row>
    <row r="378" spans="1:11" ht="18">
      <c r="A378" s="78"/>
      <c r="B378" s="12" t="s">
        <v>67</v>
      </c>
      <c r="C378" s="51" t="s">
        <v>17</v>
      </c>
      <c r="D378" s="14">
        <v>0.03</v>
      </c>
      <c r="E378" s="10"/>
      <c r="F378" s="8"/>
      <c r="G378" s="8"/>
      <c r="H378" s="9"/>
      <c r="I378" s="10"/>
      <c r="J378" s="9"/>
      <c r="K378" s="82">
        <f>K377*3/100</f>
        <v>0</v>
      </c>
    </row>
    <row r="379" spans="1:11" ht="18">
      <c r="A379" s="78"/>
      <c r="B379" s="12" t="s">
        <v>3</v>
      </c>
      <c r="C379" s="51" t="s">
        <v>17</v>
      </c>
      <c r="D379" s="14"/>
      <c r="E379" s="10"/>
      <c r="F379" s="8"/>
      <c r="G379" s="8"/>
      <c r="H379" s="9"/>
      <c r="I379" s="10"/>
      <c r="J379" s="9"/>
      <c r="K379" s="146">
        <f>K377+K378</f>
        <v>0</v>
      </c>
    </row>
    <row r="380" spans="1:11" ht="18">
      <c r="A380" s="78"/>
      <c r="B380" s="12" t="s">
        <v>5</v>
      </c>
      <c r="C380" s="51" t="s">
        <v>17</v>
      </c>
      <c r="D380" s="14">
        <v>0.18</v>
      </c>
      <c r="E380" s="10"/>
      <c r="F380" s="8"/>
      <c r="G380" s="8"/>
      <c r="H380" s="9"/>
      <c r="I380" s="9"/>
      <c r="J380" s="9"/>
      <c r="K380" s="82">
        <f>K377*18/100</f>
        <v>0</v>
      </c>
    </row>
    <row r="381" spans="1:11" ht="18">
      <c r="A381" s="88"/>
      <c r="B381" s="68" t="s">
        <v>6</v>
      </c>
      <c r="C381" s="74" t="s">
        <v>17</v>
      </c>
      <c r="D381" s="69"/>
      <c r="E381" s="70"/>
      <c r="F381" s="71"/>
      <c r="G381" s="39"/>
      <c r="H381" s="40"/>
      <c r="I381" s="40"/>
      <c r="J381" s="40"/>
      <c r="K381" s="87">
        <f>K377+K380</f>
        <v>0</v>
      </c>
    </row>
    <row r="382" spans="1:11" ht="18">
      <c r="A382" s="124">
        <v>23</v>
      </c>
      <c r="B382" s="220" t="s">
        <v>48</v>
      </c>
      <c r="C382" s="221"/>
      <c r="D382" s="221"/>
      <c r="E382" s="222"/>
      <c r="F382" s="125"/>
      <c r="G382" s="126"/>
      <c r="H382" s="125"/>
      <c r="I382" s="126"/>
      <c r="J382" s="125"/>
      <c r="K382" s="127"/>
    </row>
    <row r="383" spans="1:11" ht="18">
      <c r="A383" s="76">
        <v>1</v>
      </c>
      <c r="B383" s="41"/>
      <c r="C383" s="18" t="s">
        <v>14</v>
      </c>
      <c r="D383" s="20"/>
      <c r="E383" s="21"/>
      <c r="F383" s="29">
        <f>D383*E383</f>
        <v>0</v>
      </c>
      <c r="G383" s="22"/>
      <c r="H383" s="30">
        <f>D383*G383</f>
        <v>0</v>
      </c>
      <c r="I383" s="21"/>
      <c r="J383" s="23">
        <f>D383*I383</f>
        <v>0</v>
      </c>
      <c r="K383" s="77">
        <f>F383+H383+J383</f>
        <v>0</v>
      </c>
    </row>
    <row r="384" spans="1:11" ht="18">
      <c r="A384" s="78">
        <v>2</v>
      </c>
      <c r="B384" s="7"/>
      <c r="C384" s="5"/>
      <c r="D384" s="6"/>
      <c r="E384" s="10"/>
      <c r="F384" s="29">
        <f aca="true" t="shared" si="48" ref="F384:F391">D384*E384</f>
        <v>0</v>
      </c>
      <c r="G384" s="22"/>
      <c r="H384" s="30">
        <f aca="true" t="shared" si="49" ref="H384:H391">D384*G384</f>
        <v>0</v>
      </c>
      <c r="I384" s="21"/>
      <c r="J384" s="23">
        <f aca="true" t="shared" si="50" ref="J384:J391">D384*I384</f>
        <v>0</v>
      </c>
      <c r="K384" s="77">
        <f aca="true" t="shared" si="51" ref="K384:K391">F384+H384+J384</f>
        <v>0</v>
      </c>
    </row>
    <row r="385" spans="1:11" ht="18">
      <c r="A385" s="76">
        <v>3</v>
      </c>
      <c r="B385" s="7"/>
      <c r="C385" s="5"/>
      <c r="D385" s="6"/>
      <c r="E385" s="10"/>
      <c r="F385" s="29">
        <f t="shared" si="48"/>
        <v>0</v>
      </c>
      <c r="G385" s="22"/>
      <c r="H385" s="30">
        <f t="shared" si="49"/>
        <v>0</v>
      </c>
      <c r="I385" s="21"/>
      <c r="J385" s="23">
        <f t="shared" si="50"/>
        <v>0</v>
      </c>
      <c r="K385" s="77">
        <f t="shared" si="51"/>
        <v>0</v>
      </c>
    </row>
    <row r="386" spans="1:11" ht="18">
      <c r="A386" s="78">
        <v>4</v>
      </c>
      <c r="B386" s="7"/>
      <c r="C386" s="5"/>
      <c r="D386" s="6"/>
      <c r="E386" s="10"/>
      <c r="F386" s="29">
        <f t="shared" si="48"/>
        <v>0</v>
      </c>
      <c r="G386" s="22"/>
      <c r="H386" s="30">
        <f t="shared" si="49"/>
        <v>0</v>
      </c>
      <c r="I386" s="21"/>
      <c r="J386" s="23">
        <f t="shared" si="50"/>
        <v>0</v>
      </c>
      <c r="K386" s="77">
        <f t="shared" si="51"/>
        <v>0</v>
      </c>
    </row>
    <row r="387" spans="1:11" ht="18">
      <c r="A387" s="76">
        <v>5</v>
      </c>
      <c r="B387" s="7"/>
      <c r="C387" s="5"/>
      <c r="D387" s="6"/>
      <c r="E387" s="10"/>
      <c r="F387" s="29">
        <f t="shared" si="48"/>
        <v>0</v>
      </c>
      <c r="G387" s="22"/>
      <c r="H387" s="30">
        <f t="shared" si="49"/>
        <v>0</v>
      </c>
      <c r="I387" s="21"/>
      <c r="J387" s="23">
        <f t="shared" si="50"/>
        <v>0</v>
      </c>
      <c r="K387" s="77">
        <f t="shared" si="51"/>
        <v>0</v>
      </c>
    </row>
    <row r="388" spans="1:11" ht="18">
      <c r="A388" s="78">
        <v>6</v>
      </c>
      <c r="B388" s="7"/>
      <c r="C388" s="5"/>
      <c r="D388" s="6"/>
      <c r="E388" s="10"/>
      <c r="F388" s="29">
        <f t="shared" si="48"/>
        <v>0</v>
      </c>
      <c r="G388" s="22"/>
      <c r="H388" s="30">
        <f t="shared" si="49"/>
        <v>0</v>
      </c>
      <c r="I388" s="21"/>
      <c r="J388" s="23">
        <f t="shared" si="50"/>
        <v>0</v>
      </c>
      <c r="K388" s="77">
        <f t="shared" si="51"/>
        <v>0</v>
      </c>
    </row>
    <row r="389" spans="1:11" ht="18">
      <c r="A389" s="76">
        <v>7</v>
      </c>
      <c r="B389" s="7"/>
      <c r="C389" s="5"/>
      <c r="D389" s="6"/>
      <c r="E389" s="10"/>
      <c r="F389" s="29">
        <f t="shared" si="48"/>
        <v>0</v>
      </c>
      <c r="G389" s="22"/>
      <c r="H389" s="30">
        <f t="shared" si="49"/>
        <v>0</v>
      </c>
      <c r="I389" s="21"/>
      <c r="J389" s="23">
        <f t="shared" si="50"/>
        <v>0</v>
      </c>
      <c r="K389" s="77">
        <f t="shared" si="51"/>
        <v>0</v>
      </c>
    </row>
    <row r="390" spans="1:11" ht="18">
      <c r="A390" s="78">
        <v>8</v>
      </c>
      <c r="B390" s="7"/>
      <c r="C390" s="5"/>
      <c r="D390" s="6"/>
      <c r="E390" s="10"/>
      <c r="F390" s="29">
        <f t="shared" si="48"/>
        <v>0</v>
      </c>
      <c r="G390" s="22"/>
      <c r="H390" s="30">
        <f t="shared" si="49"/>
        <v>0</v>
      </c>
      <c r="I390" s="21"/>
      <c r="J390" s="23">
        <f t="shared" si="50"/>
        <v>0</v>
      </c>
      <c r="K390" s="77">
        <f t="shared" si="51"/>
        <v>0</v>
      </c>
    </row>
    <row r="391" spans="1:11" ht="18.75" thickBot="1">
      <c r="A391" s="76">
        <v>9</v>
      </c>
      <c r="B391" s="97"/>
      <c r="C391" s="98"/>
      <c r="D391" s="99"/>
      <c r="E391" s="38"/>
      <c r="F391" s="101">
        <f t="shared" si="48"/>
        <v>0</v>
      </c>
      <c r="G391" s="102"/>
      <c r="H391" s="103">
        <f t="shared" si="49"/>
        <v>0</v>
      </c>
      <c r="I391" s="100"/>
      <c r="J391" s="104">
        <f t="shared" si="50"/>
        <v>0</v>
      </c>
      <c r="K391" s="118">
        <f t="shared" si="51"/>
        <v>0</v>
      </c>
    </row>
    <row r="392" spans="1:11" ht="18">
      <c r="A392" s="128"/>
      <c r="B392" s="129" t="s">
        <v>3</v>
      </c>
      <c r="C392" s="130"/>
      <c r="D392" s="131"/>
      <c r="E392" s="132"/>
      <c r="F392" s="133"/>
      <c r="G392" s="134"/>
      <c r="H392" s="135"/>
      <c r="I392" s="136"/>
      <c r="J392" s="136"/>
      <c r="K392" s="137">
        <f>SUM(K383:K384)</f>
        <v>0</v>
      </c>
    </row>
    <row r="393" spans="1:11" ht="18">
      <c r="A393" s="5"/>
      <c r="B393" s="138"/>
      <c r="C393" s="5"/>
      <c r="D393" s="6"/>
      <c r="E393" s="10"/>
      <c r="F393" s="8"/>
      <c r="G393" s="8"/>
      <c r="H393" s="9"/>
      <c r="I393" s="9"/>
      <c r="J393" s="9"/>
      <c r="K393" s="114">
        <v>4024</v>
      </c>
    </row>
    <row r="394" spans="1:11" ht="42.75" customHeight="1">
      <c r="A394" s="76"/>
      <c r="B394" s="50" t="s">
        <v>7</v>
      </c>
      <c r="C394" s="51" t="s">
        <v>17</v>
      </c>
      <c r="D394" s="52">
        <v>0.1</v>
      </c>
      <c r="E394" s="57"/>
      <c r="F394" s="58"/>
      <c r="G394" s="22"/>
      <c r="H394" s="23"/>
      <c r="I394" s="23"/>
      <c r="J394" s="23"/>
      <c r="K394" s="81">
        <f>K392*10/100</f>
        <v>0</v>
      </c>
    </row>
    <row r="395" spans="1:11" ht="44.25" customHeight="1">
      <c r="A395" s="78"/>
      <c r="B395" s="12" t="s">
        <v>3</v>
      </c>
      <c r="C395" s="51" t="s">
        <v>17</v>
      </c>
      <c r="D395" s="15"/>
      <c r="E395" s="55"/>
      <c r="F395" s="56"/>
      <c r="G395" s="8"/>
      <c r="H395" s="9"/>
      <c r="I395" s="9"/>
      <c r="J395" s="9"/>
      <c r="K395" s="82">
        <f>K392+K394</f>
        <v>0</v>
      </c>
    </row>
    <row r="396" spans="1:11" ht="18">
      <c r="A396" s="78"/>
      <c r="B396" s="12" t="s">
        <v>4</v>
      </c>
      <c r="C396" s="51" t="s">
        <v>17</v>
      </c>
      <c r="D396" s="14">
        <v>0.08</v>
      </c>
      <c r="E396" s="55"/>
      <c r="F396" s="56"/>
      <c r="G396" s="8"/>
      <c r="H396" s="9"/>
      <c r="I396" s="9"/>
      <c r="J396" s="9"/>
      <c r="K396" s="82">
        <f>K395*8/100</f>
        <v>0</v>
      </c>
    </row>
    <row r="397" spans="1:11" ht="18">
      <c r="A397" s="78"/>
      <c r="B397" s="12" t="s">
        <v>3</v>
      </c>
      <c r="C397" s="51" t="s">
        <v>17</v>
      </c>
      <c r="D397" s="15"/>
      <c r="E397" s="10"/>
      <c r="F397" s="8"/>
      <c r="G397" s="8"/>
      <c r="H397" s="9"/>
      <c r="I397" s="9"/>
      <c r="J397" s="9"/>
      <c r="K397" s="82">
        <f>K395+K396</f>
        <v>0</v>
      </c>
    </row>
    <row r="398" spans="1:11" ht="18">
      <c r="A398" s="78"/>
      <c r="B398" s="12" t="s">
        <v>67</v>
      </c>
      <c r="C398" s="51" t="s">
        <v>17</v>
      </c>
      <c r="D398" s="14">
        <v>0.03</v>
      </c>
      <c r="E398" s="10"/>
      <c r="F398" s="8"/>
      <c r="G398" s="8"/>
      <c r="H398" s="9"/>
      <c r="I398" s="10"/>
      <c r="J398" s="9"/>
      <c r="K398" s="82">
        <f>K397*3/100</f>
        <v>0</v>
      </c>
    </row>
    <row r="399" spans="1:11" ht="18">
      <c r="A399" s="78"/>
      <c r="B399" s="12" t="s">
        <v>3</v>
      </c>
      <c r="C399" s="51" t="s">
        <v>17</v>
      </c>
      <c r="D399" s="14"/>
      <c r="E399" s="10"/>
      <c r="F399" s="8"/>
      <c r="G399" s="8"/>
      <c r="H399" s="9"/>
      <c r="I399" s="10"/>
      <c r="J399" s="9"/>
      <c r="K399" s="146">
        <f>K397+K398</f>
        <v>0</v>
      </c>
    </row>
    <row r="400" spans="1:11" ht="18">
      <c r="A400" s="78"/>
      <c r="B400" s="12" t="s">
        <v>5</v>
      </c>
      <c r="C400" s="51" t="s">
        <v>17</v>
      </c>
      <c r="D400" s="14">
        <v>0.18</v>
      </c>
      <c r="E400" s="10"/>
      <c r="F400" s="8"/>
      <c r="G400" s="8"/>
      <c r="H400" s="9"/>
      <c r="I400" s="9"/>
      <c r="J400" s="9"/>
      <c r="K400" s="82">
        <f>K397*18/100</f>
        <v>0</v>
      </c>
    </row>
    <row r="401" spans="1:11" ht="18">
      <c r="A401" s="88"/>
      <c r="B401" s="68" t="s">
        <v>6</v>
      </c>
      <c r="C401" s="74" t="s">
        <v>17</v>
      </c>
      <c r="D401" s="69"/>
      <c r="E401" s="70"/>
      <c r="F401" s="71"/>
      <c r="G401" s="39"/>
      <c r="H401" s="40"/>
      <c r="I401" s="40"/>
      <c r="J401" s="40"/>
      <c r="K401" s="87">
        <f>K397+K400</f>
        <v>0</v>
      </c>
    </row>
    <row r="402" spans="1:11" ht="18">
      <c r="A402" s="124">
        <v>24</v>
      </c>
      <c r="B402" s="220" t="s">
        <v>49</v>
      </c>
      <c r="C402" s="221"/>
      <c r="D402" s="221"/>
      <c r="E402" s="222"/>
      <c r="F402" s="125"/>
      <c r="G402" s="126"/>
      <c r="H402" s="125"/>
      <c r="I402" s="126"/>
      <c r="J402" s="125"/>
      <c r="K402" s="127"/>
    </row>
    <row r="403" spans="1:11" ht="18">
      <c r="A403" s="76">
        <v>1</v>
      </c>
      <c r="B403" s="41"/>
      <c r="C403" s="18" t="s">
        <v>14</v>
      </c>
      <c r="D403" s="20"/>
      <c r="E403" s="21"/>
      <c r="F403" s="29">
        <f>D403*E403</f>
        <v>0</v>
      </c>
      <c r="G403" s="22"/>
      <c r="H403" s="30">
        <f>D403*G403</f>
        <v>0</v>
      </c>
      <c r="I403" s="21"/>
      <c r="J403" s="23">
        <f>D403*I403</f>
        <v>0</v>
      </c>
      <c r="K403" s="77">
        <f>F403+H403+J403</f>
        <v>0</v>
      </c>
    </row>
    <row r="404" spans="1:11" ht="18">
      <c r="A404" s="78">
        <v>2</v>
      </c>
      <c r="B404" s="7"/>
      <c r="C404" s="5"/>
      <c r="D404" s="6"/>
      <c r="E404" s="10"/>
      <c r="F404" s="29">
        <f aca="true" t="shared" si="52" ref="F404:F411">D404*E404</f>
        <v>0</v>
      </c>
      <c r="G404" s="22"/>
      <c r="H404" s="30">
        <f aca="true" t="shared" si="53" ref="H404:H411">D404*G404</f>
        <v>0</v>
      </c>
      <c r="I404" s="21"/>
      <c r="J404" s="23">
        <f aca="true" t="shared" si="54" ref="J404:J411">D404*I404</f>
        <v>0</v>
      </c>
      <c r="K404" s="77">
        <f aca="true" t="shared" si="55" ref="K404:K411">F404+H404+J404</f>
        <v>0</v>
      </c>
    </row>
    <row r="405" spans="1:11" ht="18">
      <c r="A405" s="76">
        <v>3</v>
      </c>
      <c r="B405" s="7"/>
      <c r="C405" s="5"/>
      <c r="D405" s="6"/>
      <c r="E405" s="10"/>
      <c r="F405" s="29">
        <f t="shared" si="52"/>
        <v>0</v>
      </c>
      <c r="G405" s="22"/>
      <c r="H405" s="30">
        <f t="shared" si="53"/>
        <v>0</v>
      </c>
      <c r="I405" s="21"/>
      <c r="J405" s="23">
        <f t="shared" si="54"/>
        <v>0</v>
      </c>
      <c r="K405" s="77">
        <f t="shared" si="55"/>
        <v>0</v>
      </c>
    </row>
    <row r="406" spans="1:11" ht="18">
      <c r="A406" s="78">
        <v>4</v>
      </c>
      <c r="B406" s="7"/>
      <c r="C406" s="5"/>
      <c r="D406" s="6"/>
      <c r="E406" s="10"/>
      <c r="F406" s="29">
        <f t="shared" si="52"/>
        <v>0</v>
      </c>
      <c r="G406" s="22"/>
      <c r="H406" s="30">
        <f t="shared" si="53"/>
        <v>0</v>
      </c>
      <c r="I406" s="21"/>
      <c r="J406" s="23">
        <f t="shared" si="54"/>
        <v>0</v>
      </c>
      <c r="K406" s="77">
        <f t="shared" si="55"/>
        <v>0</v>
      </c>
    </row>
    <row r="407" spans="1:11" ht="18">
      <c r="A407" s="76">
        <v>5</v>
      </c>
      <c r="B407" s="7"/>
      <c r="C407" s="5"/>
      <c r="D407" s="6"/>
      <c r="E407" s="10"/>
      <c r="F407" s="29">
        <f t="shared" si="52"/>
        <v>0</v>
      </c>
      <c r="G407" s="22"/>
      <c r="H407" s="30">
        <f t="shared" si="53"/>
        <v>0</v>
      </c>
      <c r="I407" s="21"/>
      <c r="J407" s="23">
        <f t="shared" si="54"/>
        <v>0</v>
      </c>
      <c r="K407" s="77">
        <f t="shared" si="55"/>
        <v>0</v>
      </c>
    </row>
    <row r="408" spans="1:11" ht="18">
      <c r="A408" s="78">
        <v>6</v>
      </c>
      <c r="B408" s="7"/>
      <c r="C408" s="5"/>
      <c r="D408" s="6"/>
      <c r="E408" s="10"/>
      <c r="F408" s="29">
        <f t="shared" si="52"/>
        <v>0</v>
      </c>
      <c r="G408" s="22"/>
      <c r="H408" s="30">
        <f t="shared" si="53"/>
        <v>0</v>
      </c>
      <c r="I408" s="21"/>
      <c r="J408" s="23">
        <f t="shared" si="54"/>
        <v>0</v>
      </c>
      <c r="K408" s="77">
        <f t="shared" si="55"/>
        <v>0</v>
      </c>
    </row>
    <row r="409" spans="1:11" ht="18">
      <c r="A409" s="76">
        <v>7</v>
      </c>
      <c r="B409" s="7"/>
      <c r="C409" s="5"/>
      <c r="D409" s="6"/>
      <c r="E409" s="10"/>
      <c r="F409" s="29">
        <f t="shared" si="52"/>
        <v>0</v>
      </c>
      <c r="G409" s="22"/>
      <c r="H409" s="30">
        <f t="shared" si="53"/>
        <v>0</v>
      </c>
      <c r="I409" s="21"/>
      <c r="J409" s="23">
        <f t="shared" si="54"/>
        <v>0</v>
      </c>
      <c r="K409" s="77">
        <f t="shared" si="55"/>
        <v>0</v>
      </c>
    </row>
    <row r="410" spans="1:11" ht="18">
      <c r="A410" s="78">
        <v>8</v>
      </c>
      <c r="B410" s="7"/>
      <c r="C410" s="5"/>
      <c r="D410" s="6"/>
      <c r="E410" s="10"/>
      <c r="F410" s="29">
        <f t="shared" si="52"/>
        <v>0</v>
      </c>
      <c r="G410" s="22"/>
      <c r="H410" s="30">
        <f t="shared" si="53"/>
        <v>0</v>
      </c>
      <c r="I410" s="21"/>
      <c r="J410" s="23">
        <f t="shared" si="54"/>
        <v>0</v>
      </c>
      <c r="K410" s="77">
        <f t="shared" si="55"/>
        <v>0</v>
      </c>
    </row>
    <row r="411" spans="1:11" ht="18.75" thickBot="1">
      <c r="A411" s="76">
        <v>9</v>
      </c>
      <c r="B411" s="97"/>
      <c r="C411" s="98"/>
      <c r="D411" s="99"/>
      <c r="E411" s="38"/>
      <c r="F411" s="101">
        <f t="shared" si="52"/>
        <v>0</v>
      </c>
      <c r="G411" s="102"/>
      <c r="H411" s="103">
        <f t="shared" si="53"/>
        <v>0</v>
      </c>
      <c r="I411" s="100"/>
      <c r="J411" s="104">
        <f t="shared" si="54"/>
        <v>0</v>
      </c>
      <c r="K411" s="118">
        <f t="shared" si="55"/>
        <v>0</v>
      </c>
    </row>
    <row r="412" spans="1:11" ht="18">
      <c r="A412" s="128"/>
      <c r="B412" s="129" t="s">
        <v>3</v>
      </c>
      <c r="C412" s="130"/>
      <c r="D412" s="131"/>
      <c r="E412" s="132"/>
      <c r="F412" s="133"/>
      <c r="G412" s="134"/>
      <c r="H412" s="135"/>
      <c r="I412" s="136"/>
      <c r="J412" s="136"/>
      <c r="K412" s="137">
        <f>SUM(K403:K404)</f>
        <v>0</v>
      </c>
    </row>
    <row r="413" spans="1:11" ht="18">
      <c r="A413" s="5"/>
      <c r="B413" s="138"/>
      <c r="C413" s="5"/>
      <c r="D413" s="6"/>
      <c r="E413" s="10"/>
      <c r="F413" s="8"/>
      <c r="G413" s="8"/>
      <c r="H413" s="9"/>
      <c r="I413" s="9"/>
      <c r="J413" s="9"/>
      <c r="K413" s="114">
        <v>2465</v>
      </c>
    </row>
    <row r="414" spans="1:11" ht="18">
      <c r="A414" s="76"/>
      <c r="B414" s="50" t="s">
        <v>7</v>
      </c>
      <c r="C414" s="51" t="s">
        <v>17</v>
      </c>
      <c r="D414" s="52">
        <v>0.1</v>
      </c>
      <c r="E414" s="57"/>
      <c r="F414" s="58"/>
      <c r="G414" s="22"/>
      <c r="H414" s="23"/>
      <c r="I414" s="23"/>
      <c r="J414" s="23"/>
      <c r="K414" s="81">
        <f>K412*10/100</f>
        <v>0</v>
      </c>
    </row>
    <row r="415" spans="1:11" ht="18">
      <c r="A415" s="78"/>
      <c r="B415" s="12" t="s">
        <v>3</v>
      </c>
      <c r="C415" s="51" t="s">
        <v>17</v>
      </c>
      <c r="D415" s="15"/>
      <c r="E415" s="55"/>
      <c r="F415" s="56"/>
      <c r="G415" s="8"/>
      <c r="H415" s="9"/>
      <c r="I415" s="9"/>
      <c r="J415" s="9"/>
      <c r="K415" s="82">
        <f>K412+K414</f>
        <v>0</v>
      </c>
    </row>
    <row r="416" spans="1:11" ht="18">
      <c r="A416" s="78"/>
      <c r="B416" s="12" t="s">
        <v>4</v>
      </c>
      <c r="C416" s="51" t="s">
        <v>17</v>
      </c>
      <c r="D416" s="14">
        <v>0.08</v>
      </c>
      <c r="E416" s="55"/>
      <c r="F416" s="56"/>
      <c r="G416" s="8"/>
      <c r="H416" s="9"/>
      <c r="I416" s="9"/>
      <c r="J416" s="9"/>
      <c r="K416" s="82">
        <f>K415*8/100</f>
        <v>0</v>
      </c>
    </row>
    <row r="417" spans="1:11" ht="18">
      <c r="A417" s="78"/>
      <c r="B417" s="12" t="s">
        <v>3</v>
      </c>
      <c r="C417" s="51" t="s">
        <v>17</v>
      </c>
      <c r="D417" s="15"/>
      <c r="E417" s="10"/>
      <c r="F417" s="8"/>
      <c r="G417" s="8"/>
      <c r="H417" s="9"/>
      <c r="I417" s="9"/>
      <c r="J417" s="9"/>
      <c r="K417" s="82">
        <f>K415+K416</f>
        <v>0</v>
      </c>
    </row>
    <row r="418" spans="1:11" ht="18">
      <c r="A418" s="78"/>
      <c r="B418" s="12" t="s">
        <v>67</v>
      </c>
      <c r="C418" s="51" t="s">
        <v>17</v>
      </c>
      <c r="D418" s="14">
        <v>0.03</v>
      </c>
      <c r="E418" s="10"/>
      <c r="F418" s="8"/>
      <c r="G418" s="8"/>
      <c r="H418" s="9"/>
      <c r="I418" s="10"/>
      <c r="J418" s="9"/>
      <c r="K418" s="82">
        <f>K417*3/100</f>
        <v>0</v>
      </c>
    </row>
    <row r="419" spans="1:11" ht="18">
      <c r="A419" s="78"/>
      <c r="B419" s="12" t="s">
        <v>3</v>
      </c>
      <c r="C419" s="51" t="s">
        <v>17</v>
      </c>
      <c r="D419" s="14"/>
      <c r="E419" s="10"/>
      <c r="F419" s="8"/>
      <c r="G419" s="8"/>
      <c r="H419" s="9"/>
      <c r="I419" s="10"/>
      <c r="J419" s="9"/>
      <c r="K419" s="146">
        <f>K417+K418</f>
        <v>0</v>
      </c>
    </row>
    <row r="420" spans="1:11" ht="18">
      <c r="A420" s="78"/>
      <c r="B420" s="12" t="s">
        <v>5</v>
      </c>
      <c r="C420" s="51" t="s">
        <v>17</v>
      </c>
      <c r="D420" s="14">
        <v>0.18</v>
      </c>
      <c r="E420" s="10"/>
      <c r="F420" s="8"/>
      <c r="G420" s="8"/>
      <c r="H420" s="9"/>
      <c r="I420" s="9"/>
      <c r="J420" s="9"/>
      <c r="K420" s="82">
        <f>K417*18/100</f>
        <v>0</v>
      </c>
    </row>
    <row r="421" spans="1:11" ht="18">
      <c r="A421" s="88"/>
      <c r="B421" s="68" t="s">
        <v>6</v>
      </c>
      <c r="C421" s="74" t="s">
        <v>17</v>
      </c>
      <c r="D421" s="69"/>
      <c r="E421" s="70"/>
      <c r="F421" s="71"/>
      <c r="G421" s="39"/>
      <c r="H421" s="40"/>
      <c r="I421" s="40"/>
      <c r="J421" s="40"/>
      <c r="K421" s="87">
        <f>K417+K420</f>
        <v>0</v>
      </c>
    </row>
    <row r="422" spans="1:11" ht="18">
      <c r="A422" s="124">
        <v>25</v>
      </c>
      <c r="B422" s="220" t="s">
        <v>50</v>
      </c>
      <c r="C422" s="221"/>
      <c r="D422" s="221"/>
      <c r="E422" s="222"/>
      <c r="F422" s="125"/>
      <c r="G422" s="126"/>
      <c r="H422" s="125"/>
      <c r="I422" s="126"/>
      <c r="J422" s="125"/>
      <c r="K422" s="127"/>
    </row>
    <row r="423" spans="1:11" ht="18">
      <c r="A423" s="76">
        <v>1</v>
      </c>
      <c r="B423" s="41"/>
      <c r="C423" s="18" t="s">
        <v>14</v>
      </c>
      <c r="D423" s="20"/>
      <c r="E423" s="21"/>
      <c r="F423" s="29">
        <f>D423*E423</f>
        <v>0</v>
      </c>
      <c r="G423" s="22"/>
      <c r="H423" s="30">
        <f>D423*G423</f>
        <v>0</v>
      </c>
      <c r="I423" s="21"/>
      <c r="J423" s="23">
        <f>D423*I423</f>
        <v>0</v>
      </c>
      <c r="K423" s="77">
        <f>F423+H423+J423</f>
        <v>0</v>
      </c>
    </row>
    <row r="424" spans="1:11" ht="18">
      <c r="A424" s="78">
        <v>2</v>
      </c>
      <c r="B424" s="7"/>
      <c r="C424" s="5"/>
      <c r="D424" s="6"/>
      <c r="E424" s="10"/>
      <c r="F424" s="29">
        <f aca="true" t="shared" si="56" ref="F424:F436">D424*E424</f>
        <v>0</v>
      </c>
      <c r="G424" s="22"/>
      <c r="H424" s="30">
        <f aca="true" t="shared" si="57" ref="H424:H436">D424*G424</f>
        <v>0</v>
      </c>
      <c r="I424" s="21"/>
      <c r="J424" s="23">
        <f aca="true" t="shared" si="58" ref="J424:J436">D424*I424</f>
        <v>0</v>
      </c>
      <c r="K424" s="77">
        <f aca="true" t="shared" si="59" ref="K424:K436">F424+H424+J424</f>
        <v>0</v>
      </c>
    </row>
    <row r="425" spans="1:11" ht="18">
      <c r="A425" s="76">
        <v>3</v>
      </c>
      <c r="B425" s="7"/>
      <c r="C425" s="5"/>
      <c r="D425" s="6"/>
      <c r="E425" s="10"/>
      <c r="F425" s="29">
        <f t="shared" si="56"/>
        <v>0</v>
      </c>
      <c r="G425" s="22"/>
      <c r="H425" s="30">
        <f t="shared" si="57"/>
        <v>0</v>
      </c>
      <c r="I425" s="21"/>
      <c r="J425" s="23">
        <f t="shared" si="58"/>
        <v>0</v>
      </c>
      <c r="K425" s="77">
        <f t="shared" si="59"/>
        <v>0</v>
      </c>
    </row>
    <row r="426" spans="1:11" ht="18">
      <c r="A426" s="78">
        <v>4</v>
      </c>
      <c r="B426" s="7"/>
      <c r="C426" s="5"/>
      <c r="D426" s="6"/>
      <c r="E426" s="10"/>
      <c r="F426" s="29">
        <f t="shared" si="56"/>
        <v>0</v>
      </c>
      <c r="G426" s="22"/>
      <c r="H426" s="30">
        <f t="shared" si="57"/>
        <v>0</v>
      </c>
      <c r="I426" s="21"/>
      <c r="J426" s="23">
        <f t="shared" si="58"/>
        <v>0</v>
      </c>
      <c r="K426" s="77">
        <f t="shared" si="59"/>
        <v>0</v>
      </c>
    </row>
    <row r="427" spans="1:11" ht="18">
      <c r="A427" s="76">
        <v>5</v>
      </c>
      <c r="B427" s="7"/>
      <c r="C427" s="5"/>
      <c r="D427" s="6"/>
      <c r="E427" s="10"/>
      <c r="F427" s="29">
        <f>D427*E427</f>
        <v>0</v>
      </c>
      <c r="G427" s="22"/>
      <c r="H427" s="30">
        <f>D427*G427</f>
        <v>0</v>
      </c>
      <c r="I427" s="21"/>
      <c r="J427" s="23">
        <f>D427*I427</f>
        <v>0</v>
      </c>
      <c r="K427" s="77">
        <f>F427+H427+J427</f>
        <v>0</v>
      </c>
    </row>
    <row r="428" spans="1:11" ht="36.75" customHeight="1">
      <c r="A428" s="78">
        <v>6</v>
      </c>
      <c r="B428" s="7"/>
      <c r="C428" s="5"/>
      <c r="D428" s="6"/>
      <c r="E428" s="10"/>
      <c r="F428" s="29">
        <f>D428*E428</f>
        <v>0</v>
      </c>
      <c r="G428" s="22"/>
      <c r="H428" s="30">
        <f>D428*G428</f>
        <v>0</v>
      </c>
      <c r="I428" s="21"/>
      <c r="J428" s="23">
        <f>D428*I428</f>
        <v>0</v>
      </c>
      <c r="K428" s="77">
        <f>F428+H428+J428</f>
        <v>0</v>
      </c>
    </row>
    <row r="429" spans="1:11" ht="18">
      <c r="A429" s="76">
        <v>7</v>
      </c>
      <c r="B429" s="7"/>
      <c r="C429" s="5"/>
      <c r="D429" s="6"/>
      <c r="E429" s="10"/>
      <c r="F429" s="29">
        <f>D429*E429</f>
        <v>0</v>
      </c>
      <c r="G429" s="22"/>
      <c r="H429" s="30">
        <f>D429*G429</f>
        <v>0</v>
      </c>
      <c r="I429" s="21"/>
      <c r="J429" s="23">
        <f>D429*I429</f>
        <v>0</v>
      </c>
      <c r="K429" s="77">
        <f>F429+H429+J429</f>
        <v>0</v>
      </c>
    </row>
    <row r="430" spans="1:11" ht="18">
      <c r="A430" s="78">
        <v>8</v>
      </c>
      <c r="B430" s="7"/>
      <c r="C430" s="5"/>
      <c r="D430" s="6"/>
      <c r="E430" s="10"/>
      <c r="F430" s="29">
        <f>D430*E430</f>
        <v>0</v>
      </c>
      <c r="G430" s="22"/>
      <c r="H430" s="30">
        <f>D430*G430</f>
        <v>0</v>
      </c>
      <c r="I430" s="21"/>
      <c r="J430" s="23">
        <f>D430*I430</f>
        <v>0</v>
      </c>
      <c r="K430" s="77">
        <f>F430+H430+J430</f>
        <v>0</v>
      </c>
    </row>
    <row r="431" spans="1:11" ht="18">
      <c r="A431" s="76">
        <v>9</v>
      </c>
      <c r="B431" s="7"/>
      <c r="C431" s="5"/>
      <c r="D431" s="6"/>
      <c r="E431" s="10"/>
      <c r="F431" s="29">
        <f>D431*E431</f>
        <v>0</v>
      </c>
      <c r="G431" s="22"/>
      <c r="H431" s="30">
        <f>D431*G431</f>
        <v>0</v>
      </c>
      <c r="I431" s="21"/>
      <c r="J431" s="23">
        <f>D431*I431</f>
        <v>0</v>
      </c>
      <c r="K431" s="77">
        <f>F431+H431+J431</f>
        <v>0</v>
      </c>
    </row>
    <row r="432" spans="1:11" ht="18">
      <c r="A432" s="78">
        <v>10</v>
      </c>
      <c r="B432" s="7"/>
      <c r="C432" s="5"/>
      <c r="D432" s="6"/>
      <c r="E432" s="10"/>
      <c r="F432" s="29">
        <f t="shared" si="56"/>
        <v>0</v>
      </c>
      <c r="G432" s="22"/>
      <c r="H432" s="30">
        <f t="shared" si="57"/>
        <v>0</v>
      </c>
      <c r="I432" s="21"/>
      <c r="J432" s="23">
        <f t="shared" si="58"/>
        <v>0</v>
      </c>
      <c r="K432" s="77">
        <f t="shared" si="59"/>
        <v>0</v>
      </c>
    </row>
    <row r="433" spans="1:11" ht="18">
      <c r="A433" s="76">
        <v>11</v>
      </c>
      <c r="B433" s="7"/>
      <c r="C433" s="5"/>
      <c r="D433" s="6"/>
      <c r="E433" s="10"/>
      <c r="F433" s="29">
        <f t="shared" si="56"/>
        <v>0</v>
      </c>
      <c r="G433" s="22"/>
      <c r="H433" s="30">
        <f t="shared" si="57"/>
        <v>0</v>
      </c>
      <c r="I433" s="21"/>
      <c r="J433" s="23">
        <f t="shared" si="58"/>
        <v>0</v>
      </c>
      <c r="K433" s="77">
        <f t="shared" si="59"/>
        <v>0</v>
      </c>
    </row>
    <row r="434" spans="1:11" ht="18">
      <c r="A434" s="78">
        <v>12</v>
      </c>
      <c r="B434" s="7"/>
      <c r="C434" s="5"/>
      <c r="D434" s="6"/>
      <c r="E434" s="10"/>
      <c r="F434" s="29">
        <f t="shared" si="56"/>
        <v>0</v>
      </c>
      <c r="G434" s="22"/>
      <c r="H434" s="30">
        <f t="shared" si="57"/>
        <v>0</v>
      </c>
      <c r="I434" s="21"/>
      <c r="J434" s="23">
        <f t="shared" si="58"/>
        <v>0</v>
      </c>
      <c r="K434" s="77">
        <f t="shared" si="59"/>
        <v>0</v>
      </c>
    </row>
    <row r="435" spans="1:11" ht="18">
      <c r="A435" s="76">
        <v>13</v>
      </c>
      <c r="B435" s="7"/>
      <c r="C435" s="5"/>
      <c r="D435" s="6"/>
      <c r="E435" s="10"/>
      <c r="F435" s="29">
        <f t="shared" si="56"/>
        <v>0</v>
      </c>
      <c r="G435" s="22"/>
      <c r="H435" s="30">
        <f t="shared" si="57"/>
        <v>0</v>
      </c>
      <c r="I435" s="21"/>
      <c r="J435" s="23">
        <f t="shared" si="58"/>
        <v>0</v>
      </c>
      <c r="K435" s="77">
        <f t="shared" si="59"/>
        <v>0</v>
      </c>
    </row>
    <row r="436" spans="1:11" ht="18.75" thickBot="1">
      <c r="A436" s="76">
        <v>14</v>
      </c>
      <c r="B436" s="97"/>
      <c r="C436" s="98"/>
      <c r="D436" s="99"/>
      <c r="E436" s="38"/>
      <c r="F436" s="101">
        <f t="shared" si="56"/>
        <v>0</v>
      </c>
      <c r="G436" s="102"/>
      <c r="H436" s="103">
        <f t="shared" si="57"/>
        <v>0</v>
      </c>
      <c r="I436" s="100"/>
      <c r="J436" s="104">
        <f t="shared" si="58"/>
        <v>0</v>
      </c>
      <c r="K436" s="118">
        <f t="shared" si="59"/>
        <v>0</v>
      </c>
    </row>
    <row r="437" spans="1:11" ht="18">
      <c r="A437" s="128"/>
      <c r="B437" s="129" t="s">
        <v>3</v>
      </c>
      <c r="C437" s="130"/>
      <c r="D437" s="131"/>
      <c r="E437" s="132"/>
      <c r="F437" s="133"/>
      <c r="G437" s="134"/>
      <c r="H437" s="135"/>
      <c r="I437" s="136"/>
      <c r="J437" s="136"/>
      <c r="K437" s="137">
        <f>SUM(K423:K424)</f>
        <v>0</v>
      </c>
    </row>
    <row r="438" spans="1:11" ht="18">
      <c r="A438" s="5"/>
      <c r="B438" s="138"/>
      <c r="C438" s="5"/>
      <c r="D438" s="6"/>
      <c r="E438" s="10"/>
      <c r="F438" s="8"/>
      <c r="G438" s="8"/>
      <c r="H438" s="9"/>
      <c r="I438" s="9"/>
      <c r="J438" s="9"/>
      <c r="K438" s="114">
        <v>8219</v>
      </c>
    </row>
    <row r="439" spans="1:11" ht="18">
      <c r="A439" s="76"/>
      <c r="B439" s="50" t="s">
        <v>7</v>
      </c>
      <c r="C439" s="51" t="s">
        <v>17</v>
      </c>
      <c r="D439" s="52">
        <v>0.1</v>
      </c>
      <c r="E439" s="57"/>
      <c r="F439" s="58"/>
      <c r="G439" s="22"/>
      <c r="H439" s="23"/>
      <c r="I439" s="23"/>
      <c r="J439" s="23"/>
      <c r="K439" s="81">
        <f>K437*10/100</f>
        <v>0</v>
      </c>
    </row>
    <row r="440" spans="1:11" ht="18">
      <c r="A440" s="78"/>
      <c r="B440" s="12" t="s">
        <v>3</v>
      </c>
      <c r="C440" s="51" t="s">
        <v>17</v>
      </c>
      <c r="D440" s="15"/>
      <c r="E440" s="55"/>
      <c r="F440" s="56"/>
      <c r="G440" s="8"/>
      <c r="H440" s="9"/>
      <c r="I440" s="9"/>
      <c r="J440" s="9"/>
      <c r="K440" s="82">
        <f>K437+K439</f>
        <v>0</v>
      </c>
    </row>
    <row r="441" spans="1:11" ht="18">
      <c r="A441" s="78"/>
      <c r="B441" s="12" t="s">
        <v>4</v>
      </c>
      <c r="C441" s="51" t="s">
        <v>17</v>
      </c>
      <c r="D441" s="14">
        <v>0.08</v>
      </c>
      <c r="E441" s="55"/>
      <c r="F441" s="56"/>
      <c r="G441" s="8"/>
      <c r="H441" s="9"/>
      <c r="I441" s="9"/>
      <c r="J441" s="9"/>
      <c r="K441" s="82">
        <f>K440*8/100</f>
        <v>0</v>
      </c>
    </row>
    <row r="442" spans="1:11" ht="18">
      <c r="A442" s="78"/>
      <c r="B442" s="12" t="s">
        <v>3</v>
      </c>
      <c r="C442" s="51" t="s">
        <v>17</v>
      </c>
      <c r="D442" s="15"/>
      <c r="E442" s="10"/>
      <c r="F442" s="8"/>
      <c r="G442" s="8"/>
      <c r="H442" s="9"/>
      <c r="I442" s="9"/>
      <c r="J442" s="9"/>
      <c r="K442" s="82">
        <f>K440+K441</f>
        <v>0</v>
      </c>
    </row>
    <row r="443" spans="1:11" ht="18">
      <c r="A443" s="78"/>
      <c r="B443" s="12" t="s">
        <v>67</v>
      </c>
      <c r="C443" s="51" t="s">
        <v>17</v>
      </c>
      <c r="D443" s="14">
        <v>0.03</v>
      </c>
      <c r="E443" s="10"/>
      <c r="F443" s="8"/>
      <c r="G443" s="8"/>
      <c r="H443" s="9"/>
      <c r="I443" s="10"/>
      <c r="J443" s="9"/>
      <c r="K443" s="82">
        <f>K442*3/100</f>
        <v>0</v>
      </c>
    </row>
    <row r="444" spans="1:11" ht="18">
      <c r="A444" s="78"/>
      <c r="B444" s="12" t="s">
        <v>3</v>
      </c>
      <c r="C444" s="51" t="s">
        <v>17</v>
      </c>
      <c r="D444" s="14"/>
      <c r="E444" s="10"/>
      <c r="F444" s="8"/>
      <c r="G444" s="8"/>
      <c r="H444" s="9"/>
      <c r="I444" s="10"/>
      <c r="J444" s="9"/>
      <c r="K444" s="146">
        <f>K442+K443</f>
        <v>0</v>
      </c>
    </row>
    <row r="445" spans="1:11" ht="18">
      <c r="A445" s="78"/>
      <c r="B445" s="12" t="s">
        <v>5</v>
      </c>
      <c r="C445" s="51" t="s">
        <v>17</v>
      </c>
      <c r="D445" s="14">
        <v>0.18</v>
      </c>
      <c r="E445" s="10"/>
      <c r="F445" s="8"/>
      <c r="G445" s="8"/>
      <c r="H445" s="9"/>
      <c r="I445" s="9"/>
      <c r="J445" s="9"/>
      <c r="K445" s="82">
        <f>K442*18/100</f>
        <v>0</v>
      </c>
    </row>
    <row r="446" spans="1:11" ht="18">
      <c r="A446" s="88"/>
      <c r="B446" s="68" t="s">
        <v>6</v>
      </c>
      <c r="C446" s="74" t="s">
        <v>17</v>
      </c>
      <c r="D446" s="69"/>
      <c r="E446" s="70"/>
      <c r="F446" s="71"/>
      <c r="G446" s="39"/>
      <c r="H446" s="40"/>
      <c r="I446" s="40"/>
      <c r="J446" s="40"/>
      <c r="K446" s="87">
        <f>K442+K445</f>
        <v>0</v>
      </c>
    </row>
    <row r="447" spans="1:11" ht="18">
      <c r="A447" s="143"/>
      <c r="B447" s="217" t="s">
        <v>51</v>
      </c>
      <c r="C447" s="218"/>
      <c r="D447" s="218"/>
      <c r="E447" s="219"/>
      <c r="F447" s="71"/>
      <c r="G447" s="39"/>
      <c r="H447" s="40"/>
      <c r="I447" s="40"/>
      <c r="J447" s="40"/>
      <c r="K447" s="144"/>
    </row>
    <row r="448" spans="1:11" ht="18">
      <c r="A448" s="124">
        <v>26</v>
      </c>
      <c r="B448" s="212" t="s">
        <v>52</v>
      </c>
      <c r="C448" s="213"/>
      <c r="D448" s="213"/>
      <c r="E448" s="214"/>
      <c r="F448" s="125"/>
      <c r="G448" s="126"/>
      <c r="H448" s="125"/>
      <c r="I448" s="126"/>
      <c r="J448" s="125"/>
      <c r="K448" s="127"/>
    </row>
    <row r="449" spans="1:11" ht="18">
      <c r="A449" s="76">
        <v>1</v>
      </c>
      <c r="B449" s="175" t="s">
        <v>124</v>
      </c>
      <c r="C449" s="176" t="s">
        <v>63</v>
      </c>
      <c r="D449" s="177">
        <v>1000</v>
      </c>
      <c r="E449" s="178"/>
      <c r="F449" s="179">
        <f>D449*E449</f>
        <v>0</v>
      </c>
      <c r="G449" s="180"/>
      <c r="H449" s="181">
        <f>D449*G449</f>
        <v>0</v>
      </c>
      <c r="I449" s="178"/>
      <c r="J449" s="182">
        <f>D449*I449</f>
        <v>0</v>
      </c>
      <c r="K449" s="183">
        <f>F449+H449+J449</f>
        <v>0</v>
      </c>
    </row>
    <row r="450" spans="1:11" ht="36">
      <c r="A450" s="78">
        <v>2</v>
      </c>
      <c r="B450" s="184" t="s">
        <v>129</v>
      </c>
      <c r="C450" s="185" t="s">
        <v>68</v>
      </c>
      <c r="D450" s="186">
        <v>12</v>
      </c>
      <c r="E450" s="187"/>
      <c r="F450" s="179">
        <f>D450*E450</f>
        <v>0</v>
      </c>
      <c r="G450" s="180">
        <v>8.82</v>
      </c>
      <c r="H450" s="181">
        <f>D450*G450</f>
        <v>105.84</v>
      </c>
      <c r="I450" s="178">
        <v>27.19</v>
      </c>
      <c r="J450" s="182">
        <f>D450*I450</f>
        <v>326.28000000000003</v>
      </c>
      <c r="K450" s="183">
        <f>F450+H450+J450</f>
        <v>432.12</v>
      </c>
    </row>
    <row r="451" spans="1:11" ht="36.75" thickBot="1">
      <c r="A451" s="76">
        <v>3</v>
      </c>
      <c r="B451" s="184" t="s">
        <v>125</v>
      </c>
      <c r="C451" s="185" t="s">
        <v>68</v>
      </c>
      <c r="D451" s="186">
        <v>5</v>
      </c>
      <c r="E451" s="187"/>
      <c r="F451" s="179">
        <f>D451*E451</f>
        <v>0</v>
      </c>
      <c r="G451" s="180"/>
      <c r="H451" s="181">
        <f>D451*G451</f>
        <v>0</v>
      </c>
      <c r="I451" s="178">
        <v>40</v>
      </c>
      <c r="J451" s="182">
        <f>D451*I451</f>
        <v>200</v>
      </c>
      <c r="K451" s="183">
        <f>F451+H451+J451</f>
        <v>200</v>
      </c>
    </row>
    <row r="452" spans="1:11" ht="18">
      <c r="A452" s="128"/>
      <c r="B452" s="129" t="s">
        <v>3</v>
      </c>
      <c r="C452" s="130"/>
      <c r="D452" s="131"/>
      <c r="E452" s="132"/>
      <c r="F452" s="133"/>
      <c r="G452" s="134"/>
      <c r="H452" s="135"/>
      <c r="I452" s="136"/>
      <c r="J452" s="136"/>
      <c r="K452" s="137">
        <f>SUM(K449:K451)</f>
        <v>632.12</v>
      </c>
    </row>
    <row r="453" spans="1:11" ht="18">
      <c r="A453" s="5"/>
      <c r="B453" s="138"/>
      <c r="C453" s="5"/>
      <c r="D453" s="6"/>
      <c r="E453" s="10"/>
      <c r="F453" s="8"/>
      <c r="G453" s="8"/>
      <c r="H453" s="9"/>
      <c r="I453" s="9"/>
      <c r="J453" s="9"/>
      <c r="K453" s="114">
        <v>1950</v>
      </c>
    </row>
    <row r="454" spans="1:11" ht="18">
      <c r="A454" s="76"/>
      <c r="B454" s="50" t="s">
        <v>7</v>
      </c>
      <c r="C454" s="51" t="s">
        <v>17</v>
      </c>
      <c r="D454" s="52">
        <v>0.1</v>
      </c>
      <c r="E454" s="57"/>
      <c r="F454" s="58"/>
      <c r="G454" s="22"/>
      <c r="H454" s="23"/>
      <c r="I454" s="23"/>
      <c r="J454" s="23"/>
      <c r="K454" s="81">
        <f>K452*10/100</f>
        <v>63.211999999999996</v>
      </c>
    </row>
    <row r="455" spans="1:11" ht="18">
      <c r="A455" s="78"/>
      <c r="B455" s="12" t="s">
        <v>3</v>
      </c>
      <c r="C455" s="51" t="s">
        <v>17</v>
      </c>
      <c r="D455" s="15"/>
      <c r="E455" s="55"/>
      <c r="F455" s="56"/>
      <c r="G455" s="8"/>
      <c r="H455" s="9"/>
      <c r="I455" s="9"/>
      <c r="J455" s="9"/>
      <c r="K455" s="82">
        <f>K452+K454</f>
        <v>695.332</v>
      </c>
    </row>
    <row r="456" spans="1:11" ht="18">
      <c r="A456" s="78"/>
      <c r="B456" s="12" t="s">
        <v>4</v>
      </c>
      <c r="C456" s="51" t="s">
        <v>17</v>
      </c>
      <c r="D456" s="14">
        <v>0.08</v>
      </c>
      <c r="E456" s="55"/>
      <c r="F456" s="56"/>
      <c r="G456" s="8"/>
      <c r="H456" s="9"/>
      <c r="I456" s="9"/>
      <c r="J456" s="9"/>
      <c r="K456" s="82">
        <f>K455*8/100</f>
        <v>55.62656</v>
      </c>
    </row>
    <row r="457" spans="1:11" ht="18">
      <c r="A457" s="78"/>
      <c r="B457" s="12" t="s">
        <v>3</v>
      </c>
      <c r="C457" s="51" t="s">
        <v>17</v>
      </c>
      <c r="D457" s="15"/>
      <c r="E457" s="10"/>
      <c r="F457" s="8"/>
      <c r="G457" s="8"/>
      <c r="H457" s="9"/>
      <c r="I457" s="9"/>
      <c r="J457" s="9"/>
      <c r="K457" s="82">
        <f>K455+K456</f>
        <v>750.95856</v>
      </c>
    </row>
    <row r="458" spans="1:11" ht="18">
      <c r="A458" s="78"/>
      <c r="B458" s="12" t="s">
        <v>67</v>
      </c>
      <c r="C458" s="51" t="s">
        <v>17</v>
      </c>
      <c r="D458" s="14">
        <v>0.03</v>
      </c>
      <c r="E458" s="10"/>
      <c r="F458" s="8"/>
      <c r="G458" s="8"/>
      <c r="H458" s="9"/>
      <c r="I458" s="10"/>
      <c r="J458" s="9"/>
      <c r="K458" s="82">
        <f>K457*3/100</f>
        <v>22.5287568</v>
      </c>
    </row>
    <row r="459" spans="1:11" ht="18">
      <c r="A459" s="78"/>
      <c r="B459" s="12" t="s">
        <v>3</v>
      </c>
      <c r="C459" s="51" t="s">
        <v>17</v>
      </c>
      <c r="D459" s="14"/>
      <c r="E459" s="10"/>
      <c r="F459" s="8"/>
      <c r="G459" s="8"/>
      <c r="H459" s="9"/>
      <c r="I459" s="10"/>
      <c r="J459" s="9"/>
      <c r="K459" s="82">
        <f>K457+K458</f>
        <v>773.4873168</v>
      </c>
    </row>
    <row r="460" spans="1:11" ht="18">
      <c r="A460" s="78"/>
      <c r="B460" s="12" t="s">
        <v>5</v>
      </c>
      <c r="C460" s="51" t="s">
        <v>17</v>
      </c>
      <c r="D460" s="14">
        <v>0.18</v>
      </c>
      <c r="E460" s="10"/>
      <c r="F460" s="8"/>
      <c r="G460" s="8"/>
      <c r="H460" s="9"/>
      <c r="I460" s="9"/>
      <c r="J460" s="9"/>
      <c r="K460" s="82">
        <f>K459*18/100</f>
        <v>139.22771702400001</v>
      </c>
    </row>
    <row r="461" spans="1:11" ht="18">
      <c r="A461" s="88"/>
      <c r="B461" s="68" t="s">
        <v>6</v>
      </c>
      <c r="C461" s="74" t="s">
        <v>17</v>
      </c>
      <c r="D461" s="69"/>
      <c r="E461" s="70"/>
      <c r="F461" s="71"/>
      <c r="G461" s="39"/>
      <c r="H461" s="40"/>
      <c r="I461" s="40"/>
      <c r="J461" s="40"/>
      <c r="K461" s="87">
        <f>K459+K460</f>
        <v>912.7150338240001</v>
      </c>
    </row>
    <row r="462" spans="1:11" ht="18">
      <c r="A462" s="124">
        <v>27</v>
      </c>
      <c r="B462" s="212" t="s">
        <v>53</v>
      </c>
      <c r="C462" s="213"/>
      <c r="D462" s="213"/>
      <c r="E462" s="214"/>
      <c r="F462" s="125"/>
      <c r="G462" s="126"/>
      <c r="H462" s="125"/>
      <c r="I462" s="126"/>
      <c r="J462" s="125"/>
      <c r="K462" s="127"/>
    </row>
    <row r="463" spans="1:11" ht="39" customHeight="1">
      <c r="A463" s="76">
        <v>1</v>
      </c>
      <c r="B463" s="41" t="s">
        <v>126</v>
      </c>
      <c r="C463" s="18" t="s">
        <v>63</v>
      </c>
      <c r="D463" s="20">
        <v>150</v>
      </c>
      <c r="E463" s="21"/>
      <c r="F463" s="29">
        <f>D463*E463</f>
        <v>0</v>
      </c>
      <c r="G463" s="22">
        <v>4</v>
      </c>
      <c r="H463" s="30">
        <f>D463*G463</f>
        <v>600</v>
      </c>
      <c r="I463" s="21"/>
      <c r="J463" s="23">
        <f>D463*I463</f>
        <v>0</v>
      </c>
      <c r="K463" s="77">
        <f>F463+H463+J463</f>
        <v>600</v>
      </c>
    </row>
    <row r="464" spans="1:11" ht="36">
      <c r="A464" s="78">
        <v>2</v>
      </c>
      <c r="B464" s="7" t="s">
        <v>127</v>
      </c>
      <c r="C464" s="5" t="s">
        <v>68</v>
      </c>
      <c r="D464" s="6">
        <v>10</v>
      </c>
      <c r="E464" s="10"/>
      <c r="F464" s="29">
        <f>D464*E464</f>
        <v>0</v>
      </c>
      <c r="G464" s="22"/>
      <c r="H464" s="30">
        <f>D464*G464</f>
        <v>0</v>
      </c>
      <c r="I464" s="21">
        <v>22.6</v>
      </c>
      <c r="J464" s="23">
        <f>D464*I464</f>
        <v>226</v>
      </c>
      <c r="K464" s="77">
        <f>F464+H464+J464</f>
        <v>226</v>
      </c>
    </row>
    <row r="465" spans="1:11" ht="36">
      <c r="A465" s="76">
        <v>3</v>
      </c>
      <c r="B465" s="7" t="s">
        <v>128</v>
      </c>
      <c r="C465" s="5" t="s">
        <v>14</v>
      </c>
      <c r="D465" s="6">
        <v>237.45</v>
      </c>
      <c r="E465" s="10">
        <v>3</v>
      </c>
      <c r="F465" s="29">
        <f>D465*E465</f>
        <v>712.3499999999999</v>
      </c>
      <c r="G465" s="22"/>
      <c r="H465" s="30">
        <f>D465*G465</f>
        <v>0</v>
      </c>
      <c r="I465" s="21">
        <v>1.22</v>
      </c>
      <c r="J465" s="23">
        <f>D465*I465</f>
        <v>289.68899999999996</v>
      </c>
      <c r="K465" s="77">
        <f>F465+H465+J465</f>
        <v>1002.0389999999999</v>
      </c>
    </row>
    <row r="466" spans="1:11" ht="18.75" thickBot="1">
      <c r="A466" s="78">
        <v>4</v>
      </c>
      <c r="B466" s="7" t="s">
        <v>76</v>
      </c>
      <c r="C466" s="5" t="s">
        <v>68</v>
      </c>
      <c r="D466" s="6">
        <v>6.8</v>
      </c>
      <c r="E466" s="10"/>
      <c r="F466" s="29">
        <f>D466*E466</f>
        <v>0</v>
      </c>
      <c r="G466" s="22">
        <v>7.12</v>
      </c>
      <c r="H466" s="30">
        <f>D466*G466</f>
        <v>48.416</v>
      </c>
      <c r="I466" s="21">
        <v>32.33</v>
      </c>
      <c r="J466" s="23">
        <f>D466*I466</f>
        <v>219.844</v>
      </c>
      <c r="K466" s="77">
        <f>F466+H466+J466</f>
        <v>268.26</v>
      </c>
    </row>
    <row r="467" spans="1:11" ht="18">
      <c r="A467" s="128"/>
      <c r="B467" s="129" t="s">
        <v>3</v>
      </c>
      <c r="C467" s="130"/>
      <c r="D467" s="131"/>
      <c r="E467" s="132"/>
      <c r="F467" s="133"/>
      <c r="G467" s="134"/>
      <c r="H467" s="135"/>
      <c r="I467" s="136"/>
      <c r="J467" s="136"/>
      <c r="K467" s="137">
        <f>SUM(K463:K466)</f>
        <v>2096.299</v>
      </c>
    </row>
    <row r="468" spans="1:11" ht="18">
      <c r="A468" s="5"/>
      <c r="B468" s="138"/>
      <c r="C468" s="5"/>
      <c r="D468" s="6"/>
      <c r="E468" s="10"/>
      <c r="F468" s="8"/>
      <c r="G468" s="8"/>
      <c r="H468" s="9"/>
      <c r="I468" s="9"/>
      <c r="J468" s="9"/>
      <c r="K468" s="114">
        <v>2004</v>
      </c>
    </row>
    <row r="469" spans="1:11" ht="18">
      <c r="A469" s="76"/>
      <c r="B469" s="50" t="s">
        <v>7</v>
      </c>
      <c r="C469" s="51" t="s">
        <v>17</v>
      </c>
      <c r="D469" s="52">
        <v>0.1</v>
      </c>
      <c r="E469" s="57"/>
      <c r="F469" s="58"/>
      <c r="G469" s="22"/>
      <c r="H469" s="23"/>
      <c r="I469" s="23"/>
      <c r="J469" s="23"/>
      <c r="K469" s="81">
        <f>K467*10/100</f>
        <v>209.6299</v>
      </c>
    </row>
    <row r="470" spans="1:11" ht="18">
      <c r="A470" s="78"/>
      <c r="B470" s="12" t="s">
        <v>3</v>
      </c>
      <c r="C470" s="51" t="s">
        <v>17</v>
      </c>
      <c r="D470" s="15"/>
      <c r="E470" s="55"/>
      <c r="F470" s="56"/>
      <c r="G470" s="8"/>
      <c r="H470" s="9"/>
      <c r="I470" s="9"/>
      <c r="J470" s="9"/>
      <c r="K470" s="82">
        <f>K467+K469</f>
        <v>2305.9289</v>
      </c>
    </row>
    <row r="471" spans="1:11" ht="18">
      <c r="A471" s="78"/>
      <c r="B471" s="12" t="s">
        <v>4</v>
      </c>
      <c r="C471" s="51" t="s">
        <v>17</v>
      </c>
      <c r="D471" s="14">
        <v>0.08</v>
      </c>
      <c r="E471" s="55"/>
      <c r="F471" s="56"/>
      <c r="G471" s="8"/>
      <c r="H471" s="9"/>
      <c r="I471" s="9"/>
      <c r="J471" s="9"/>
      <c r="K471" s="82">
        <f>K470*8/100</f>
        <v>184.474312</v>
      </c>
    </row>
    <row r="472" spans="1:11" ht="18">
      <c r="A472" s="78"/>
      <c r="B472" s="12" t="s">
        <v>3</v>
      </c>
      <c r="C472" s="51" t="s">
        <v>17</v>
      </c>
      <c r="D472" s="15"/>
      <c r="E472" s="10"/>
      <c r="F472" s="8"/>
      <c r="G472" s="8"/>
      <c r="H472" s="9"/>
      <c r="I472" s="9"/>
      <c r="J472" s="9"/>
      <c r="K472" s="82">
        <f>K470+K471</f>
        <v>2490.4032119999997</v>
      </c>
    </row>
    <row r="473" spans="1:11" ht="18">
      <c r="A473" s="78"/>
      <c r="B473" s="12" t="s">
        <v>67</v>
      </c>
      <c r="C473" s="51" t="s">
        <v>17</v>
      </c>
      <c r="D473" s="14">
        <v>0.03</v>
      </c>
      <c r="E473" s="10"/>
      <c r="F473" s="8"/>
      <c r="G473" s="8"/>
      <c r="H473" s="9"/>
      <c r="I473" s="10"/>
      <c r="J473" s="9"/>
      <c r="K473" s="82">
        <f>K472*3/100</f>
        <v>74.71209635999999</v>
      </c>
    </row>
    <row r="474" spans="1:11" ht="18">
      <c r="A474" s="78"/>
      <c r="B474" s="12" t="s">
        <v>3</v>
      </c>
      <c r="C474" s="51" t="s">
        <v>17</v>
      </c>
      <c r="D474" s="14"/>
      <c r="E474" s="10"/>
      <c r="F474" s="8"/>
      <c r="G474" s="8"/>
      <c r="H474" s="9"/>
      <c r="I474" s="10"/>
      <c r="J474" s="9"/>
      <c r="K474" s="146">
        <f>K472+K473</f>
        <v>2565.1153083599997</v>
      </c>
    </row>
    <row r="475" spans="1:11" ht="18">
      <c r="A475" s="78"/>
      <c r="B475" s="12" t="s">
        <v>5</v>
      </c>
      <c r="C475" s="51" t="s">
        <v>17</v>
      </c>
      <c r="D475" s="14">
        <v>0.18</v>
      </c>
      <c r="E475" s="10"/>
      <c r="F475" s="8"/>
      <c r="G475" s="8"/>
      <c r="H475" s="9"/>
      <c r="I475" s="9"/>
      <c r="J475" s="9"/>
      <c r="K475" s="82">
        <f>K474*18/100</f>
        <v>461.72075550479997</v>
      </c>
    </row>
    <row r="476" spans="1:11" ht="18">
      <c r="A476" s="88"/>
      <c r="B476" s="68" t="s">
        <v>6</v>
      </c>
      <c r="C476" s="74" t="s">
        <v>17</v>
      </c>
      <c r="D476" s="69"/>
      <c r="E476" s="70"/>
      <c r="F476" s="71"/>
      <c r="G476" s="39"/>
      <c r="H476" s="40"/>
      <c r="I476" s="40"/>
      <c r="J476" s="40"/>
      <c r="K476" s="87">
        <f>K474+K475</f>
        <v>3026.8360638647996</v>
      </c>
    </row>
    <row r="477" spans="1:11" ht="18">
      <c r="A477" s="124">
        <v>28</v>
      </c>
      <c r="B477" s="220" t="s">
        <v>59</v>
      </c>
      <c r="C477" s="221"/>
      <c r="D477" s="221"/>
      <c r="E477" s="222"/>
      <c r="F477" s="125"/>
      <c r="G477" s="126"/>
      <c r="H477" s="125"/>
      <c r="I477" s="126"/>
      <c r="J477" s="125"/>
      <c r="K477" s="127"/>
    </row>
    <row r="478" spans="1:11" ht="18">
      <c r="A478" s="76">
        <v>1</v>
      </c>
      <c r="B478" s="41"/>
      <c r="C478" s="18" t="s">
        <v>14</v>
      </c>
      <c r="D478" s="20"/>
      <c r="E478" s="21"/>
      <c r="F478" s="29">
        <f>D478*E478</f>
        <v>0</v>
      </c>
      <c r="G478" s="22"/>
      <c r="H478" s="30">
        <f>D478*G478</f>
        <v>0</v>
      </c>
      <c r="I478" s="21"/>
      <c r="J478" s="23">
        <f>D478*I478</f>
        <v>0</v>
      </c>
      <c r="K478" s="77">
        <f>F478+H478+J478</f>
        <v>0</v>
      </c>
    </row>
    <row r="479" spans="1:11" ht="18">
      <c r="A479" s="78">
        <v>2</v>
      </c>
      <c r="B479" s="7"/>
      <c r="C479" s="5"/>
      <c r="D479" s="6"/>
      <c r="E479" s="10"/>
      <c r="F479" s="29">
        <f aca="true" t="shared" si="60" ref="F479:F486">D479*E479</f>
        <v>0</v>
      </c>
      <c r="G479" s="22"/>
      <c r="H479" s="30">
        <f aca="true" t="shared" si="61" ref="H479:H486">D479*G479</f>
        <v>0</v>
      </c>
      <c r="I479" s="21"/>
      <c r="J479" s="23">
        <f aca="true" t="shared" si="62" ref="J479:J486">D479*I479</f>
        <v>0</v>
      </c>
      <c r="K479" s="77">
        <f aca="true" t="shared" si="63" ref="K479:K486">F479+H479+J479</f>
        <v>0</v>
      </c>
    </row>
    <row r="480" spans="1:11" ht="18">
      <c r="A480" s="76">
        <v>3</v>
      </c>
      <c r="B480" s="7"/>
      <c r="C480" s="5"/>
      <c r="D480" s="6"/>
      <c r="E480" s="10"/>
      <c r="F480" s="29">
        <f t="shared" si="60"/>
        <v>0</v>
      </c>
      <c r="G480" s="22"/>
      <c r="H480" s="30">
        <f t="shared" si="61"/>
        <v>0</v>
      </c>
      <c r="I480" s="21"/>
      <c r="J480" s="23">
        <f t="shared" si="62"/>
        <v>0</v>
      </c>
      <c r="K480" s="77">
        <f t="shared" si="63"/>
        <v>0</v>
      </c>
    </row>
    <row r="481" spans="1:11" ht="18">
      <c r="A481" s="78">
        <v>4</v>
      </c>
      <c r="B481" s="7"/>
      <c r="C481" s="5"/>
      <c r="D481" s="6"/>
      <c r="E481" s="10"/>
      <c r="F481" s="29">
        <f t="shared" si="60"/>
        <v>0</v>
      </c>
      <c r="G481" s="22"/>
      <c r="H481" s="30">
        <f t="shared" si="61"/>
        <v>0</v>
      </c>
      <c r="I481" s="21"/>
      <c r="J481" s="23">
        <f t="shared" si="62"/>
        <v>0</v>
      </c>
      <c r="K481" s="77">
        <f t="shared" si="63"/>
        <v>0</v>
      </c>
    </row>
    <row r="482" spans="1:11" ht="18">
      <c r="A482" s="76">
        <v>5</v>
      </c>
      <c r="B482" s="7"/>
      <c r="C482" s="5"/>
      <c r="D482" s="6"/>
      <c r="E482" s="10"/>
      <c r="F482" s="29">
        <f t="shared" si="60"/>
        <v>0</v>
      </c>
      <c r="G482" s="22"/>
      <c r="H482" s="30">
        <f t="shared" si="61"/>
        <v>0</v>
      </c>
      <c r="I482" s="21"/>
      <c r="J482" s="23">
        <f t="shared" si="62"/>
        <v>0</v>
      </c>
      <c r="K482" s="77">
        <f t="shared" si="63"/>
        <v>0</v>
      </c>
    </row>
    <row r="483" spans="1:11" ht="18">
      <c r="A483" s="78">
        <v>6</v>
      </c>
      <c r="B483" s="7"/>
      <c r="C483" s="5"/>
      <c r="D483" s="6"/>
      <c r="E483" s="10"/>
      <c r="F483" s="29">
        <f t="shared" si="60"/>
        <v>0</v>
      </c>
      <c r="G483" s="22"/>
      <c r="H483" s="30">
        <f t="shared" si="61"/>
        <v>0</v>
      </c>
      <c r="I483" s="21"/>
      <c r="J483" s="23">
        <f t="shared" si="62"/>
        <v>0</v>
      </c>
      <c r="K483" s="77">
        <f t="shared" si="63"/>
        <v>0</v>
      </c>
    </row>
    <row r="484" spans="1:11" ht="18">
      <c r="A484" s="76">
        <v>7</v>
      </c>
      <c r="B484" s="7"/>
      <c r="C484" s="5"/>
      <c r="D484" s="6"/>
      <c r="E484" s="10"/>
      <c r="F484" s="29">
        <f t="shared" si="60"/>
        <v>0</v>
      </c>
      <c r="G484" s="22"/>
      <c r="H484" s="30">
        <f t="shared" si="61"/>
        <v>0</v>
      </c>
      <c r="I484" s="21"/>
      <c r="J484" s="23">
        <f t="shared" si="62"/>
        <v>0</v>
      </c>
      <c r="K484" s="77">
        <f t="shared" si="63"/>
        <v>0</v>
      </c>
    </row>
    <row r="485" spans="1:11" ht="18">
      <c r="A485" s="78">
        <v>8</v>
      </c>
      <c r="B485" s="7"/>
      <c r="C485" s="5"/>
      <c r="D485" s="6"/>
      <c r="E485" s="10"/>
      <c r="F485" s="29">
        <f t="shared" si="60"/>
        <v>0</v>
      </c>
      <c r="G485" s="22"/>
      <c r="H485" s="30">
        <f t="shared" si="61"/>
        <v>0</v>
      </c>
      <c r="I485" s="21"/>
      <c r="J485" s="23">
        <f t="shared" si="62"/>
        <v>0</v>
      </c>
      <c r="K485" s="77">
        <f t="shared" si="63"/>
        <v>0</v>
      </c>
    </row>
    <row r="486" spans="1:11" ht="18.75" thickBot="1">
      <c r="A486" s="76">
        <v>9</v>
      </c>
      <c r="B486" s="97"/>
      <c r="C486" s="98"/>
      <c r="D486" s="99"/>
      <c r="E486" s="38"/>
      <c r="F486" s="101">
        <f t="shared" si="60"/>
        <v>0</v>
      </c>
      <c r="G486" s="102"/>
      <c r="H486" s="103">
        <f t="shared" si="61"/>
        <v>0</v>
      </c>
      <c r="I486" s="100"/>
      <c r="J486" s="104">
        <f t="shared" si="62"/>
        <v>0</v>
      </c>
      <c r="K486" s="118">
        <f t="shared" si="63"/>
        <v>0</v>
      </c>
    </row>
    <row r="487" spans="1:11" ht="18">
      <c r="A487" s="128"/>
      <c r="B487" s="129" t="s">
        <v>3</v>
      </c>
      <c r="C487" s="130"/>
      <c r="D487" s="131"/>
      <c r="E487" s="132"/>
      <c r="F487" s="133"/>
      <c r="G487" s="134"/>
      <c r="H487" s="135"/>
      <c r="I487" s="136"/>
      <c r="J487" s="136"/>
      <c r="K487" s="137">
        <f>SUM(K478:K479)</f>
        <v>0</v>
      </c>
    </row>
    <row r="488" spans="1:11" ht="18">
      <c r="A488" s="5"/>
      <c r="B488" s="138"/>
      <c r="C488" s="5"/>
      <c r="D488" s="6"/>
      <c r="E488" s="10"/>
      <c r="F488" s="8"/>
      <c r="G488" s="8"/>
      <c r="H488" s="9"/>
      <c r="I488" s="9"/>
      <c r="J488" s="9"/>
      <c r="K488" s="114">
        <v>3894</v>
      </c>
    </row>
    <row r="489" spans="1:11" ht="18">
      <c r="A489" s="76"/>
      <c r="B489" s="50" t="s">
        <v>7</v>
      </c>
      <c r="C489" s="51" t="s">
        <v>17</v>
      </c>
      <c r="D489" s="52">
        <v>0.1</v>
      </c>
      <c r="E489" s="57"/>
      <c r="F489" s="58"/>
      <c r="G489" s="22"/>
      <c r="H489" s="23"/>
      <c r="I489" s="23"/>
      <c r="J489" s="23"/>
      <c r="K489" s="81">
        <f>K487*10/100</f>
        <v>0</v>
      </c>
    </row>
    <row r="490" spans="1:11" ht="18">
      <c r="A490" s="78"/>
      <c r="B490" s="12" t="s">
        <v>3</v>
      </c>
      <c r="C490" s="51" t="s">
        <v>17</v>
      </c>
      <c r="D490" s="15"/>
      <c r="E490" s="55"/>
      <c r="F490" s="56"/>
      <c r="G490" s="8"/>
      <c r="H490" s="9"/>
      <c r="I490" s="9"/>
      <c r="J490" s="9"/>
      <c r="K490" s="82">
        <f>K487+K489</f>
        <v>0</v>
      </c>
    </row>
    <row r="491" spans="1:11" ht="18">
      <c r="A491" s="78"/>
      <c r="B491" s="12" t="s">
        <v>4</v>
      </c>
      <c r="C491" s="51" t="s">
        <v>17</v>
      </c>
      <c r="D491" s="14">
        <v>0.08</v>
      </c>
      <c r="E491" s="55"/>
      <c r="F491" s="56"/>
      <c r="G491" s="8"/>
      <c r="H491" s="9"/>
      <c r="I491" s="9"/>
      <c r="J491" s="9"/>
      <c r="K491" s="82">
        <f>K490*8/100</f>
        <v>0</v>
      </c>
    </row>
    <row r="492" spans="1:11" ht="18">
      <c r="A492" s="78"/>
      <c r="B492" s="12" t="s">
        <v>3</v>
      </c>
      <c r="C492" s="51" t="s">
        <v>17</v>
      </c>
      <c r="D492" s="15"/>
      <c r="E492" s="10"/>
      <c r="F492" s="8"/>
      <c r="G492" s="8"/>
      <c r="H492" s="9"/>
      <c r="I492" s="9"/>
      <c r="J492" s="9"/>
      <c r="K492" s="82">
        <f>K490+K491</f>
        <v>0</v>
      </c>
    </row>
    <row r="493" spans="1:11" ht="18">
      <c r="A493" s="78"/>
      <c r="B493" s="12" t="s">
        <v>67</v>
      </c>
      <c r="C493" s="51" t="s">
        <v>17</v>
      </c>
      <c r="D493" s="14">
        <v>0.03</v>
      </c>
      <c r="E493" s="10"/>
      <c r="F493" s="8"/>
      <c r="G493" s="8"/>
      <c r="H493" s="9"/>
      <c r="I493" s="10"/>
      <c r="J493" s="9"/>
      <c r="K493" s="82">
        <f>K492*3/100</f>
        <v>0</v>
      </c>
    </row>
    <row r="494" spans="1:11" ht="18">
      <c r="A494" s="78"/>
      <c r="B494" s="12" t="s">
        <v>3</v>
      </c>
      <c r="C494" s="51" t="s">
        <v>17</v>
      </c>
      <c r="D494" s="14"/>
      <c r="E494" s="10"/>
      <c r="F494" s="8"/>
      <c r="G494" s="8"/>
      <c r="H494" s="9"/>
      <c r="I494" s="10"/>
      <c r="J494" s="9"/>
      <c r="K494" s="146">
        <f>K492+K493</f>
        <v>0</v>
      </c>
    </row>
    <row r="495" spans="1:11" ht="18">
      <c r="A495" s="78"/>
      <c r="B495" s="12" t="s">
        <v>5</v>
      </c>
      <c r="C495" s="51" t="s">
        <v>17</v>
      </c>
      <c r="D495" s="14">
        <v>0.18</v>
      </c>
      <c r="E495" s="10"/>
      <c r="F495" s="8"/>
      <c r="G495" s="8"/>
      <c r="H495" s="9"/>
      <c r="I495" s="9"/>
      <c r="J495" s="9"/>
      <c r="K495" s="82">
        <f>K492*18/100</f>
        <v>0</v>
      </c>
    </row>
    <row r="496" spans="1:11" ht="18">
      <c r="A496" s="88"/>
      <c r="B496" s="68" t="s">
        <v>6</v>
      </c>
      <c r="C496" s="74" t="s">
        <v>17</v>
      </c>
      <c r="D496" s="69"/>
      <c r="E496" s="70"/>
      <c r="F496" s="71"/>
      <c r="G496" s="39"/>
      <c r="H496" s="40"/>
      <c r="I496" s="40"/>
      <c r="J496" s="40"/>
      <c r="K496" s="87">
        <f>K492+K495</f>
        <v>0</v>
      </c>
    </row>
    <row r="497" spans="1:11" ht="18">
      <c r="A497" s="124">
        <v>29</v>
      </c>
      <c r="B497" s="220" t="s">
        <v>54</v>
      </c>
      <c r="C497" s="221"/>
      <c r="D497" s="221"/>
      <c r="E497" s="222"/>
      <c r="F497" s="125"/>
      <c r="G497" s="126"/>
      <c r="H497" s="125"/>
      <c r="I497" s="126"/>
      <c r="J497" s="125"/>
      <c r="K497" s="127"/>
    </row>
    <row r="498" spans="1:11" ht="18">
      <c r="A498" s="76">
        <v>1</v>
      </c>
      <c r="B498" s="41"/>
      <c r="C498" s="18" t="s">
        <v>14</v>
      </c>
      <c r="D498" s="20"/>
      <c r="E498" s="21"/>
      <c r="F498" s="29">
        <f>D498*E498</f>
        <v>0</v>
      </c>
      <c r="G498" s="22"/>
      <c r="H498" s="30">
        <f>D498*G498</f>
        <v>0</v>
      </c>
      <c r="I498" s="21"/>
      <c r="J498" s="23">
        <f>D498*I498</f>
        <v>0</v>
      </c>
      <c r="K498" s="77">
        <f>F498+H498+J498</f>
        <v>0</v>
      </c>
    </row>
    <row r="499" spans="1:11" ht="18">
      <c r="A499" s="78">
        <v>2</v>
      </c>
      <c r="B499" s="7"/>
      <c r="C499" s="5"/>
      <c r="D499" s="6"/>
      <c r="E499" s="10"/>
      <c r="F499" s="29">
        <f aca="true" t="shared" si="64" ref="F499:F506">D499*E499</f>
        <v>0</v>
      </c>
      <c r="G499" s="22"/>
      <c r="H499" s="30">
        <f aca="true" t="shared" si="65" ref="H499:H506">D499*G499</f>
        <v>0</v>
      </c>
      <c r="I499" s="21"/>
      <c r="J499" s="23">
        <f aca="true" t="shared" si="66" ref="J499:J506">D499*I499</f>
        <v>0</v>
      </c>
      <c r="K499" s="77">
        <f aca="true" t="shared" si="67" ref="K499:K506">F499+H499+J499</f>
        <v>0</v>
      </c>
    </row>
    <row r="500" spans="1:11" ht="18">
      <c r="A500" s="76">
        <v>3</v>
      </c>
      <c r="B500" s="7"/>
      <c r="C500" s="5"/>
      <c r="D500" s="6"/>
      <c r="E500" s="10"/>
      <c r="F500" s="29">
        <f t="shared" si="64"/>
        <v>0</v>
      </c>
      <c r="G500" s="22"/>
      <c r="H500" s="30">
        <f t="shared" si="65"/>
        <v>0</v>
      </c>
      <c r="I500" s="21"/>
      <c r="J500" s="23">
        <f t="shared" si="66"/>
        <v>0</v>
      </c>
      <c r="K500" s="77">
        <f t="shared" si="67"/>
        <v>0</v>
      </c>
    </row>
    <row r="501" spans="1:11" ht="18">
      <c r="A501" s="78">
        <v>4</v>
      </c>
      <c r="B501" s="7"/>
      <c r="C501" s="5"/>
      <c r="D501" s="6"/>
      <c r="E501" s="10"/>
      <c r="F501" s="29">
        <f t="shared" si="64"/>
        <v>0</v>
      </c>
      <c r="G501" s="22"/>
      <c r="H501" s="30">
        <f t="shared" si="65"/>
        <v>0</v>
      </c>
      <c r="I501" s="21"/>
      <c r="J501" s="23">
        <f t="shared" si="66"/>
        <v>0</v>
      </c>
      <c r="K501" s="77">
        <f t="shared" si="67"/>
        <v>0</v>
      </c>
    </row>
    <row r="502" spans="1:11" ht="18" customHeight="1">
      <c r="A502" s="76">
        <v>5</v>
      </c>
      <c r="B502" s="7"/>
      <c r="C502" s="5"/>
      <c r="D502" s="6"/>
      <c r="E502" s="10"/>
      <c r="F502" s="29">
        <f t="shared" si="64"/>
        <v>0</v>
      </c>
      <c r="G502" s="22"/>
      <c r="H502" s="30">
        <f t="shared" si="65"/>
        <v>0</v>
      </c>
      <c r="I502" s="21"/>
      <c r="J502" s="23">
        <f t="shared" si="66"/>
        <v>0</v>
      </c>
      <c r="K502" s="77">
        <f t="shared" si="67"/>
        <v>0</v>
      </c>
    </row>
    <row r="503" spans="1:11" ht="18">
      <c r="A503" s="78">
        <v>6</v>
      </c>
      <c r="B503" s="7"/>
      <c r="C503" s="5"/>
      <c r="D503" s="6"/>
      <c r="E503" s="10"/>
      <c r="F503" s="29">
        <f t="shared" si="64"/>
        <v>0</v>
      </c>
      <c r="G503" s="22"/>
      <c r="H503" s="30">
        <f t="shared" si="65"/>
        <v>0</v>
      </c>
      <c r="I503" s="21"/>
      <c r="J503" s="23">
        <f t="shared" si="66"/>
        <v>0</v>
      </c>
      <c r="K503" s="77">
        <f t="shared" si="67"/>
        <v>0</v>
      </c>
    </row>
    <row r="504" spans="1:11" ht="18">
      <c r="A504" s="76">
        <v>7</v>
      </c>
      <c r="B504" s="7"/>
      <c r="C504" s="5"/>
      <c r="D504" s="6"/>
      <c r="E504" s="10"/>
      <c r="F504" s="29">
        <f t="shared" si="64"/>
        <v>0</v>
      </c>
      <c r="G504" s="22"/>
      <c r="H504" s="30">
        <f t="shared" si="65"/>
        <v>0</v>
      </c>
      <c r="I504" s="21"/>
      <c r="J504" s="23">
        <f t="shared" si="66"/>
        <v>0</v>
      </c>
      <c r="K504" s="77">
        <f t="shared" si="67"/>
        <v>0</v>
      </c>
    </row>
    <row r="505" spans="1:11" ht="18">
      <c r="A505" s="78">
        <v>8</v>
      </c>
      <c r="B505" s="7"/>
      <c r="C505" s="5"/>
      <c r="D505" s="6"/>
      <c r="E505" s="10"/>
      <c r="F505" s="29">
        <f t="shared" si="64"/>
        <v>0</v>
      </c>
      <c r="G505" s="22"/>
      <c r="H505" s="30">
        <f t="shared" si="65"/>
        <v>0</v>
      </c>
      <c r="I505" s="21"/>
      <c r="J505" s="23">
        <f t="shared" si="66"/>
        <v>0</v>
      </c>
      <c r="K505" s="77">
        <f t="shared" si="67"/>
        <v>0</v>
      </c>
    </row>
    <row r="506" spans="1:11" ht="18.75" thickBot="1">
      <c r="A506" s="76">
        <v>9</v>
      </c>
      <c r="B506" s="97"/>
      <c r="C506" s="98"/>
      <c r="D506" s="99"/>
      <c r="E506" s="38"/>
      <c r="F506" s="101">
        <f t="shared" si="64"/>
        <v>0</v>
      </c>
      <c r="G506" s="102"/>
      <c r="H506" s="103">
        <f t="shared" si="65"/>
        <v>0</v>
      </c>
      <c r="I506" s="100"/>
      <c r="J506" s="104">
        <f t="shared" si="66"/>
        <v>0</v>
      </c>
      <c r="K506" s="118">
        <f t="shared" si="67"/>
        <v>0</v>
      </c>
    </row>
    <row r="507" spans="1:11" ht="18">
      <c r="A507" s="128"/>
      <c r="B507" s="129" t="s">
        <v>3</v>
      </c>
      <c r="C507" s="130"/>
      <c r="D507" s="131"/>
      <c r="E507" s="132"/>
      <c r="F507" s="133"/>
      <c r="G507" s="134"/>
      <c r="H507" s="135"/>
      <c r="I507" s="136"/>
      <c r="J507" s="136"/>
      <c r="K507" s="137">
        <f>SUM(K498:K499)</f>
        <v>0</v>
      </c>
    </row>
    <row r="508" spans="1:11" ht="18">
      <c r="A508" s="5"/>
      <c r="B508" s="138"/>
      <c r="C508" s="5"/>
      <c r="D508" s="6"/>
      <c r="E508" s="10"/>
      <c r="F508" s="8"/>
      <c r="G508" s="8"/>
      <c r="H508" s="9"/>
      <c r="I508" s="9"/>
      <c r="J508" s="9"/>
      <c r="K508" s="114">
        <v>8086</v>
      </c>
    </row>
    <row r="509" spans="1:11" ht="18">
      <c r="A509" s="76"/>
      <c r="B509" s="50" t="s">
        <v>7</v>
      </c>
      <c r="C509" s="51" t="s">
        <v>17</v>
      </c>
      <c r="D509" s="52">
        <v>0.1</v>
      </c>
      <c r="E509" s="57"/>
      <c r="F509" s="58"/>
      <c r="G509" s="22"/>
      <c r="H509" s="23"/>
      <c r="I509" s="23"/>
      <c r="J509" s="23"/>
      <c r="K509" s="81">
        <f>K507*10/100</f>
        <v>0</v>
      </c>
    </row>
    <row r="510" spans="1:11" ht="18">
      <c r="A510" s="78"/>
      <c r="B510" s="12" t="s">
        <v>3</v>
      </c>
      <c r="C510" s="51" t="s">
        <v>17</v>
      </c>
      <c r="D510" s="15"/>
      <c r="E510" s="55"/>
      <c r="F510" s="56"/>
      <c r="G510" s="8"/>
      <c r="H510" s="9"/>
      <c r="I510" s="9"/>
      <c r="J510" s="9"/>
      <c r="K510" s="82">
        <f>K507+K509</f>
        <v>0</v>
      </c>
    </row>
    <row r="511" spans="1:11" ht="18">
      <c r="A511" s="78"/>
      <c r="B511" s="12" t="s">
        <v>4</v>
      </c>
      <c r="C511" s="51" t="s">
        <v>17</v>
      </c>
      <c r="D511" s="14">
        <v>0.08</v>
      </c>
      <c r="E511" s="55"/>
      <c r="F511" s="56"/>
      <c r="G511" s="8"/>
      <c r="H511" s="9"/>
      <c r="I511" s="9"/>
      <c r="J511" s="9"/>
      <c r="K511" s="82">
        <f>K510*8/100</f>
        <v>0</v>
      </c>
    </row>
    <row r="512" spans="1:11" ht="18">
      <c r="A512" s="78"/>
      <c r="B512" s="12" t="s">
        <v>67</v>
      </c>
      <c r="C512" s="51" t="s">
        <v>17</v>
      </c>
      <c r="D512" s="14">
        <v>0.03</v>
      </c>
      <c r="E512" s="10"/>
      <c r="F512" s="8"/>
      <c r="G512" s="8"/>
      <c r="H512" s="9"/>
      <c r="I512" s="10"/>
      <c r="J512" s="9"/>
      <c r="K512" s="82">
        <f>K511*3/100</f>
        <v>0</v>
      </c>
    </row>
    <row r="513" spans="1:11" ht="18">
      <c r="A513" s="78"/>
      <c r="B513" s="12" t="s">
        <v>3</v>
      </c>
      <c r="C513" s="51" t="s">
        <v>17</v>
      </c>
      <c r="D513" s="14"/>
      <c r="E513" s="10"/>
      <c r="F513" s="8"/>
      <c r="G513" s="8"/>
      <c r="H513" s="9"/>
      <c r="I513" s="10"/>
      <c r="J513" s="9"/>
      <c r="K513" s="146">
        <f>K511+K512</f>
        <v>0</v>
      </c>
    </row>
    <row r="514" spans="1:11" ht="18">
      <c r="A514" s="78"/>
      <c r="B514" s="12" t="s">
        <v>3</v>
      </c>
      <c r="C514" s="51" t="s">
        <v>17</v>
      </c>
      <c r="D514" s="15"/>
      <c r="E514" s="10"/>
      <c r="F514" s="8"/>
      <c r="G514" s="8"/>
      <c r="H514" s="9"/>
      <c r="I514" s="9"/>
      <c r="J514" s="9"/>
      <c r="K514" s="82">
        <f>K510+K511</f>
        <v>0</v>
      </c>
    </row>
    <row r="515" spans="1:11" ht="18">
      <c r="A515" s="78"/>
      <c r="B515" s="12" t="s">
        <v>5</v>
      </c>
      <c r="C515" s="51" t="s">
        <v>17</v>
      </c>
      <c r="D515" s="14">
        <v>0.18</v>
      </c>
      <c r="E515" s="10"/>
      <c r="F515" s="8"/>
      <c r="G515" s="8"/>
      <c r="H515" s="9"/>
      <c r="I515" s="9"/>
      <c r="J515" s="9"/>
      <c r="K515" s="82">
        <f>K514*18/100</f>
        <v>0</v>
      </c>
    </row>
    <row r="516" spans="1:11" ht="18">
      <c r="A516" s="88"/>
      <c r="B516" s="68" t="s">
        <v>6</v>
      </c>
      <c r="C516" s="74" t="s">
        <v>17</v>
      </c>
      <c r="D516" s="69"/>
      <c r="E516" s="70"/>
      <c r="F516" s="71"/>
      <c r="G516" s="39"/>
      <c r="H516" s="40"/>
      <c r="I516" s="40"/>
      <c r="J516" s="40"/>
      <c r="K516" s="87">
        <f>K514+K515</f>
        <v>0</v>
      </c>
    </row>
    <row r="517" spans="1:11" ht="18">
      <c r="A517" s="124">
        <v>30</v>
      </c>
      <c r="B517" s="212" t="s">
        <v>55</v>
      </c>
      <c r="C517" s="213"/>
      <c r="D517" s="213"/>
      <c r="E517" s="214"/>
      <c r="F517" s="125"/>
      <c r="G517" s="126"/>
      <c r="H517" s="125"/>
      <c r="I517" s="126"/>
      <c r="J517" s="125"/>
      <c r="K517" s="127"/>
    </row>
    <row r="518" spans="1:11" ht="54.75" thickBot="1">
      <c r="A518" s="76">
        <v>1</v>
      </c>
      <c r="B518" s="41" t="s">
        <v>130</v>
      </c>
      <c r="C518" s="18" t="s">
        <v>63</v>
      </c>
      <c r="D518" s="20">
        <v>617.6</v>
      </c>
      <c r="E518" s="21">
        <v>1.2</v>
      </c>
      <c r="F518" s="29">
        <f>D518*E518</f>
        <v>741.12</v>
      </c>
      <c r="G518" s="22">
        <v>0.5</v>
      </c>
      <c r="H518" s="30">
        <f>D518*G518</f>
        <v>308.8</v>
      </c>
      <c r="I518" s="21"/>
      <c r="J518" s="23">
        <f>D518*I518</f>
        <v>0</v>
      </c>
      <c r="K518" s="77">
        <f>F518+H518+J518</f>
        <v>1049.92</v>
      </c>
    </row>
    <row r="519" spans="1:11" ht="18">
      <c r="A519" s="128"/>
      <c r="B519" s="129" t="s">
        <v>3</v>
      </c>
      <c r="C519" s="130"/>
      <c r="D519" s="131"/>
      <c r="E519" s="132"/>
      <c r="F519" s="133"/>
      <c r="G519" s="134"/>
      <c r="H519" s="135"/>
      <c r="I519" s="136"/>
      <c r="J519" s="136"/>
      <c r="K519" s="137">
        <f>SUM(K518:K518)</f>
        <v>1049.92</v>
      </c>
    </row>
    <row r="520" spans="1:11" ht="21.75" customHeight="1">
      <c r="A520" s="5"/>
      <c r="B520" s="138"/>
      <c r="C520" s="5"/>
      <c r="D520" s="6"/>
      <c r="E520" s="10"/>
      <c r="F520" s="8"/>
      <c r="G520" s="8"/>
      <c r="H520" s="9"/>
      <c r="I520" s="9"/>
      <c r="J520" s="9"/>
      <c r="K520" s="114">
        <v>1516</v>
      </c>
    </row>
    <row r="521" spans="1:11" ht="18">
      <c r="A521" s="76"/>
      <c r="B521" s="50" t="s">
        <v>7</v>
      </c>
      <c r="C521" s="51" t="s">
        <v>17</v>
      </c>
      <c r="D521" s="52">
        <v>0.1</v>
      </c>
      <c r="E521" s="57"/>
      <c r="F521" s="58"/>
      <c r="G521" s="22"/>
      <c r="H521" s="23"/>
      <c r="I521" s="23"/>
      <c r="J521" s="23"/>
      <c r="K521" s="81">
        <f>K519*10/100</f>
        <v>104.992</v>
      </c>
    </row>
    <row r="522" spans="1:11" ht="18">
      <c r="A522" s="78"/>
      <c r="B522" s="12" t="s">
        <v>3</v>
      </c>
      <c r="C522" s="51" t="s">
        <v>17</v>
      </c>
      <c r="D522" s="15"/>
      <c r="E522" s="55"/>
      <c r="F522" s="56"/>
      <c r="G522" s="8"/>
      <c r="H522" s="9"/>
      <c r="I522" s="9"/>
      <c r="J522" s="9"/>
      <c r="K522" s="82">
        <f>K519+K521</f>
        <v>1154.912</v>
      </c>
    </row>
    <row r="523" spans="1:11" ht="18">
      <c r="A523" s="78"/>
      <c r="B523" s="12" t="s">
        <v>4</v>
      </c>
      <c r="C523" s="51" t="s">
        <v>17</v>
      </c>
      <c r="D523" s="14">
        <v>0.08</v>
      </c>
      <c r="E523" s="55"/>
      <c r="F523" s="56"/>
      <c r="G523" s="8"/>
      <c r="H523" s="9"/>
      <c r="I523" s="9"/>
      <c r="J523" s="9"/>
      <c r="K523" s="82">
        <f>K522*8/100</f>
        <v>92.39296</v>
      </c>
    </row>
    <row r="524" spans="1:11" ht="22.5" customHeight="1">
      <c r="A524" s="78"/>
      <c r="B524" s="12" t="s">
        <v>3</v>
      </c>
      <c r="C524" s="51" t="s">
        <v>17</v>
      </c>
      <c r="D524" s="15"/>
      <c r="E524" s="10"/>
      <c r="F524" s="8"/>
      <c r="G524" s="8"/>
      <c r="H524" s="9"/>
      <c r="I524" s="9"/>
      <c r="J524" s="9"/>
      <c r="K524" s="82">
        <f>K522+K523</f>
        <v>1247.30496</v>
      </c>
    </row>
    <row r="525" spans="1:11" ht="18">
      <c r="A525" s="78"/>
      <c r="B525" s="12" t="s">
        <v>67</v>
      </c>
      <c r="C525" s="51" t="s">
        <v>17</v>
      </c>
      <c r="D525" s="14">
        <v>0.03</v>
      </c>
      <c r="E525" s="10"/>
      <c r="F525" s="8"/>
      <c r="G525" s="8"/>
      <c r="H525" s="9"/>
      <c r="I525" s="10"/>
      <c r="J525" s="9"/>
      <c r="K525" s="82">
        <f>K524*3/100</f>
        <v>37.419148799999995</v>
      </c>
    </row>
    <row r="526" spans="1:11" ht="18">
      <c r="A526" s="78"/>
      <c r="B526" s="12" t="s">
        <v>3</v>
      </c>
      <c r="C526" s="51" t="s">
        <v>17</v>
      </c>
      <c r="D526" s="14"/>
      <c r="E526" s="10"/>
      <c r="F526" s="8"/>
      <c r="G526" s="8"/>
      <c r="H526" s="9"/>
      <c r="I526" s="10"/>
      <c r="J526" s="9"/>
      <c r="K526" s="82">
        <f>K524+K525</f>
        <v>1284.7241087999998</v>
      </c>
    </row>
    <row r="527" spans="1:11" ht="18">
      <c r="A527" s="78"/>
      <c r="B527" s="12" t="s">
        <v>5</v>
      </c>
      <c r="C527" s="51" t="s">
        <v>17</v>
      </c>
      <c r="D527" s="14">
        <v>0.18</v>
      </c>
      <c r="E527" s="10"/>
      <c r="F527" s="8"/>
      <c r="G527" s="8"/>
      <c r="H527" s="9"/>
      <c r="I527" s="9"/>
      <c r="J527" s="9"/>
      <c r="K527" s="82">
        <f>K526*18/100</f>
        <v>231.25033958399996</v>
      </c>
    </row>
    <row r="528" spans="1:11" ht="18">
      <c r="A528" s="88"/>
      <c r="B528" s="68" t="s">
        <v>6</v>
      </c>
      <c r="C528" s="74" t="s">
        <v>17</v>
      </c>
      <c r="D528" s="69"/>
      <c r="E528" s="70"/>
      <c r="F528" s="71"/>
      <c r="G528" s="39"/>
      <c r="H528" s="40"/>
      <c r="I528" s="40"/>
      <c r="J528" s="40"/>
      <c r="K528" s="87">
        <f>K526+K527</f>
        <v>1515.9744483839997</v>
      </c>
    </row>
    <row r="529" spans="1:11" ht="18">
      <c r="A529" s="143"/>
      <c r="B529" s="217" t="s">
        <v>56</v>
      </c>
      <c r="C529" s="218"/>
      <c r="D529" s="218"/>
      <c r="E529" s="219"/>
      <c r="F529" s="71"/>
      <c r="G529" s="39"/>
      <c r="H529" s="40"/>
      <c r="I529" s="40"/>
      <c r="J529" s="40"/>
      <c r="K529" s="144"/>
    </row>
    <row r="530" spans="1:11" ht="18">
      <c r="A530" s="124">
        <v>31</v>
      </c>
      <c r="B530" s="212" t="s">
        <v>57</v>
      </c>
      <c r="C530" s="213"/>
      <c r="D530" s="213"/>
      <c r="E530" s="214"/>
      <c r="F530" s="125"/>
      <c r="G530" s="126"/>
      <c r="H530" s="125"/>
      <c r="I530" s="126"/>
      <c r="J530" s="125"/>
      <c r="K530" s="127"/>
    </row>
    <row r="531" spans="1:11" ht="18">
      <c r="A531" s="76">
        <v>1</v>
      </c>
      <c r="B531" s="41" t="s">
        <v>76</v>
      </c>
      <c r="C531" s="18" t="s">
        <v>68</v>
      </c>
      <c r="D531" s="20">
        <v>42.39</v>
      </c>
      <c r="E531" s="21"/>
      <c r="F531" s="29">
        <f>D531*E531</f>
        <v>0</v>
      </c>
      <c r="G531" s="22">
        <v>7.12</v>
      </c>
      <c r="H531" s="30">
        <f>D531*G531</f>
        <v>301.8168</v>
      </c>
      <c r="I531" s="21">
        <v>32.33</v>
      </c>
      <c r="J531" s="23">
        <f>D531*I531</f>
        <v>1370.4687</v>
      </c>
      <c r="K531" s="77">
        <f>F531+H531+J531</f>
        <v>1672.2855</v>
      </c>
    </row>
    <row r="532" spans="1:11" ht="36.75" thickBot="1">
      <c r="A532" s="78">
        <v>2</v>
      </c>
      <c r="B532" s="7" t="s">
        <v>131</v>
      </c>
      <c r="C532" s="18" t="s">
        <v>14</v>
      </c>
      <c r="D532" s="6">
        <v>1059.6</v>
      </c>
      <c r="E532" s="10">
        <v>3</v>
      </c>
      <c r="F532" s="29">
        <f>D532*E532</f>
        <v>3178.7999999999997</v>
      </c>
      <c r="G532" s="22"/>
      <c r="H532" s="30">
        <f>D532*G532</f>
        <v>0</v>
      </c>
      <c r="I532" s="21">
        <v>3.04</v>
      </c>
      <c r="J532" s="23">
        <f>D532*I532</f>
        <v>3221.1839999999997</v>
      </c>
      <c r="K532" s="77">
        <f>F532+H532+J532</f>
        <v>6399.9839999999995</v>
      </c>
    </row>
    <row r="533" spans="1:11" ht="18">
      <c r="A533" s="128"/>
      <c r="B533" s="129" t="s">
        <v>3</v>
      </c>
      <c r="C533" s="130"/>
      <c r="D533" s="131"/>
      <c r="E533" s="132"/>
      <c r="F533" s="133"/>
      <c r="G533" s="134"/>
      <c r="H533" s="135"/>
      <c r="I533" s="136"/>
      <c r="J533" s="136"/>
      <c r="K533" s="137">
        <f>SUM(K531:K532)</f>
        <v>8072.269499999999</v>
      </c>
    </row>
    <row r="534" spans="1:11" ht="18">
      <c r="A534" s="5"/>
      <c r="B534" s="138"/>
      <c r="C534" s="5"/>
      <c r="D534" s="6"/>
      <c r="E534" s="10"/>
      <c r="F534" s="8"/>
      <c r="G534" s="8"/>
      <c r="H534" s="9"/>
      <c r="I534" s="9"/>
      <c r="J534" s="9"/>
      <c r="K534" s="114">
        <v>11656</v>
      </c>
    </row>
    <row r="535" spans="1:11" ht="18">
      <c r="A535" s="76"/>
      <c r="B535" s="50" t="s">
        <v>7</v>
      </c>
      <c r="C535" s="51" t="s">
        <v>17</v>
      </c>
      <c r="D535" s="52">
        <v>0.1</v>
      </c>
      <c r="E535" s="57"/>
      <c r="F535" s="58"/>
      <c r="G535" s="22"/>
      <c r="H535" s="23"/>
      <c r="I535" s="23"/>
      <c r="J535" s="23"/>
      <c r="K535" s="81">
        <f>K533*10/100</f>
        <v>807.2269499999999</v>
      </c>
    </row>
    <row r="536" spans="1:11" ht="18">
      <c r="A536" s="78"/>
      <c r="B536" s="12" t="s">
        <v>3</v>
      </c>
      <c r="C536" s="51" t="s">
        <v>17</v>
      </c>
      <c r="D536" s="15"/>
      <c r="E536" s="55"/>
      <c r="F536" s="56"/>
      <c r="G536" s="8"/>
      <c r="H536" s="9"/>
      <c r="I536" s="9"/>
      <c r="J536" s="9"/>
      <c r="K536" s="82">
        <f>K533+K535</f>
        <v>8879.496449999999</v>
      </c>
    </row>
    <row r="537" spans="1:11" ht="18">
      <c r="A537" s="78"/>
      <c r="B537" s="12" t="s">
        <v>4</v>
      </c>
      <c r="C537" s="51" t="s">
        <v>17</v>
      </c>
      <c r="D537" s="14">
        <v>0.08</v>
      </c>
      <c r="E537" s="55"/>
      <c r="F537" s="56"/>
      <c r="G537" s="8"/>
      <c r="H537" s="9"/>
      <c r="I537" s="9"/>
      <c r="J537" s="9"/>
      <c r="K537" s="82">
        <f>K536*8/100</f>
        <v>710.3597159999999</v>
      </c>
    </row>
    <row r="538" spans="1:11" ht="18">
      <c r="A538" s="78"/>
      <c r="B538" s="12" t="s">
        <v>3</v>
      </c>
      <c r="C538" s="51" t="s">
        <v>17</v>
      </c>
      <c r="D538" s="15"/>
      <c r="E538" s="10"/>
      <c r="F538" s="8"/>
      <c r="G538" s="8"/>
      <c r="H538" s="9"/>
      <c r="I538" s="9"/>
      <c r="J538" s="9"/>
      <c r="K538" s="82">
        <f>K536+K537</f>
        <v>9589.856165999998</v>
      </c>
    </row>
    <row r="539" spans="1:11" ht="18">
      <c r="A539" s="78"/>
      <c r="B539" s="12" t="s">
        <v>67</v>
      </c>
      <c r="C539" s="51" t="s">
        <v>17</v>
      </c>
      <c r="D539" s="14">
        <v>0.03</v>
      </c>
      <c r="E539" s="10"/>
      <c r="F539" s="8"/>
      <c r="G539" s="8"/>
      <c r="H539" s="9"/>
      <c r="I539" s="10"/>
      <c r="J539" s="9"/>
      <c r="K539" s="82">
        <f>K538*3/100</f>
        <v>287.69568497999995</v>
      </c>
    </row>
    <row r="540" spans="1:11" ht="18">
      <c r="A540" s="78"/>
      <c r="B540" s="12" t="s">
        <v>3</v>
      </c>
      <c r="C540" s="51" t="s">
        <v>17</v>
      </c>
      <c r="D540" s="14"/>
      <c r="E540" s="10"/>
      <c r="F540" s="8"/>
      <c r="G540" s="8"/>
      <c r="H540" s="9"/>
      <c r="I540" s="10"/>
      <c r="J540" s="9"/>
      <c r="K540" s="146">
        <f>K538+K539</f>
        <v>9877.551850979999</v>
      </c>
    </row>
    <row r="541" spans="1:11" ht="18">
      <c r="A541" s="78"/>
      <c r="B541" s="12" t="s">
        <v>5</v>
      </c>
      <c r="C541" s="51" t="s">
        <v>17</v>
      </c>
      <c r="D541" s="14">
        <v>0.18</v>
      </c>
      <c r="E541" s="10"/>
      <c r="F541" s="8"/>
      <c r="G541" s="8"/>
      <c r="H541" s="9"/>
      <c r="I541" s="9"/>
      <c r="J541" s="9"/>
      <c r="K541" s="82">
        <f>K540*18/100</f>
        <v>1777.9593331764</v>
      </c>
    </row>
    <row r="542" spans="1:11" ht="18">
      <c r="A542" s="5"/>
      <c r="B542" s="16" t="s">
        <v>6</v>
      </c>
      <c r="C542" s="13" t="s">
        <v>17</v>
      </c>
      <c r="D542" s="17"/>
      <c r="E542" s="55"/>
      <c r="F542" s="56"/>
      <c r="G542" s="8"/>
      <c r="H542" s="9"/>
      <c r="I542" s="9"/>
      <c r="J542" s="9"/>
      <c r="K542" s="113">
        <f>K540+K541</f>
        <v>11655.5111841564</v>
      </c>
    </row>
    <row r="545" spans="1:10" ht="27" customHeight="1">
      <c r="A545" s="215" t="s">
        <v>58</v>
      </c>
      <c r="B545" s="216"/>
      <c r="C545" s="216"/>
      <c r="D545" s="216"/>
      <c r="E545" s="216"/>
      <c r="F545" s="216"/>
      <c r="G545" s="216"/>
      <c r="H545" s="216"/>
      <c r="I545" s="216"/>
      <c r="J545" s="216"/>
    </row>
    <row r="560" ht="17.25" customHeight="1"/>
    <row r="572" ht="17.25" customHeight="1"/>
    <row r="574" ht="33" customHeight="1"/>
    <row r="588" ht="27" customHeight="1"/>
    <row r="589" ht="33" customHeight="1"/>
    <row r="593" ht="27" customHeight="1"/>
    <row r="600" ht="17.25" customHeight="1"/>
    <row r="602" ht="27" customHeight="1"/>
    <row r="604" ht="23.25" customHeight="1"/>
    <row r="635" ht="36.75" customHeight="1"/>
    <row r="660" ht="30.75" customHeight="1"/>
    <row r="734" ht="45" customHeight="1"/>
    <row r="1029" ht="44.25" customHeight="1"/>
    <row r="1120" ht="41.25" customHeight="1"/>
  </sheetData>
  <sheetProtection/>
  <mergeCells count="51">
    <mergeCell ref="A1:K1"/>
    <mergeCell ref="A2:A3"/>
    <mergeCell ref="B2:B3"/>
    <mergeCell ref="C2:C3"/>
    <mergeCell ref="D2:D3"/>
    <mergeCell ref="E2:F2"/>
    <mergeCell ref="G2:H2"/>
    <mergeCell ref="I2:J2"/>
    <mergeCell ref="K2:K3"/>
    <mergeCell ref="B38:E38"/>
    <mergeCell ref="B115:E115"/>
    <mergeCell ref="B96:E96"/>
    <mergeCell ref="B5:E5"/>
    <mergeCell ref="B22:E22"/>
    <mergeCell ref="B37:E37"/>
    <mergeCell ref="B58:E58"/>
    <mergeCell ref="B77:E77"/>
    <mergeCell ref="B116:E116"/>
    <mergeCell ref="B136:E136"/>
    <mergeCell ref="B137:E137"/>
    <mergeCell ref="B157:E157"/>
    <mergeCell ref="B169:E169"/>
    <mergeCell ref="B181:E181"/>
    <mergeCell ref="B194:E194"/>
    <mergeCell ref="B207:E207"/>
    <mergeCell ref="B222:E222"/>
    <mergeCell ref="B234:E234"/>
    <mergeCell ref="B235:E235"/>
    <mergeCell ref="B250:E250"/>
    <mergeCell ref="B251:E251"/>
    <mergeCell ref="B272:E272"/>
    <mergeCell ref="B271:E271"/>
    <mergeCell ref="B295:E295"/>
    <mergeCell ref="B308:E308"/>
    <mergeCell ref="B321:E321"/>
    <mergeCell ref="B322:E322"/>
    <mergeCell ref="B341:E341"/>
    <mergeCell ref="B342:E342"/>
    <mergeCell ref="B362:E362"/>
    <mergeCell ref="B382:E382"/>
    <mergeCell ref="B402:E402"/>
    <mergeCell ref="B517:E517"/>
    <mergeCell ref="A545:J545"/>
    <mergeCell ref="B529:E529"/>
    <mergeCell ref="B530:E530"/>
    <mergeCell ref="B422:E422"/>
    <mergeCell ref="B447:E447"/>
    <mergeCell ref="B448:E448"/>
    <mergeCell ref="B462:E462"/>
    <mergeCell ref="B477:E477"/>
    <mergeCell ref="B497:E497"/>
  </mergeCells>
  <conditionalFormatting sqref="D29:D36 D50:D53 D56:D57 D13:D16 D19:D21 D68:D71 D74:D76 D87:D90 D93:D95 D106:D109 D112:D114 D128:D131 D134:D135 D149:D152 D155:D156 D161:D164 D167:D168 D173:D176 D179:D180 D186:D189 D192:D193 D199:D202 D205:D206 D214:D217 D220:D221 D226:D229 D232:D233 D242:D245 D248:D249 D263:D266 D269:D270 D287:D290 D293:D294 D300:D303 D306:D307 D333:D336 D339:D340 D354:D357 D360:D361 D374:D377 D380:D381 D394:D397 D400:D401 D414:D417 D420:D421 D439:D442 D445:D446 D454:D457 D460:D461 D469:D472 D475:D476 D489:D492 D495:D496 D509:D511 D514:D516 D521:D524 D527:D528 D535:D538 D541:D542 D313:D316 D319:D320">
    <cfRule type="cellIs" priority="91" dxfId="36" operator="equal" stopIfTrue="1">
      <formula>8223.307275</formula>
    </cfRule>
  </conditionalFormatting>
  <conditionalFormatting sqref="D54:D55">
    <cfRule type="cellIs" priority="30" dxfId="36" operator="equal" stopIfTrue="1">
      <formula>8223.307275</formula>
    </cfRule>
  </conditionalFormatting>
  <conditionalFormatting sqref="D17:D18">
    <cfRule type="cellIs" priority="29" dxfId="36" operator="equal" stopIfTrue="1">
      <formula>8223.307275</formula>
    </cfRule>
  </conditionalFormatting>
  <conditionalFormatting sqref="D72:D73">
    <cfRule type="cellIs" priority="28" dxfId="36" operator="equal" stopIfTrue="1">
      <formula>8223.307275</formula>
    </cfRule>
  </conditionalFormatting>
  <conditionalFormatting sqref="D91:D92">
    <cfRule type="cellIs" priority="27" dxfId="36" operator="equal" stopIfTrue="1">
      <formula>8223.307275</formula>
    </cfRule>
  </conditionalFormatting>
  <conditionalFormatting sqref="D110:D111">
    <cfRule type="cellIs" priority="26" dxfId="36" operator="equal" stopIfTrue="1">
      <formula>8223.307275</formula>
    </cfRule>
  </conditionalFormatting>
  <conditionalFormatting sqref="D132:D133">
    <cfRule type="cellIs" priority="25" dxfId="36" operator="equal" stopIfTrue="1">
      <formula>8223.307275</formula>
    </cfRule>
  </conditionalFormatting>
  <conditionalFormatting sqref="D153:D154">
    <cfRule type="cellIs" priority="24" dxfId="36" operator="equal" stopIfTrue="1">
      <formula>8223.307275</formula>
    </cfRule>
  </conditionalFormatting>
  <conditionalFormatting sqref="D165:D166">
    <cfRule type="cellIs" priority="23" dxfId="36" operator="equal" stopIfTrue="1">
      <formula>8223.307275</formula>
    </cfRule>
  </conditionalFormatting>
  <conditionalFormatting sqref="D177:D178">
    <cfRule type="cellIs" priority="22" dxfId="36" operator="equal" stopIfTrue="1">
      <formula>8223.307275</formula>
    </cfRule>
  </conditionalFormatting>
  <conditionalFormatting sqref="D190:D191">
    <cfRule type="cellIs" priority="21" dxfId="36" operator="equal" stopIfTrue="1">
      <formula>8223.307275</formula>
    </cfRule>
  </conditionalFormatting>
  <conditionalFormatting sqref="D203:D204">
    <cfRule type="cellIs" priority="20" dxfId="36" operator="equal" stopIfTrue="1">
      <formula>8223.307275</formula>
    </cfRule>
  </conditionalFormatting>
  <conditionalFormatting sqref="D218:D219">
    <cfRule type="cellIs" priority="19" dxfId="36" operator="equal" stopIfTrue="1">
      <formula>8223.307275</formula>
    </cfRule>
  </conditionalFormatting>
  <conditionalFormatting sqref="D230:D231">
    <cfRule type="cellIs" priority="18" dxfId="36" operator="equal" stopIfTrue="1">
      <formula>8223.307275</formula>
    </cfRule>
  </conditionalFormatting>
  <conditionalFormatting sqref="D246:D247">
    <cfRule type="cellIs" priority="17" dxfId="36" operator="equal" stopIfTrue="1">
      <formula>8223.307275</formula>
    </cfRule>
  </conditionalFormatting>
  <conditionalFormatting sqref="D267:D268">
    <cfRule type="cellIs" priority="16" dxfId="36" operator="equal" stopIfTrue="1">
      <formula>8223.307275</formula>
    </cfRule>
  </conditionalFormatting>
  <conditionalFormatting sqref="D291:D292">
    <cfRule type="cellIs" priority="15" dxfId="36" operator="equal" stopIfTrue="1">
      <formula>8223.307275</formula>
    </cfRule>
  </conditionalFormatting>
  <conditionalFormatting sqref="D304:D305">
    <cfRule type="cellIs" priority="14" dxfId="36" operator="equal" stopIfTrue="1">
      <formula>8223.307275</formula>
    </cfRule>
  </conditionalFormatting>
  <conditionalFormatting sqref="D337:D338">
    <cfRule type="cellIs" priority="13" dxfId="36" operator="equal" stopIfTrue="1">
      <formula>8223.307275</formula>
    </cfRule>
  </conditionalFormatting>
  <conditionalFormatting sqref="D358:D359">
    <cfRule type="cellIs" priority="12" dxfId="36" operator="equal" stopIfTrue="1">
      <formula>8223.307275</formula>
    </cfRule>
  </conditionalFormatting>
  <conditionalFormatting sqref="D378:D379">
    <cfRule type="cellIs" priority="11" dxfId="36" operator="equal" stopIfTrue="1">
      <formula>8223.307275</formula>
    </cfRule>
  </conditionalFormatting>
  <conditionalFormatting sqref="D398:D399">
    <cfRule type="cellIs" priority="10" dxfId="36" operator="equal" stopIfTrue="1">
      <formula>8223.307275</formula>
    </cfRule>
  </conditionalFormatting>
  <conditionalFormatting sqref="D418:D419">
    <cfRule type="cellIs" priority="9" dxfId="36" operator="equal" stopIfTrue="1">
      <formula>8223.307275</formula>
    </cfRule>
  </conditionalFormatting>
  <conditionalFormatting sqref="D443:D444">
    <cfRule type="cellIs" priority="8" dxfId="36" operator="equal" stopIfTrue="1">
      <formula>8223.307275</formula>
    </cfRule>
  </conditionalFormatting>
  <conditionalFormatting sqref="D458:D459">
    <cfRule type="cellIs" priority="7" dxfId="36" operator="equal" stopIfTrue="1">
      <formula>8223.307275</formula>
    </cfRule>
  </conditionalFormatting>
  <conditionalFormatting sqref="D473:D474">
    <cfRule type="cellIs" priority="6" dxfId="36" operator="equal" stopIfTrue="1">
      <formula>8223.307275</formula>
    </cfRule>
  </conditionalFormatting>
  <conditionalFormatting sqref="D493:D494">
    <cfRule type="cellIs" priority="5" dxfId="36" operator="equal" stopIfTrue="1">
      <formula>8223.307275</formula>
    </cfRule>
  </conditionalFormatting>
  <conditionalFormatting sqref="D512:D513">
    <cfRule type="cellIs" priority="4" dxfId="36" operator="equal" stopIfTrue="1">
      <formula>8223.307275</formula>
    </cfRule>
  </conditionalFormatting>
  <conditionalFormatting sqref="D525:D526">
    <cfRule type="cellIs" priority="3" dxfId="36" operator="equal" stopIfTrue="1">
      <formula>8223.307275</formula>
    </cfRule>
  </conditionalFormatting>
  <conditionalFormatting sqref="D539:D540">
    <cfRule type="cellIs" priority="2" dxfId="36" operator="equal" stopIfTrue="1">
      <formula>8223.307275</formula>
    </cfRule>
  </conditionalFormatting>
  <conditionalFormatting sqref="D317:D318">
    <cfRule type="cellIs" priority="1" dxfId="36" operator="equal" stopIfTrue="1">
      <formula>8223.307275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SheetLayoutView="94" zoomScalePageLayoutView="0" workbookViewId="0" topLeftCell="A1">
      <selection activeCell="K1" sqref="K1:K2"/>
    </sheetView>
  </sheetViews>
  <sheetFormatPr defaultColWidth="9.00390625" defaultRowHeight="12.75"/>
  <cols>
    <col min="1" max="1" width="6.375" style="0" customWidth="1"/>
    <col min="2" max="2" width="29.25390625" style="266" customWidth="1"/>
    <col min="3" max="3" width="7.25390625" style="0" customWidth="1"/>
    <col min="4" max="4" width="9.125" style="0" customWidth="1"/>
    <col min="5" max="5" width="5.25390625" style="0" customWidth="1"/>
    <col min="6" max="6" width="5.00390625" style="0" customWidth="1"/>
    <col min="7" max="7" width="5.75390625" style="0" customWidth="1"/>
    <col min="8" max="8" width="5.625" style="0" customWidth="1"/>
    <col min="9" max="9" width="5.875" style="0" customWidth="1"/>
    <col min="10" max="10" width="5.25390625" style="0" customWidth="1"/>
    <col min="11" max="11" width="5.625" style="0" customWidth="1"/>
  </cols>
  <sheetData>
    <row r="1" spans="1:11" ht="45.75" customHeight="1">
      <c r="A1" s="247" t="s">
        <v>0</v>
      </c>
      <c r="B1" s="256" t="s">
        <v>13</v>
      </c>
      <c r="C1" s="247" t="s">
        <v>1</v>
      </c>
      <c r="D1" s="247" t="s">
        <v>2</v>
      </c>
      <c r="E1" s="247" t="s">
        <v>8</v>
      </c>
      <c r="F1" s="247"/>
      <c r="G1" s="255" t="s">
        <v>9</v>
      </c>
      <c r="H1" s="255"/>
      <c r="I1" s="254" t="s">
        <v>10</v>
      </c>
      <c r="J1" s="254"/>
      <c r="K1" s="267" t="s">
        <v>12</v>
      </c>
    </row>
    <row r="2" spans="1:11" ht="21" customHeight="1">
      <c r="A2" s="247"/>
      <c r="B2" s="256"/>
      <c r="C2" s="247"/>
      <c r="D2" s="247"/>
      <c r="E2" s="1" t="s">
        <v>11</v>
      </c>
      <c r="F2" s="4" t="s">
        <v>3</v>
      </c>
      <c r="G2" s="1" t="s">
        <v>11</v>
      </c>
      <c r="H2" s="4" t="s">
        <v>3</v>
      </c>
      <c r="I2" s="1" t="s">
        <v>11</v>
      </c>
      <c r="J2" s="4" t="s">
        <v>3</v>
      </c>
      <c r="K2" s="267"/>
    </row>
    <row r="3" spans="1:11" ht="17.25" customHeight="1">
      <c r="A3" s="199">
        <v>1</v>
      </c>
      <c r="B3" s="257">
        <v>2</v>
      </c>
      <c r="C3" s="199">
        <v>3</v>
      </c>
      <c r="D3" s="199">
        <v>4</v>
      </c>
      <c r="E3" s="199">
        <v>5</v>
      </c>
      <c r="F3" s="200">
        <v>6</v>
      </c>
      <c r="G3" s="199">
        <v>7</v>
      </c>
      <c r="H3" s="200">
        <v>8</v>
      </c>
      <c r="I3" s="199">
        <v>9</v>
      </c>
      <c r="J3" s="200">
        <v>10</v>
      </c>
      <c r="K3" s="201">
        <v>11</v>
      </c>
    </row>
    <row r="4" spans="1:11" ht="30" customHeight="1">
      <c r="A4" s="202" t="s">
        <v>132</v>
      </c>
      <c r="B4" s="258" t="s">
        <v>52</v>
      </c>
      <c r="C4" s="204"/>
      <c r="D4" s="204"/>
      <c r="E4" s="204"/>
      <c r="F4" s="200"/>
      <c r="G4" s="199"/>
      <c r="H4" s="200"/>
      <c r="I4" s="199"/>
      <c r="J4" s="200"/>
      <c r="K4" s="201"/>
    </row>
    <row r="5" spans="1:11" ht="33.75" customHeight="1">
      <c r="A5" s="196">
        <v>1</v>
      </c>
      <c r="B5" s="259" t="s">
        <v>124</v>
      </c>
      <c r="C5" s="188" t="s">
        <v>63</v>
      </c>
      <c r="D5" s="189">
        <v>1000</v>
      </c>
      <c r="E5" s="190"/>
      <c r="F5" s="205"/>
      <c r="G5" s="205"/>
      <c r="H5" s="206"/>
      <c r="I5" s="190"/>
      <c r="J5" s="206"/>
      <c r="K5" s="207"/>
    </row>
    <row r="6" spans="1:11" ht="37.5" customHeight="1">
      <c r="A6" s="196">
        <v>2</v>
      </c>
      <c r="B6" s="260" t="s">
        <v>145</v>
      </c>
      <c r="C6" s="188" t="s">
        <v>68</v>
      </c>
      <c r="D6" s="189">
        <v>23</v>
      </c>
      <c r="E6" s="190"/>
      <c r="F6" s="205"/>
      <c r="G6" s="205"/>
      <c r="H6" s="206"/>
      <c r="I6" s="190"/>
      <c r="J6" s="206"/>
      <c r="K6" s="207"/>
    </row>
    <row r="7" spans="1:11" ht="41.25" customHeight="1">
      <c r="A7" s="196">
        <v>3</v>
      </c>
      <c r="B7" s="260" t="s">
        <v>125</v>
      </c>
      <c r="C7" s="188" t="s">
        <v>68</v>
      </c>
      <c r="D7" s="189">
        <v>15</v>
      </c>
      <c r="E7" s="190"/>
      <c r="F7" s="205"/>
      <c r="G7" s="205"/>
      <c r="H7" s="206"/>
      <c r="I7" s="190"/>
      <c r="J7" s="206"/>
      <c r="K7" s="207"/>
    </row>
    <row r="8" spans="1:11" ht="21" customHeight="1">
      <c r="A8" s="196"/>
      <c r="B8" s="261" t="s">
        <v>3</v>
      </c>
      <c r="C8" s="196"/>
      <c r="D8" s="197"/>
      <c r="E8" s="192"/>
      <c r="F8" s="193"/>
      <c r="G8" s="193"/>
      <c r="H8" s="194"/>
      <c r="I8" s="194"/>
      <c r="J8" s="194"/>
      <c r="K8" s="208"/>
    </row>
    <row r="9" spans="1:11" ht="27.75" customHeight="1">
      <c r="A9" s="196"/>
      <c r="B9" s="262" t="s">
        <v>7</v>
      </c>
      <c r="C9" s="209" t="s">
        <v>17</v>
      </c>
      <c r="D9" s="195"/>
      <c r="E9" s="192"/>
      <c r="F9" s="193"/>
      <c r="G9" s="193"/>
      <c r="H9" s="194"/>
      <c r="I9" s="194"/>
      <c r="J9" s="194"/>
      <c r="K9" s="210"/>
    </row>
    <row r="10" spans="1:11" ht="22.5" customHeight="1">
      <c r="A10" s="196"/>
      <c r="B10" s="262" t="s">
        <v>3</v>
      </c>
      <c r="C10" s="209" t="s">
        <v>17</v>
      </c>
      <c r="D10" s="191"/>
      <c r="E10" s="192"/>
      <c r="F10" s="193"/>
      <c r="G10" s="193"/>
      <c r="H10" s="194"/>
      <c r="I10" s="194"/>
      <c r="J10" s="194"/>
      <c r="K10" s="210"/>
    </row>
    <row r="11" spans="1:11" ht="27.75" customHeight="1">
      <c r="A11" s="196"/>
      <c r="B11" s="262" t="s">
        <v>4</v>
      </c>
      <c r="C11" s="209" t="s">
        <v>17</v>
      </c>
      <c r="D11" s="195"/>
      <c r="E11" s="192"/>
      <c r="F11" s="193"/>
      <c r="G11" s="193"/>
      <c r="H11" s="194"/>
      <c r="I11" s="194"/>
      <c r="J11" s="194"/>
      <c r="K11" s="210"/>
    </row>
    <row r="12" spans="1:11" ht="22.5" customHeight="1">
      <c r="A12" s="196"/>
      <c r="B12" s="262" t="s">
        <v>3</v>
      </c>
      <c r="C12" s="209" t="s">
        <v>17</v>
      </c>
      <c r="D12" s="191"/>
      <c r="E12" s="192"/>
      <c r="F12" s="193"/>
      <c r="G12" s="193"/>
      <c r="H12" s="194"/>
      <c r="I12" s="194"/>
      <c r="J12" s="194"/>
      <c r="K12" s="210"/>
    </row>
    <row r="13" spans="1:11" ht="31.5" customHeight="1">
      <c r="A13" s="202" t="s">
        <v>133</v>
      </c>
      <c r="B13" s="258" t="s">
        <v>53</v>
      </c>
      <c r="C13" s="204"/>
      <c r="D13" s="204"/>
      <c r="E13" s="204"/>
      <c r="F13" s="200"/>
      <c r="G13" s="199"/>
      <c r="H13" s="200"/>
      <c r="I13" s="199"/>
      <c r="J13" s="200"/>
      <c r="K13" s="201"/>
    </row>
    <row r="14" spans="1:11" ht="39" customHeight="1">
      <c r="A14" s="196">
        <v>1</v>
      </c>
      <c r="B14" s="263" t="s">
        <v>126</v>
      </c>
      <c r="C14" s="196" t="s">
        <v>63</v>
      </c>
      <c r="D14" s="197">
        <v>150</v>
      </c>
      <c r="E14" s="192"/>
      <c r="F14" s="193"/>
      <c r="G14" s="193"/>
      <c r="H14" s="194"/>
      <c r="I14" s="192"/>
      <c r="J14" s="194"/>
      <c r="K14" s="198"/>
    </row>
    <row r="15" spans="1:11" ht="39" customHeight="1">
      <c r="A15" s="196">
        <v>2</v>
      </c>
      <c r="B15" s="264" t="s">
        <v>146</v>
      </c>
      <c r="C15" s="196" t="s">
        <v>68</v>
      </c>
      <c r="D15" s="197">
        <v>5</v>
      </c>
      <c r="E15" s="192"/>
      <c r="F15" s="193"/>
      <c r="G15" s="193"/>
      <c r="H15" s="194"/>
      <c r="I15" s="192"/>
      <c r="J15" s="194"/>
      <c r="K15" s="198"/>
    </row>
    <row r="16" spans="1:11" ht="32.25" customHeight="1">
      <c r="A16" s="196">
        <v>3</v>
      </c>
      <c r="B16" s="264" t="s">
        <v>143</v>
      </c>
      <c r="C16" s="196" t="s">
        <v>144</v>
      </c>
      <c r="D16" s="197">
        <v>100</v>
      </c>
      <c r="E16" s="192"/>
      <c r="F16" s="193"/>
      <c r="G16" s="193"/>
      <c r="H16" s="194"/>
      <c r="I16" s="192"/>
      <c r="J16" s="194"/>
      <c r="K16" s="198"/>
    </row>
    <row r="17" spans="1:11" ht="28.5" customHeight="1">
      <c r="A17" s="196">
        <v>4</v>
      </c>
      <c r="B17" s="264" t="s">
        <v>76</v>
      </c>
      <c r="C17" s="196" t="s">
        <v>68</v>
      </c>
      <c r="D17" s="197">
        <v>6.8</v>
      </c>
      <c r="E17" s="192"/>
      <c r="F17" s="193"/>
      <c r="G17" s="193"/>
      <c r="H17" s="194"/>
      <c r="I17" s="192"/>
      <c r="J17" s="198"/>
      <c r="K17" s="198"/>
    </row>
    <row r="18" spans="1:11" ht="31.5" customHeight="1">
      <c r="A18" s="196"/>
      <c r="B18" s="261" t="s">
        <v>3</v>
      </c>
      <c r="C18" s="196"/>
      <c r="D18" s="197"/>
      <c r="E18" s="192"/>
      <c r="F18" s="193"/>
      <c r="G18" s="193"/>
      <c r="H18" s="194"/>
      <c r="I18" s="194"/>
      <c r="J18" s="194"/>
      <c r="K18" s="208"/>
    </row>
    <row r="19" spans="1:11" ht="21.75" customHeight="1">
      <c r="A19" s="196"/>
      <c r="B19" s="262" t="s">
        <v>7</v>
      </c>
      <c r="C19" s="209" t="s">
        <v>17</v>
      </c>
      <c r="D19" s="195"/>
      <c r="E19" s="192"/>
      <c r="F19" s="193"/>
      <c r="G19" s="193"/>
      <c r="H19" s="194"/>
      <c r="I19" s="194"/>
      <c r="J19" s="194"/>
      <c r="K19" s="210"/>
    </row>
    <row r="20" spans="1:11" ht="25.5" customHeight="1">
      <c r="A20" s="196"/>
      <c r="B20" s="262" t="s">
        <v>3</v>
      </c>
      <c r="C20" s="209" t="s">
        <v>17</v>
      </c>
      <c r="D20" s="191"/>
      <c r="E20" s="192"/>
      <c r="F20" s="193"/>
      <c r="G20" s="193"/>
      <c r="H20" s="194"/>
      <c r="I20" s="194"/>
      <c r="J20" s="194"/>
      <c r="K20" s="210"/>
    </row>
    <row r="21" spans="1:11" ht="18.75" customHeight="1">
      <c r="A21" s="196"/>
      <c r="B21" s="262" t="s">
        <v>4</v>
      </c>
      <c r="C21" s="209" t="s">
        <v>17</v>
      </c>
      <c r="D21" s="195"/>
      <c r="E21" s="192"/>
      <c r="F21" s="193"/>
      <c r="G21" s="193"/>
      <c r="H21" s="194"/>
      <c r="I21" s="194"/>
      <c r="J21" s="194"/>
      <c r="K21" s="210"/>
    </row>
    <row r="22" spans="1:11" ht="26.25" customHeight="1">
      <c r="A22" s="196"/>
      <c r="B22" s="262" t="s">
        <v>3</v>
      </c>
      <c r="C22" s="209" t="s">
        <v>17</v>
      </c>
      <c r="D22" s="191"/>
      <c r="E22" s="192"/>
      <c r="F22" s="193"/>
      <c r="G22" s="193"/>
      <c r="H22" s="194"/>
      <c r="I22" s="194"/>
      <c r="J22" s="194"/>
      <c r="K22" s="210"/>
    </row>
    <row r="23" spans="1:11" ht="36" customHeight="1">
      <c r="A23" s="202" t="s">
        <v>134</v>
      </c>
      <c r="B23" s="265" t="s">
        <v>59</v>
      </c>
      <c r="C23" s="211"/>
      <c r="D23" s="211"/>
      <c r="E23" s="211"/>
      <c r="F23" s="200"/>
      <c r="G23" s="199"/>
      <c r="H23" s="200"/>
      <c r="I23" s="199"/>
      <c r="J23" s="200"/>
      <c r="K23" s="201"/>
    </row>
    <row r="24" spans="1:11" ht="80.25" customHeight="1">
      <c r="A24" s="196">
        <v>1</v>
      </c>
      <c r="B24" s="263" t="s">
        <v>147</v>
      </c>
      <c r="C24" s="196" t="s">
        <v>63</v>
      </c>
      <c r="D24" s="197">
        <v>400</v>
      </c>
      <c r="E24" s="192"/>
      <c r="F24" s="193"/>
      <c r="G24" s="193"/>
      <c r="H24" s="194"/>
      <c r="I24" s="192"/>
      <c r="J24" s="194"/>
      <c r="K24" s="198"/>
    </row>
    <row r="25" spans="1:11" ht="21" customHeight="1">
      <c r="A25" s="196">
        <v>2</v>
      </c>
      <c r="B25" s="264" t="s">
        <v>141</v>
      </c>
      <c r="C25" s="196" t="s">
        <v>68</v>
      </c>
      <c r="D25" s="197">
        <v>134.12</v>
      </c>
      <c r="E25" s="192"/>
      <c r="F25" s="193"/>
      <c r="G25" s="193"/>
      <c r="H25" s="194"/>
      <c r="I25" s="192"/>
      <c r="J25" s="194"/>
      <c r="K25" s="198"/>
    </row>
    <row r="26" spans="1:11" ht="24" customHeight="1">
      <c r="A26" s="196">
        <v>3</v>
      </c>
      <c r="B26" s="264" t="s">
        <v>138</v>
      </c>
      <c r="C26" s="196" t="s">
        <v>137</v>
      </c>
      <c r="D26" s="197">
        <v>2</v>
      </c>
      <c r="E26" s="192"/>
      <c r="F26" s="193"/>
      <c r="G26" s="193"/>
      <c r="H26" s="194"/>
      <c r="I26" s="192"/>
      <c r="J26" s="194"/>
      <c r="K26" s="198"/>
    </row>
    <row r="27" spans="1:11" ht="15">
      <c r="A27" s="196"/>
      <c r="B27" s="261" t="s">
        <v>3</v>
      </c>
      <c r="C27" s="196"/>
      <c r="D27" s="197"/>
      <c r="E27" s="192"/>
      <c r="F27" s="193"/>
      <c r="G27" s="193"/>
      <c r="H27" s="194"/>
      <c r="I27" s="194"/>
      <c r="J27" s="194"/>
      <c r="K27" s="208"/>
    </row>
    <row r="28" spans="1:11" ht="25.5" customHeight="1">
      <c r="A28" s="196"/>
      <c r="B28" s="262" t="s">
        <v>7</v>
      </c>
      <c r="C28" s="209" t="s">
        <v>17</v>
      </c>
      <c r="D28" s="195"/>
      <c r="E28" s="192"/>
      <c r="F28" s="193"/>
      <c r="G28" s="193"/>
      <c r="H28" s="194"/>
      <c r="I28" s="194"/>
      <c r="J28" s="194"/>
      <c r="K28" s="210"/>
    </row>
    <row r="29" spans="1:12" ht="28.5" customHeight="1">
      <c r="A29" s="196"/>
      <c r="B29" s="262" t="s">
        <v>3</v>
      </c>
      <c r="C29" s="209" t="s">
        <v>17</v>
      </c>
      <c r="D29" s="191"/>
      <c r="E29" s="192"/>
      <c r="F29" s="193"/>
      <c r="G29" s="193"/>
      <c r="H29" s="194"/>
      <c r="I29" s="194"/>
      <c r="J29" s="194"/>
      <c r="K29" s="210"/>
      <c r="L29" s="11"/>
    </row>
    <row r="30" spans="1:12" ht="18" customHeight="1">
      <c r="A30" s="196"/>
      <c r="B30" s="262" t="s">
        <v>4</v>
      </c>
      <c r="C30" s="209" t="s">
        <v>17</v>
      </c>
      <c r="D30" s="195"/>
      <c r="E30" s="192"/>
      <c r="F30" s="193"/>
      <c r="G30" s="193"/>
      <c r="H30" s="194"/>
      <c r="I30" s="194"/>
      <c r="J30" s="194"/>
      <c r="K30" s="210"/>
      <c r="L30" s="11"/>
    </row>
    <row r="31" spans="1:12" ht="26.25" customHeight="1">
      <c r="A31" s="196"/>
      <c r="B31" s="262" t="s">
        <v>3</v>
      </c>
      <c r="C31" s="209" t="s">
        <v>17</v>
      </c>
      <c r="D31" s="191"/>
      <c r="E31" s="192"/>
      <c r="F31" s="193"/>
      <c r="G31" s="193"/>
      <c r="H31" s="194"/>
      <c r="I31" s="194"/>
      <c r="J31" s="194"/>
      <c r="K31" s="210"/>
      <c r="L31" s="11"/>
    </row>
    <row r="32" spans="1:11" ht="26.25" customHeight="1">
      <c r="A32" s="203" t="s">
        <v>135</v>
      </c>
      <c r="B32" s="258" t="s">
        <v>54</v>
      </c>
      <c r="C32" s="204"/>
      <c r="D32" s="204"/>
      <c r="E32" s="204"/>
      <c r="F32" s="200"/>
      <c r="G32" s="199"/>
      <c r="H32" s="200"/>
      <c r="I32" s="199"/>
      <c r="J32" s="200"/>
      <c r="K32" s="201"/>
    </row>
    <row r="33" spans="1:11" ht="24.75" customHeight="1">
      <c r="A33" s="196">
        <v>1</v>
      </c>
      <c r="B33" s="263" t="s">
        <v>139</v>
      </c>
      <c r="C33" s="196" t="s">
        <v>137</v>
      </c>
      <c r="D33" s="197">
        <v>2</v>
      </c>
      <c r="E33" s="192"/>
      <c r="F33" s="193"/>
      <c r="G33" s="193"/>
      <c r="H33" s="194"/>
      <c r="I33" s="192"/>
      <c r="J33" s="194"/>
      <c r="K33" s="198"/>
    </row>
    <row r="34" spans="1:11" ht="31.5" customHeight="1">
      <c r="A34" s="196">
        <v>2</v>
      </c>
      <c r="B34" s="264" t="s">
        <v>140</v>
      </c>
      <c r="C34" s="196" t="s">
        <v>63</v>
      </c>
      <c r="D34" s="197">
        <v>4500</v>
      </c>
      <c r="E34" s="192"/>
      <c r="F34" s="193"/>
      <c r="G34" s="193"/>
      <c r="H34" s="194"/>
      <c r="I34" s="192"/>
      <c r="J34" s="194"/>
      <c r="K34" s="198"/>
    </row>
    <row r="35" spans="1:11" ht="24.75" customHeight="1">
      <c r="A35" s="196">
        <v>3</v>
      </c>
      <c r="B35" s="264" t="s">
        <v>141</v>
      </c>
      <c r="C35" s="196" t="s">
        <v>68</v>
      </c>
      <c r="D35" s="197">
        <v>148.36</v>
      </c>
      <c r="E35" s="192"/>
      <c r="F35" s="193"/>
      <c r="G35" s="193"/>
      <c r="H35" s="194"/>
      <c r="I35" s="192"/>
      <c r="J35" s="194"/>
      <c r="K35" s="198"/>
    </row>
    <row r="36" spans="1:11" ht="22.5" customHeight="1">
      <c r="A36" s="196"/>
      <c r="B36" s="261" t="s">
        <v>3</v>
      </c>
      <c r="C36" s="196"/>
      <c r="D36" s="197"/>
      <c r="E36" s="192"/>
      <c r="F36" s="193"/>
      <c r="G36" s="193"/>
      <c r="H36" s="194"/>
      <c r="I36" s="194"/>
      <c r="J36" s="194"/>
      <c r="K36" s="208"/>
    </row>
    <row r="37" spans="1:11" ht="21" customHeight="1">
      <c r="A37" s="196"/>
      <c r="B37" s="262" t="s">
        <v>7</v>
      </c>
      <c r="C37" s="209" t="s">
        <v>17</v>
      </c>
      <c r="D37" s="195"/>
      <c r="E37" s="192"/>
      <c r="F37" s="193"/>
      <c r="G37" s="193"/>
      <c r="H37" s="194"/>
      <c r="I37" s="194"/>
      <c r="J37" s="194"/>
      <c r="K37" s="210"/>
    </row>
    <row r="38" spans="1:11" ht="19.5" customHeight="1">
      <c r="A38" s="196"/>
      <c r="B38" s="262" t="s">
        <v>3</v>
      </c>
      <c r="C38" s="209" t="s">
        <v>17</v>
      </c>
      <c r="D38" s="191"/>
      <c r="E38" s="192"/>
      <c r="F38" s="193"/>
      <c r="G38" s="193"/>
      <c r="H38" s="194"/>
      <c r="I38" s="194"/>
      <c r="J38" s="194"/>
      <c r="K38" s="210"/>
    </row>
    <row r="39" spans="1:11" ht="22.5" customHeight="1">
      <c r="A39" s="196"/>
      <c r="B39" s="262" t="s">
        <v>4</v>
      </c>
      <c r="C39" s="209" t="s">
        <v>17</v>
      </c>
      <c r="D39" s="195"/>
      <c r="E39" s="192"/>
      <c r="F39" s="193"/>
      <c r="G39" s="193"/>
      <c r="H39" s="194"/>
      <c r="I39" s="194"/>
      <c r="J39" s="194"/>
      <c r="K39" s="210"/>
    </row>
    <row r="40" spans="1:11" ht="15.75">
      <c r="A40" s="196"/>
      <c r="B40" s="262" t="s">
        <v>3</v>
      </c>
      <c r="C40" s="209" t="s">
        <v>17</v>
      </c>
      <c r="D40" s="191"/>
      <c r="E40" s="192"/>
      <c r="F40" s="193"/>
      <c r="G40" s="193"/>
      <c r="H40" s="194"/>
      <c r="I40" s="194"/>
      <c r="J40" s="194"/>
      <c r="K40" s="210"/>
    </row>
    <row r="41" spans="1:11" ht="31.5" customHeight="1">
      <c r="A41" s="202" t="s">
        <v>136</v>
      </c>
      <c r="B41" s="258" t="s">
        <v>55</v>
      </c>
      <c r="C41" s="204"/>
      <c r="D41" s="204"/>
      <c r="E41" s="204"/>
      <c r="F41" s="200"/>
      <c r="G41" s="199"/>
      <c r="H41" s="200"/>
      <c r="I41" s="199"/>
      <c r="J41" s="200"/>
      <c r="K41" s="201"/>
    </row>
    <row r="42" spans="1:11" ht="38.25">
      <c r="A42" s="196">
        <v>1</v>
      </c>
      <c r="B42" s="263" t="s">
        <v>142</v>
      </c>
      <c r="C42" s="196" t="s">
        <v>63</v>
      </c>
      <c r="D42" s="197">
        <v>617.6</v>
      </c>
      <c r="E42" s="192"/>
      <c r="F42" s="193"/>
      <c r="G42" s="193"/>
      <c r="H42" s="194"/>
      <c r="I42" s="192"/>
      <c r="J42" s="194"/>
      <c r="K42" s="198"/>
    </row>
    <row r="43" spans="1:13" ht="15">
      <c r="A43" s="196"/>
      <c r="B43" s="261" t="s">
        <v>3</v>
      </c>
      <c r="C43" s="196"/>
      <c r="D43" s="197"/>
      <c r="E43" s="192"/>
      <c r="F43" s="193"/>
      <c r="G43" s="193"/>
      <c r="H43" s="194"/>
      <c r="I43" s="194"/>
      <c r="J43" s="194"/>
      <c r="K43" s="208"/>
      <c r="L43" s="2"/>
      <c r="M43" s="2"/>
    </row>
    <row r="44" spans="1:13" ht="15.75">
      <c r="A44" s="196"/>
      <c r="B44" s="262" t="s">
        <v>7</v>
      </c>
      <c r="C44" s="209" t="s">
        <v>17</v>
      </c>
      <c r="D44" s="195"/>
      <c r="E44" s="192"/>
      <c r="F44" s="193"/>
      <c r="G44" s="193"/>
      <c r="H44" s="194"/>
      <c r="I44" s="194"/>
      <c r="J44" s="194"/>
      <c r="K44" s="210"/>
      <c r="L44" s="2"/>
      <c r="M44" s="2"/>
    </row>
    <row r="45" spans="1:13" ht="24" customHeight="1">
      <c r="A45" s="196"/>
      <c r="B45" s="262" t="s">
        <v>3</v>
      </c>
      <c r="C45" s="209" t="s">
        <v>17</v>
      </c>
      <c r="D45" s="191"/>
      <c r="E45" s="192"/>
      <c r="F45" s="193"/>
      <c r="G45" s="193"/>
      <c r="H45" s="194"/>
      <c r="I45" s="194"/>
      <c r="J45" s="194"/>
      <c r="K45" s="210"/>
      <c r="L45" s="2"/>
      <c r="M45" s="2"/>
    </row>
    <row r="46" spans="1:13" ht="21.75" customHeight="1">
      <c r="A46" s="196"/>
      <c r="B46" s="262" t="s">
        <v>4</v>
      </c>
      <c r="C46" s="209" t="s">
        <v>17</v>
      </c>
      <c r="D46" s="195"/>
      <c r="E46" s="192"/>
      <c r="F46" s="193"/>
      <c r="G46" s="193"/>
      <c r="H46" s="194"/>
      <c r="I46" s="194"/>
      <c r="J46" s="194"/>
      <c r="K46" s="210"/>
      <c r="L46" s="2"/>
      <c r="M46" s="2"/>
    </row>
    <row r="47" spans="1:13" ht="15.75">
      <c r="A47" s="196"/>
      <c r="B47" s="262" t="s">
        <v>3</v>
      </c>
      <c r="C47" s="209" t="s">
        <v>17</v>
      </c>
      <c r="D47" s="191"/>
      <c r="E47" s="192"/>
      <c r="F47" s="193"/>
      <c r="G47" s="193"/>
      <c r="H47" s="194"/>
      <c r="I47" s="194"/>
      <c r="J47" s="194"/>
      <c r="K47" s="210"/>
      <c r="L47" s="2"/>
      <c r="M47" s="2"/>
    </row>
    <row r="48" spans="12:13" ht="12.75">
      <c r="L48" s="2"/>
      <c r="M48" s="2"/>
    </row>
    <row r="49" spans="12:13" ht="20.25" customHeight="1">
      <c r="L49" s="2"/>
      <c r="M49" s="2"/>
    </row>
    <row r="52" ht="25.5" customHeight="1"/>
    <row r="53" ht="48.75" customHeight="1"/>
    <row r="54" ht="19.5" customHeight="1"/>
    <row r="62" ht="24.75" customHeight="1"/>
    <row r="63" ht="57.75" customHeight="1"/>
    <row r="64" ht="31.5" customHeight="1"/>
    <row r="65" ht="30" customHeight="1"/>
    <row r="66" ht="41.25" customHeight="1"/>
    <row r="71" ht="22.5" customHeight="1"/>
    <row r="73" ht="21.75" customHeight="1"/>
    <row r="74" ht="57" customHeight="1"/>
    <row r="75" ht="17.25" customHeight="1"/>
    <row r="76" ht="42" customHeight="1"/>
    <row r="77" ht="21" customHeight="1"/>
    <row r="83" ht="23.25" customHeight="1"/>
    <row r="84" ht="24.75" customHeight="1"/>
    <row r="85" ht="24.75" customHeight="1"/>
    <row r="86" ht="21" customHeight="1"/>
    <row r="96" ht="28.5" customHeight="1"/>
    <row r="97" ht="18" customHeight="1"/>
    <row r="98" ht="17.25" customHeight="1"/>
    <row r="117" ht="35.25" customHeight="1"/>
    <row r="125" ht="17.25" customHeight="1"/>
    <row r="130" ht="24" customHeight="1"/>
    <row r="134" ht="39" customHeight="1">
      <c r="L134" s="170"/>
    </row>
    <row r="144" ht="39" customHeight="1"/>
    <row r="145" ht="17.25" customHeight="1"/>
    <row r="148" ht="23.25" customHeight="1"/>
    <row r="151" ht="25.5" customHeight="1"/>
    <row r="169" ht="17.25" customHeight="1"/>
    <row r="182" ht="17.25" customHeight="1"/>
    <row r="195" ht="17.25" customHeight="1"/>
    <row r="197" ht="44.25" customHeight="1"/>
    <row r="210" ht="17.25" customHeight="1"/>
    <row r="223" ht="17.25" customHeight="1"/>
    <row r="239" ht="17.25" customHeight="1"/>
    <row r="251" ht="38.25" customHeight="1"/>
    <row r="256" ht="17.25" customHeight="1"/>
    <row r="259" ht="15" customHeight="1"/>
    <row r="260" ht="24" customHeight="1"/>
    <row r="265" ht="24" customHeight="1"/>
    <row r="271" ht="36" customHeight="1"/>
    <row r="275" ht="17.25" customHeight="1"/>
    <row r="283" ht="30.75" customHeight="1"/>
    <row r="289" ht="22.5" customHeight="1"/>
    <row r="296" ht="17.25" customHeight="1"/>
    <row r="310" ht="17.25" customHeight="1"/>
    <row r="314" ht="36" customHeight="1"/>
    <row r="325" ht="46.5" customHeight="1"/>
    <row r="330" ht="17.25" customHeight="1"/>
    <row r="347" ht="18" customHeight="1"/>
    <row r="348" ht="18" customHeight="1"/>
    <row r="349" ht="21" customHeight="1"/>
    <row r="350" ht="20.25" customHeight="1"/>
    <row r="351" ht="41.25" customHeight="1"/>
    <row r="352" ht="17.25" customHeight="1"/>
    <row r="353" ht="27" customHeight="1"/>
    <row r="354" ht="26.25" customHeight="1"/>
    <row r="355" ht="27.75" customHeight="1"/>
    <row r="370" ht="17.25" customHeight="1"/>
    <row r="382" ht="42.75" customHeight="1"/>
    <row r="383" ht="44.25" customHeight="1"/>
    <row r="390" ht="17.25" customHeight="1"/>
    <row r="410" ht="17.25" customHeight="1"/>
    <row r="416" ht="36.75" customHeight="1"/>
    <row r="451" ht="39" customHeight="1"/>
    <row r="490" ht="18" customHeight="1"/>
    <row r="508" ht="21.75" customHeight="1"/>
    <row r="512" ht="22.5" customHeight="1"/>
    <row r="533" ht="27" customHeight="1"/>
    <row r="548" ht="17.25" customHeight="1"/>
    <row r="560" ht="17.25" customHeight="1"/>
    <row r="562" ht="33" customHeight="1"/>
    <row r="576" ht="27" customHeight="1"/>
    <row r="577" ht="33" customHeight="1"/>
    <row r="581" ht="27" customHeight="1"/>
    <row r="588" ht="17.25" customHeight="1"/>
    <row r="590" ht="27" customHeight="1"/>
    <row r="592" ht="23.25" customHeight="1"/>
    <row r="623" ht="36.75" customHeight="1"/>
    <row r="648" ht="30.75" customHeight="1"/>
    <row r="722" ht="45" customHeight="1"/>
    <row r="1017" ht="44.25" customHeight="1"/>
    <row r="1108" ht="41.25" customHeight="1"/>
  </sheetData>
  <sheetProtection/>
  <mergeCells count="8">
    <mergeCell ref="I1:J1"/>
    <mergeCell ref="K1:K2"/>
    <mergeCell ref="A1:A2"/>
    <mergeCell ref="B1:B2"/>
    <mergeCell ref="C1:C2"/>
    <mergeCell ref="D1:D2"/>
    <mergeCell ref="E1:F1"/>
    <mergeCell ref="G1:H1"/>
  </mergeCells>
  <conditionalFormatting sqref="D44:D47">
    <cfRule type="cellIs" priority="35" dxfId="36" operator="equal" stopIfTrue="1">
      <formula>8223.307275</formula>
    </cfRule>
  </conditionalFormatting>
  <conditionalFormatting sqref="D37:D40">
    <cfRule type="cellIs" priority="4" dxfId="36" operator="equal" stopIfTrue="1">
      <formula>8223.307275</formula>
    </cfRule>
  </conditionalFormatting>
  <conditionalFormatting sqref="D28:D31">
    <cfRule type="cellIs" priority="3" dxfId="36" operator="equal" stopIfTrue="1">
      <formula>8223.307275</formula>
    </cfRule>
  </conditionalFormatting>
  <conditionalFormatting sqref="D19:D22">
    <cfRule type="cellIs" priority="2" dxfId="36" operator="equal" stopIfTrue="1">
      <formula>8223.307275</formula>
    </cfRule>
  </conditionalFormatting>
  <conditionalFormatting sqref="D9:D12">
    <cfRule type="cellIs" priority="1" dxfId="36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</dc:creator>
  <cp:keywords/>
  <dc:description/>
  <cp:lastModifiedBy>Aleksi Sarukhanovi</cp:lastModifiedBy>
  <cp:lastPrinted>2016-06-30T11:04:16Z</cp:lastPrinted>
  <dcterms:created xsi:type="dcterms:W3CDTF">2014-06-26T11:36:41Z</dcterms:created>
  <dcterms:modified xsi:type="dcterms:W3CDTF">2016-07-08T11:04:01Z</dcterms:modified>
  <cp:category/>
  <cp:version/>
  <cp:contentType/>
  <cp:contentStatus/>
</cp:coreProperties>
</file>