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40" windowHeight="8010" activeTab="0"/>
  </bookViews>
  <sheets>
    <sheet name="TAV" sheetId="1" r:id="rId1"/>
    <sheet name="G.B." sheetId="2" r:id="rId2"/>
    <sheet name="O.X2-1" sheetId="3" r:id="rId3"/>
    <sheet name="x.2-2" sheetId="4" r:id="rId4"/>
    <sheet name="x.2.3" sheetId="5" r:id="rId5"/>
  </sheets>
  <externalReferences>
    <externalReference r:id="rId8"/>
    <externalReference r:id="rId9"/>
  </externalReferences>
  <definedNames>
    <definedName name="_xlnm.Print_Area" localSheetId="4">'x.2.3'!$A$1:$M$44</definedName>
    <definedName name="_xlnm.Print_Area" localSheetId="3">'x.2-2'!$A$1:$M$95</definedName>
    <definedName name="_xlnm.Print_Titles" localSheetId="4">'x.2.3'!$18:$18</definedName>
    <definedName name="_xlnm.Print_Titles" localSheetId="3">'x.2-2'!$18:$18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<sst xmlns="http://schemas.openxmlformats.org/spreadsheetml/2006/main" count="312" uniqueCount="138">
  <si>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</si>
  <si>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</si>
  <si>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</si>
  <si>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</si>
  <si>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</si>
  <si>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</si>
  <si>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</si>
  <si>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>s a m u S a o s</t>
  </si>
  <si>
    <t xml:space="preserve">   meqanizmebi</t>
  </si>
  <si>
    <t>jami</t>
  </si>
  <si>
    <t>#</t>
  </si>
  <si>
    <t>safuZveli</t>
  </si>
  <si>
    <t>dasaxeleba</t>
  </si>
  <si>
    <t>erTeulze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</si>
  <si>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</si>
  <si>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</si>
  <si>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</si>
  <si>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</si>
  <si>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</si>
  <si>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</si>
  <si>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</si>
  <si>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</si>
  <si>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</si>
  <si>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</si>
  <si>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</si>
  <si>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</si>
  <si>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</si>
  <si>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</si>
  <si>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grZ.m.</t>
  </si>
  <si>
    <t>SromiTi resursebi</t>
  </si>
  <si>
    <t>kac/sT</t>
  </si>
  <si>
    <t>manqanebi</t>
  </si>
  <si>
    <t>kg</t>
  </si>
  <si>
    <t>xarjTaRmricxveli:</t>
  </si>
  <si>
    <t xml:space="preserve">saxarjTaRricxvo Rirebuleba   </t>
  </si>
  <si>
    <t>aTasi  lari</t>
  </si>
  <si>
    <t>ganmartebiTi baraTi</t>
  </si>
  <si>
    <t xml:space="preserve">saerTo saxarjTaRricxvo Rirebulebaa _   </t>
  </si>
  <si>
    <t>aTasi lari.</t>
  </si>
  <si>
    <t xml:space="preserve"> d.R.g. _ </t>
  </si>
  <si>
    <t xml:space="preserve">aTasi  lari, </t>
  </si>
  <si>
    <t xml:space="preserve">   saxarjTaRricxvo dokumentacia sabazro urTierTobaTa pirobebSi gansazRvravs winaswar Rirebulebas da ar warmoadgens damkveTsa da moijarades Soris gadaxdis saSualebas. maT Soris angariSsworeba xdeba faqtiuri danaxarjebis mixedviT, saTanado dokumentaciis wardgeniT.</t>
  </si>
  <si>
    <t>gaangariSebaze p.14 gv.58)  d.R.g. _ 18%.</t>
  </si>
  <si>
    <t>cali</t>
  </si>
  <si>
    <t>danarCeni xarjebi</t>
  </si>
  <si>
    <t xml:space="preserve">     resursi</t>
  </si>
  <si>
    <t>ganz.</t>
  </si>
  <si>
    <t>erT.</t>
  </si>
  <si>
    <t>fasi</t>
  </si>
  <si>
    <t>lokalur-resursuli xarjTaRricxva #2-2</t>
  </si>
  <si>
    <t>wyalsaden-kanalizacia</t>
  </si>
  <si>
    <t>safuZveli: naxazebi wk-1</t>
  </si>
  <si>
    <t>zednadebi xarjebi</t>
  </si>
  <si>
    <t>gegmiuri mogeba</t>
  </si>
  <si>
    <t>g.nanobaSvili</t>
  </si>
  <si>
    <t xml:space="preserve">saxarjTaRricxvo mogeba </t>
  </si>
  <si>
    <t xml:space="preserve">zednadebi xarjebi montaJze </t>
  </si>
  <si>
    <t>materialuri resursi</t>
  </si>
  <si>
    <t>montaJi</t>
  </si>
  <si>
    <t>Sida  el.momarageba</t>
  </si>
  <si>
    <t>lokalur-resursuli xarjTaRricxva #2-3</t>
  </si>
  <si>
    <t>saobieqto xarjTaRricxva #2</t>
  </si>
  <si>
    <t xml:space="preserve">saxarjTaRicxvo Rirebuleba </t>
  </si>
  <si>
    <t>aTasi lari</t>
  </si>
  <si>
    <t xml:space="preserve">saxarjTaRricxvo xelfasi  </t>
  </si>
  <si>
    <t>saxarjTaRricxvo Rirebuleba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</si>
  <si>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</si>
  <si>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</si>
  <si>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</si>
  <si>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</si>
  <si>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</si>
  <si>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xelfasis Tanxebi</t>
  </si>
  <si>
    <t>lok.x.#1-2</t>
  </si>
  <si>
    <t>Sida  wyalsaden-kanalizacia</t>
  </si>
  <si>
    <t>lok.x.#1-3</t>
  </si>
  <si>
    <t>Sida el.momarageba</t>
  </si>
  <si>
    <t>gauTvaliswinebeli xarjebi 4%</t>
  </si>
  <si>
    <t>dRg 18%</t>
  </si>
  <si>
    <t>xarjRTaRmricxveli:</t>
  </si>
  <si>
    <t>Tbilisi 2016 weli</t>
  </si>
  <si>
    <t>man.</t>
  </si>
  <si>
    <t xml:space="preserve"> xarjTaRricxva Sedgenilia  saqarTvelos premier-ministris brZaneba #52-is da dadgenileba #55-is (.2014w. 14 ianavri) safuZvelze 1984 wlis normebiTa da mSeneblobis SemfasebelTa  kavSiris mier gamocemuli samSeneblo  resursebis fasebiT  2016 wlis IIvartlis doneze, agreTve meToduri cnobaris (mSeneblobis da saremonto samuSaoebis saxarjTaRricxvo fasebis gaangariSebis Sesaxeb) 2016w.</t>
  </si>
  <si>
    <t>Sedgenilia 2016w. II kv.fasebiT</t>
  </si>
  <si>
    <t xml:space="preserve">Sedgenilia 2016w. II kv. mimdinare doneze                                 </t>
  </si>
  <si>
    <t xml:space="preserve">Sedgenilia 2016w. IIkv. mimdinare doneze                                 </t>
  </si>
  <si>
    <t>fari</t>
  </si>
  <si>
    <t xml:space="preserve">lokalur-resursuli xarjTaRricxva </t>
  </si>
  <si>
    <t>18-2-6.</t>
  </si>
  <si>
    <t>kompl.</t>
  </si>
  <si>
    <t>18-8-1.</t>
  </si>
  <si>
    <t>srf6-321</t>
  </si>
  <si>
    <t>tumbo</t>
  </si>
  <si>
    <t>18-4-2.</t>
  </si>
  <si>
    <t>boileri</t>
  </si>
  <si>
    <t>miltuCi liTonis</t>
  </si>
  <si>
    <t>18-6-1.</t>
  </si>
  <si>
    <r>
      <t>membranuli gamaTarToebeli avzi 100l</t>
    </r>
    <r>
      <rPr>
        <sz val="10"/>
        <rFont val="Arachveulebrivi Thin"/>
        <family val="2"/>
      </rPr>
      <t>.</t>
    </r>
  </si>
  <si>
    <t>liTonis avzi V=100l 14,9X2=</t>
  </si>
  <si>
    <t>16-12-1-3</t>
  </si>
  <si>
    <t>WanWiki qanCiT</t>
  </si>
  <si>
    <t>miltuCi</t>
  </si>
  <si>
    <t>ukusarqveli</t>
  </si>
  <si>
    <t>16-13-1.</t>
  </si>
  <si>
    <t xml:space="preserve">damcavi sarqveli d=40mm </t>
  </si>
  <si>
    <t>16-6-1.</t>
  </si>
  <si>
    <t>milis Rirebuleba d=50mm</t>
  </si>
  <si>
    <t>milis Rirebuleba d=40mm</t>
  </si>
  <si>
    <t>milis Rirebuleba d=32mm</t>
  </si>
  <si>
    <t>16-11-1.</t>
  </si>
  <si>
    <t>faonuri nawilebis da ventilebis mowyoba</t>
  </si>
  <si>
    <t>samkapi 50X32X50</t>
  </si>
  <si>
    <t>gadamyvani 50X32</t>
  </si>
  <si>
    <t>muxli d-50</t>
  </si>
  <si>
    <t>muxli d-32</t>
  </si>
  <si>
    <t>quro d-50</t>
  </si>
  <si>
    <t>quro d-32</t>
  </si>
  <si>
    <t>quro d-40</t>
  </si>
  <si>
    <t>mili cx.wylis d-40</t>
  </si>
  <si>
    <t>muxli d-40</t>
  </si>
  <si>
    <t>mili cx.wylis d-25</t>
  </si>
  <si>
    <t>muxli d-25</t>
  </si>
  <si>
    <t>amerikanka  d-40 g.x</t>
  </si>
  <si>
    <t>amerikanka  d-50 g.x</t>
  </si>
  <si>
    <t>amerikanka  d-32 g.x</t>
  </si>
  <si>
    <t>vintili d-32</t>
  </si>
  <si>
    <t>vintili d-40</t>
  </si>
  <si>
    <t>kuTxis vintilebi</t>
  </si>
  <si>
    <t>damketi qudebi</t>
  </si>
  <si>
    <t>drekadi milebi</t>
  </si>
  <si>
    <t>sxva masala (liTonis mili, karbidi,muxlebi da sxva)</t>
  </si>
  <si>
    <t>cxeli wylis sistemis mowyoba</t>
  </si>
  <si>
    <t>8-612-9.</t>
  </si>
  <si>
    <t>100cali</t>
  </si>
  <si>
    <t>21-93</t>
  </si>
  <si>
    <t>el samontaJo</t>
  </si>
  <si>
    <t xml:space="preserve">
q.Tbilisis  #152 -e baga baRis 4 sarTuliani Senobis cxeli wyliT momaragebis samuSaoebi</t>
  </si>
  <si>
    <t xml:space="preserve">saxarjTaRricxvo mogeba araumetes 8%  gauTvaliswinebeli xarjebi 4%;  (ВЗЕР-84 miTiTebebi nakreb saxarjTaRicxvo  </t>
  </si>
  <si>
    <t xml:space="preserve">zednadebi xarjebi araumetes 12%;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</si>
</sst>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0.0000"/>
    <numFmt numFmtId="183" formatCode="0.00000"/>
    <numFmt numFmtId="184" formatCode="_-* #,##0.00_-;\-* #,##0.0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_-;\-* #,##0_-;_-* &quot;-&quot;??_-;_-@_-"/>
    <numFmt numFmtId="188" formatCode="_-* #,##0.000_р_._-;\-* #,##0.000_р_._-;_-* &quot;-&quot;??_р_._-;_-@_-"/>
    <numFmt numFmtId="189" formatCode="_-* #,##0.000\ _L_a_r_i_-;\-* #,##0.000\ _L_a_r_i_-;_-* &quot;-&quot;???\ _L_a_r_i_-;_-@_-"/>
    <numFmt numFmtId="190" formatCode="_-* #,##0.00\ _L_a_r_i_-;\-* #,##0.00\ _L_a_r_i_-;_-* &quot;-&quot;???\ _L_a_r_i_-;_-@_-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#,##0.000"/>
    <numFmt numFmtId="195" formatCode="0.0%"/>
    <numFmt numFmtId="196" formatCode="0.000%"/>
    <numFmt numFmtId="197" formatCode="0.0000%"/>
    <numFmt numFmtId="198" formatCode="0.00000%"/>
    <numFmt numFmtId="199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achveulebrivi Thin"/>
      <family val="2"/>
    </font>
    <font>
      <sz val="10"/>
      <name val="Arial"/>
      <family val="2"/>
    </font>
    <font>
      <sz val="10"/>
      <name val="Arachveulebrivi Thin"/>
      <family val="2"/>
    </font>
    <font>
      <sz val="14"/>
      <name val="Arachveulebrivi Thin"/>
      <family val="2"/>
    </font>
    <font>
      <sz val="11"/>
      <name val="Arachveulebrivi Thin"/>
      <family val="2"/>
    </font>
    <font>
      <sz val="8"/>
      <name val="Arachveulebrivi Thin"/>
      <family val="2"/>
    </font>
    <font>
      <sz val="9"/>
      <name val="Arachveulebrivi Thin"/>
      <family val="2"/>
    </font>
    <font>
      <b/>
      <sz val="11"/>
      <name val="Arachveulebrivi Thin"/>
      <family val="2"/>
    </font>
    <font>
      <b/>
      <sz val="10"/>
      <name val="Arachveulebrivi Thin"/>
      <family val="2"/>
    </font>
    <font>
      <sz val="11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achveulebrivi Thin"/>
      <family val="2"/>
    </font>
    <font>
      <b/>
      <sz val="16"/>
      <name val="AcadMtavr"/>
      <family val="0"/>
    </font>
    <font>
      <b/>
      <sz val="14"/>
      <name val="Arachveulebrivi Thin"/>
      <family val="2"/>
    </font>
    <font>
      <b/>
      <sz val="12"/>
      <name val="Arachveulebrivi Thin"/>
      <family val="2"/>
    </font>
    <font>
      <sz val="16"/>
      <name val="Arachveulebrivi Thin"/>
      <family val="2"/>
    </font>
    <font>
      <u val="single"/>
      <sz val="12"/>
      <name val="Arachveulebrivi Thin"/>
      <family val="2"/>
    </font>
    <font>
      <sz val="11"/>
      <color indexed="8"/>
      <name val="Arachveulebrivi Thin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achveulebrivi Thi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</borders>
  <cellStyleXfs count="7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0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0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0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40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40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0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0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41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2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43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7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8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9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5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53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5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3" fillId="0" borderId="0" applyFont="0" applyFill="0" applyBorder="0" applyAlignment="0" applyProtection="0"/>
  </cellStyleXfs>
  <cellXfs count="28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181" fontId="6" fillId="0" borderId="19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181" fontId="6" fillId="0" borderId="19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81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81" fontId="6" fillId="0" borderId="20" xfId="0" applyNumberFormat="1" applyFont="1" applyBorder="1" applyAlignment="1">
      <alignment horizontal="center"/>
    </xf>
    <xf numFmtId="181" fontId="6" fillId="0" borderId="2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6" fillId="0" borderId="0" xfId="500" applyFont="1" applyBorder="1" applyAlignment="1">
      <alignment horizontal="center"/>
      <protection/>
    </xf>
    <xf numFmtId="180" fontId="6" fillId="0" borderId="0" xfId="500" applyNumberFormat="1" applyFont="1" applyBorder="1" applyAlignment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182" fontId="6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19" xfId="0" applyNumberFormat="1" applyFont="1" applyBorder="1" applyAlignment="1">
      <alignment horizontal="center" vertical="center" wrapText="1"/>
    </xf>
    <xf numFmtId="0" fontId="4" fillId="0" borderId="0" xfId="526" applyFont="1">
      <alignment/>
      <protection/>
    </xf>
    <xf numFmtId="0" fontId="2" fillId="0" borderId="0" xfId="526" applyFont="1" applyAlignment="1">
      <alignment horizontal="center"/>
      <protection/>
    </xf>
    <xf numFmtId="0" fontId="5" fillId="0" borderId="0" xfId="526" applyFont="1">
      <alignment/>
      <protection/>
    </xf>
    <xf numFmtId="0" fontId="31" fillId="0" borderId="0" xfId="526" applyFont="1" applyAlignment="1">
      <alignment/>
      <protection/>
    </xf>
    <xf numFmtId="0" fontId="2" fillId="0" borderId="0" xfId="526" applyFont="1">
      <alignment/>
      <protection/>
    </xf>
    <xf numFmtId="0" fontId="32" fillId="0" borderId="0" xfId="526" applyFont="1" applyAlignment="1">
      <alignment vertical="center"/>
      <protection/>
    </xf>
    <xf numFmtId="0" fontId="2" fillId="0" borderId="0" xfId="500" applyFont="1" applyAlignment="1">
      <alignment horizontal="left"/>
      <protection/>
    </xf>
    <xf numFmtId="0" fontId="31" fillId="0" borderId="0" xfId="500" applyFont="1" applyAlignment="1">
      <alignment vertical="center" wrapText="1"/>
      <protection/>
    </xf>
    <xf numFmtId="0" fontId="33" fillId="0" borderId="0" xfId="606" applyFont="1" applyAlignment="1">
      <alignment/>
      <protection/>
    </xf>
    <xf numFmtId="0" fontId="2" fillId="0" borderId="0" xfId="526" applyFont="1" applyAlignment="1">
      <alignment horizontal="left"/>
      <protection/>
    </xf>
    <xf numFmtId="0" fontId="2" fillId="0" borderId="0" xfId="526" applyFont="1" applyBorder="1" applyAlignment="1">
      <alignment horizontal="center"/>
      <protection/>
    </xf>
    <xf numFmtId="181" fontId="2" fillId="0" borderId="0" xfId="526" applyNumberFormat="1" applyFont="1">
      <alignment/>
      <protection/>
    </xf>
    <xf numFmtId="0" fontId="34" fillId="0" borderId="0" xfId="526" applyFont="1">
      <alignment/>
      <protection/>
    </xf>
    <xf numFmtId="0" fontId="10" fillId="0" borderId="0" xfId="526" applyFont="1">
      <alignment/>
      <protection/>
    </xf>
    <xf numFmtId="0" fontId="2" fillId="0" borderId="0" xfId="564" applyFont="1">
      <alignment/>
      <protection/>
    </xf>
    <xf numFmtId="0" fontId="2" fillId="0" borderId="0" xfId="564" applyFont="1" applyBorder="1">
      <alignment/>
      <protection/>
    </xf>
    <xf numFmtId="0" fontId="2" fillId="0" borderId="0" xfId="523" applyFont="1">
      <alignment/>
      <protection/>
    </xf>
    <xf numFmtId="0" fontId="6" fillId="0" borderId="0" xfId="523" applyFont="1">
      <alignment/>
      <protection/>
    </xf>
    <xf numFmtId="0" fontId="6" fillId="0" borderId="0" xfId="564" applyFont="1" applyBorder="1">
      <alignment/>
      <protection/>
    </xf>
    <xf numFmtId="181" fontId="6" fillId="0" borderId="0" xfId="523" applyNumberFormat="1" applyFont="1" applyAlignment="1">
      <alignment horizontal="center"/>
      <protection/>
    </xf>
    <xf numFmtId="0" fontId="6" fillId="0" borderId="0" xfId="526" applyFont="1">
      <alignment/>
      <protection/>
    </xf>
    <xf numFmtId="0" fontId="2" fillId="0" borderId="0" xfId="564" applyFont="1" applyBorder="1" applyAlignment="1">
      <alignment horizontal="center"/>
      <protection/>
    </xf>
    <xf numFmtId="185" fontId="2" fillId="0" borderId="0" xfId="346" applyNumberFormat="1" applyFont="1" applyBorder="1" applyAlignment="1">
      <alignment/>
    </xf>
    <xf numFmtId="185" fontId="2" fillId="0" borderId="0" xfId="346" applyNumberFormat="1" applyFont="1" applyBorder="1" applyAlignment="1">
      <alignment horizontal="center"/>
    </xf>
    <xf numFmtId="187" fontId="2" fillId="0" borderId="0" xfId="526" applyNumberFormat="1" applyFont="1">
      <alignment/>
      <protection/>
    </xf>
    <xf numFmtId="0" fontId="11" fillId="0" borderId="0" xfId="564" applyFont="1" applyBorder="1">
      <alignment/>
      <protection/>
    </xf>
    <xf numFmtId="0" fontId="7" fillId="0" borderId="0" xfId="564" applyFont="1" applyBorder="1" applyAlignment="1">
      <alignment horizontal="center"/>
      <protection/>
    </xf>
    <xf numFmtId="0" fontId="36" fillId="0" borderId="0" xfId="564" applyFont="1" applyBorder="1" applyAlignment="1">
      <alignment horizontal="center"/>
      <protection/>
    </xf>
    <xf numFmtId="0" fontId="2" fillId="0" borderId="0" xfId="564" applyFont="1" applyBorder="1" applyAlignment="1">
      <alignment horizontal="center" vertical="center" wrapText="1"/>
      <protection/>
    </xf>
    <xf numFmtId="0" fontId="8" fillId="0" borderId="0" xfId="564" applyFont="1" applyBorder="1" applyAlignment="1">
      <alignment vertical="center" wrapText="1"/>
      <protection/>
    </xf>
    <xf numFmtId="9" fontId="2" fillId="0" borderId="0" xfId="652" applyFont="1" applyBorder="1" applyAlignment="1">
      <alignment horizontal="center" vertical="center" wrapText="1"/>
    </xf>
    <xf numFmtId="185" fontId="2" fillId="0" borderId="0" xfId="346" applyNumberFormat="1" applyFont="1" applyBorder="1" applyAlignment="1">
      <alignment vertical="center" wrapText="1"/>
    </xf>
    <xf numFmtId="185" fontId="2" fillId="0" borderId="0" xfId="346" applyNumberFormat="1" applyFont="1" applyBorder="1" applyAlignment="1">
      <alignment horizontal="center" vertical="center" wrapText="1"/>
    </xf>
    <xf numFmtId="0" fontId="2" fillId="0" borderId="0" xfId="564" applyFont="1" applyBorder="1" applyAlignment="1">
      <alignment vertical="center" wrapText="1"/>
      <protection/>
    </xf>
    <xf numFmtId="0" fontId="6" fillId="0" borderId="0" xfId="562" applyFont="1" applyBorder="1">
      <alignment/>
      <protection/>
    </xf>
    <xf numFmtId="0" fontId="9" fillId="0" borderId="0" xfId="562" applyFont="1" applyBorder="1">
      <alignment/>
      <protection/>
    </xf>
    <xf numFmtId="0" fontId="34" fillId="0" borderId="0" xfId="526" applyFont="1" applyBorder="1">
      <alignment/>
      <protection/>
    </xf>
    <xf numFmtId="0" fontId="2" fillId="0" borderId="0" xfId="526" applyFont="1" applyBorder="1">
      <alignment/>
      <protection/>
    </xf>
    <xf numFmtId="0" fontId="6" fillId="0" borderId="0" xfId="562" applyFont="1" applyBorder="1" applyAlignment="1">
      <alignment horizontal="center"/>
      <protection/>
    </xf>
    <xf numFmtId="0" fontId="4" fillId="0" borderId="0" xfId="526" applyFont="1" applyBorder="1">
      <alignment/>
      <protection/>
    </xf>
    <xf numFmtId="0" fontId="10" fillId="0" borderId="0" xfId="526" applyFont="1" applyBorder="1">
      <alignment/>
      <protection/>
    </xf>
    <xf numFmtId="180" fontId="2" fillId="0" borderId="0" xfId="564" applyNumberFormat="1" applyFont="1">
      <alignment/>
      <protection/>
    </xf>
    <xf numFmtId="181" fontId="6" fillId="0" borderId="0" xfId="523" applyNumberFormat="1" applyFont="1" applyAlignment="1" quotePrefix="1">
      <alignment horizontal="center" vertical="center"/>
      <protection/>
    </xf>
    <xf numFmtId="181" fontId="6" fillId="0" borderId="0" xfId="0" applyNumberFormat="1" applyFont="1" applyBorder="1" applyAlignment="1">
      <alignment horizontal="center"/>
    </xf>
    <xf numFmtId="0" fontId="6" fillId="0" borderId="19" xfId="617" applyFont="1" applyBorder="1" applyAlignment="1">
      <alignment horizontal="center"/>
      <protection/>
    </xf>
    <xf numFmtId="0" fontId="6" fillId="0" borderId="0" xfId="617" applyFont="1" applyBorder="1" applyAlignment="1">
      <alignment horizontal="center"/>
      <protection/>
    </xf>
    <xf numFmtId="0" fontId="6" fillId="0" borderId="19" xfId="617" applyFont="1" applyBorder="1" applyAlignment="1">
      <alignment horizontal="center" vertical="center" wrapText="1"/>
      <protection/>
    </xf>
    <xf numFmtId="0" fontId="6" fillId="0" borderId="0" xfId="617" applyFont="1" applyBorder="1" applyAlignment="1">
      <alignment horizontal="center" vertical="center" wrapText="1"/>
      <protection/>
    </xf>
    <xf numFmtId="182" fontId="6" fillId="0" borderId="20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 horizontal="center" vertical="center" wrapText="1"/>
    </xf>
    <xf numFmtId="0" fontId="2" fillId="0" borderId="0" xfId="526" applyFont="1" applyAlignment="1">
      <alignment vertical="center" wrapText="1"/>
      <protection/>
    </xf>
    <xf numFmtId="14" fontId="6" fillId="0" borderId="0" xfId="0" applyNumberFormat="1" applyFont="1" applyAlignment="1">
      <alignment horizontal="center" vertical="center"/>
    </xf>
    <xf numFmtId="0" fontId="2" fillId="0" borderId="0" xfId="703" applyFont="1" applyBorder="1" applyAlignment="1">
      <alignment horizontal="center"/>
      <protection/>
    </xf>
    <xf numFmtId="180" fontId="6" fillId="0" borderId="19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703" applyFont="1" applyAlignment="1">
      <alignment horizontal="center"/>
      <protection/>
    </xf>
    <xf numFmtId="0" fontId="2" fillId="0" borderId="0" xfId="715" applyFont="1" applyAlignment="1">
      <alignment horizontal="center"/>
      <protection/>
    </xf>
    <xf numFmtId="0" fontId="2" fillId="0" borderId="0" xfId="715" applyFont="1" applyBorder="1" applyAlignment="1">
      <alignment horizontal="center"/>
      <protection/>
    </xf>
    <xf numFmtId="0" fontId="4" fillId="0" borderId="0" xfId="715" applyFont="1" applyAlignment="1">
      <alignment horizontal="left"/>
      <protection/>
    </xf>
    <xf numFmtId="0" fontId="5" fillId="0" borderId="0" xfId="715" applyFont="1" applyAlignment="1">
      <alignment horizontal="left"/>
      <protection/>
    </xf>
    <xf numFmtId="0" fontId="4" fillId="0" borderId="0" xfId="715" applyFont="1" applyAlignment="1">
      <alignment horizontal="center"/>
      <protection/>
    </xf>
    <xf numFmtId="0" fontId="2" fillId="55" borderId="0" xfId="618" applyFont="1" applyFill="1">
      <alignment/>
      <protection/>
    </xf>
    <xf numFmtId="0" fontId="4" fillId="0" borderId="0" xfId="620" applyFont="1" applyAlignment="1">
      <alignment horizontal="center"/>
      <protection/>
    </xf>
    <xf numFmtId="0" fontId="4" fillId="0" borderId="0" xfId="620" applyFont="1">
      <alignment/>
      <protection/>
    </xf>
    <xf numFmtId="0" fontId="2" fillId="0" borderId="0" xfId="622" applyFont="1" applyAlignment="1">
      <alignment horizontal="right"/>
      <protection/>
    </xf>
    <xf numFmtId="0" fontId="2" fillId="0" borderId="0" xfId="622" applyFont="1" applyAlignment="1">
      <alignment horizontal="center"/>
      <protection/>
    </xf>
    <xf numFmtId="0" fontId="2" fillId="55" borderId="0" xfId="618" applyFont="1" applyFill="1" applyAlignment="1">
      <alignment horizontal="left"/>
      <protection/>
    </xf>
    <xf numFmtId="0" fontId="4" fillId="0" borderId="0" xfId="620" applyFont="1" applyBorder="1" applyAlignment="1">
      <alignment horizontal="center"/>
      <protection/>
    </xf>
    <xf numFmtId="0" fontId="4" fillId="0" borderId="0" xfId="620" applyFont="1" applyBorder="1">
      <alignment/>
      <protection/>
    </xf>
    <xf numFmtId="0" fontId="2" fillId="0" borderId="0" xfId="715" applyFont="1" applyBorder="1" applyAlignment="1">
      <alignment horizontal="right"/>
      <protection/>
    </xf>
    <xf numFmtId="1" fontId="4" fillId="0" borderId="0" xfId="715" applyNumberFormat="1" applyFont="1" applyBorder="1" applyAlignment="1">
      <alignment horizontal="center"/>
      <protection/>
    </xf>
    <xf numFmtId="0" fontId="4" fillId="0" borderId="22" xfId="620" applyFont="1" applyBorder="1">
      <alignment/>
      <protection/>
    </xf>
    <xf numFmtId="0" fontId="4" fillId="0" borderId="23" xfId="620" applyFont="1" applyBorder="1" applyAlignment="1">
      <alignment horizontal="center"/>
      <protection/>
    </xf>
    <xf numFmtId="0" fontId="6" fillId="0" borderId="24" xfId="620" applyFont="1" applyBorder="1" applyAlignment="1">
      <alignment horizontal="center"/>
      <protection/>
    </xf>
    <xf numFmtId="0" fontId="4" fillId="0" borderId="25" xfId="620" applyFont="1" applyBorder="1">
      <alignment/>
      <protection/>
    </xf>
    <xf numFmtId="0" fontId="4" fillId="0" borderId="26" xfId="620" applyFont="1" applyBorder="1" applyAlignment="1">
      <alignment horizontal="center"/>
      <protection/>
    </xf>
    <xf numFmtId="0" fontId="4" fillId="0" borderId="27" xfId="620" applyFont="1" applyBorder="1">
      <alignment/>
      <protection/>
    </xf>
    <xf numFmtId="0" fontId="4" fillId="0" borderId="26" xfId="620" applyFont="1" applyBorder="1">
      <alignment/>
      <protection/>
    </xf>
    <xf numFmtId="0" fontId="4" fillId="0" borderId="28" xfId="620" applyFont="1" applyBorder="1">
      <alignment/>
      <protection/>
    </xf>
    <xf numFmtId="0" fontId="4" fillId="0" borderId="29" xfId="620" applyFont="1" applyBorder="1" applyAlignment="1">
      <alignment horizontal="center"/>
      <protection/>
    </xf>
    <xf numFmtId="0" fontId="4" fillId="0" borderId="19" xfId="620" applyFont="1" applyBorder="1" applyAlignment="1">
      <alignment horizontal="center"/>
      <protection/>
    </xf>
    <xf numFmtId="0" fontId="4" fillId="0" borderId="30" xfId="620" applyFont="1" applyBorder="1">
      <alignment/>
      <protection/>
    </xf>
    <xf numFmtId="0" fontId="4" fillId="0" borderId="20" xfId="620" applyFont="1" applyBorder="1" applyAlignment="1">
      <alignment horizontal="center"/>
      <protection/>
    </xf>
    <xf numFmtId="0" fontId="4" fillId="0" borderId="21" xfId="620" applyFont="1" applyBorder="1" applyAlignment="1">
      <alignment horizontal="center"/>
      <protection/>
    </xf>
    <xf numFmtId="0" fontId="4" fillId="0" borderId="20" xfId="620" applyFont="1" applyBorder="1">
      <alignment/>
      <protection/>
    </xf>
    <xf numFmtId="0" fontId="4" fillId="0" borderId="25" xfId="620" applyFont="1" applyBorder="1" applyAlignment="1">
      <alignment horizontal="center"/>
      <protection/>
    </xf>
    <xf numFmtId="0" fontId="4" fillId="0" borderId="28" xfId="620" applyFont="1" applyBorder="1" applyAlignment="1">
      <alignment horizontal="center"/>
      <protection/>
    </xf>
    <xf numFmtId="0" fontId="4" fillId="0" borderId="27" xfId="620" applyFont="1" applyBorder="1" applyAlignment="1">
      <alignment horizontal="center"/>
      <protection/>
    </xf>
    <xf numFmtId="0" fontId="6" fillId="0" borderId="19" xfId="0" applyFont="1" applyBorder="1" applyAlignment="1">
      <alignment horizontal="center" wrapText="1"/>
    </xf>
    <xf numFmtId="0" fontId="2" fillId="0" borderId="0" xfId="0" applyFont="1" applyAlignment="1">
      <alignment/>
    </xf>
    <xf numFmtId="180" fontId="4" fillId="0" borderId="0" xfId="622" applyNumberFormat="1" applyFont="1" applyAlignment="1">
      <alignment horizontal="center"/>
      <protection/>
    </xf>
    <xf numFmtId="0" fontId="10" fillId="0" borderId="28" xfId="620" applyFont="1" applyBorder="1" applyAlignment="1">
      <alignment horizontal="center"/>
      <protection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0" xfId="616" applyFont="1" applyBorder="1" applyAlignment="1">
      <alignment horizontal="center"/>
      <protection/>
    </xf>
    <xf numFmtId="180" fontId="6" fillId="0" borderId="0" xfId="0" applyNumberFormat="1" applyFont="1" applyAlignment="1">
      <alignment horizontal="center"/>
    </xf>
    <xf numFmtId="180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4" fillId="55" borderId="25" xfId="0" applyFont="1" applyFill="1" applyBorder="1" applyAlignment="1">
      <alignment horizontal="center"/>
    </xf>
    <xf numFmtId="0" fontId="9" fillId="55" borderId="25" xfId="0" applyFont="1" applyFill="1" applyBorder="1" applyAlignment="1">
      <alignment horizontal="center"/>
    </xf>
    <xf numFmtId="180" fontId="9" fillId="55" borderId="25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9" fillId="55" borderId="25" xfId="0" applyFont="1" applyFill="1" applyBorder="1" applyAlignment="1">
      <alignment horizontal="center" vertical="center"/>
    </xf>
    <xf numFmtId="0" fontId="9" fillId="0" borderId="25" xfId="555" applyFont="1" applyFill="1" applyBorder="1" applyAlignment="1">
      <alignment horizontal="center" vertical="center" wrapText="1"/>
      <protection/>
    </xf>
    <xf numFmtId="9" fontId="9" fillId="55" borderId="25" xfId="0" applyNumberFormat="1" applyFont="1" applyFill="1" applyBorder="1" applyAlignment="1">
      <alignment horizontal="center" vertical="center"/>
    </xf>
    <xf numFmtId="181" fontId="9" fillId="55" borderId="25" xfId="0" applyNumberFormat="1" applyFont="1" applyFill="1" applyBorder="1" applyAlignment="1">
      <alignment horizontal="center" vertical="center"/>
    </xf>
    <xf numFmtId="2" fontId="9" fillId="55" borderId="25" xfId="0" applyNumberFormat="1" applyFont="1" applyFill="1" applyBorder="1" applyAlignment="1">
      <alignment horizontal="center" vertical="center"/>
    </xf>
    <xf numFmtId="180" fontId="9" fillId="55" borderId="2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81" fontId="9" fillId="55" borderId="25" xfId="0" applyNumberFormat="1" applyFont="1" applyFill="1" applyBorder="1" applyAlignment="1">
      <alignment horizontal="center"/>
    </xf>
    <xf numFmtId="182" fontId="9" fillId="55" borderId="25" xfId="0" applyNumberFormat="1" applyFont="1" applyFill="1" applyBorder="1" applyAlignment="1">
      <alignment horizontal="center"/>
    </xf>
    <xf numFmtId="2" fontId="9" fillId="55" borderId="25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616" applyFont="1" applyBorder="1" applyAlignment="1">
      <alignment horizontal="center"/>
      <protection/>
    </xf>
    <xf numFmtId="0" fontId="6" fillId="0" borderId="0" xfId="616" applyFont="1" applyBorder="1" applyAlignment="1">
      <alignment horizontal="left"/>
      <protection/>
    </xf>
    <xf numFmtId="181" fontId="6" fillId="0" borderId="0" xfId="616" applyNumberFormat="1" applyFont="1" applyBorder="1" applyAlignment="1">
      <alignment horizontal="center"/>
      <protection/>
    </xf>
    <xf numFmtId="2" fontId="6" fillId="0" borderId="0" xfId="616" applyNumberFormat="1" applyFont="1" applyBorder="1" applyAlignment="1">
      <alignment/>
      <protection/>
    </xf>
    <xf numFmtId="0" fontId="6" fillId="0" borderId="0" xfId="616" applyFont="1" applyBorder="1" applyAlignment="1">
      <alignment/>
      <protection/>
    </xf>
    <xf numFmtId="2" fontId="6" fillId="0" borderId="0" xfId="616" applyNumberFormat="1" applyFont="1" applyBorder="1" applyAlignment="1">
      <alignment horizontal="center"/>
      <protection/>
    </xf>
    <xf numFmtId="180" fontId="6" fillId="0" borderId="0" xfId="616" applyNumberFormat="1" applyFont="1" applyBorder="1" applyAlignment="1">
      <alignment horizontal="center"/>
      <protection/>
    </xf>
    <xf numFmtId="0" fontId="6" fillId="0" borderId="0" xfId="703" applyFont="1" applyBorder="1" applyAlignment="1">
      <alignment horizontal="center"/>
      <protection/>
    </xf>
    <xf numFmtId="181" fontId="6" fillId="0" borderId="0" xfId="703" applyNumberFormat="1" applyFont="1" applyBorder="1" applyAlignment="1">
      <alignment horizontal="center"/>
      <protection/>
    </xf>
    <xf numFmtId="2" fontId="6" fillId="0" borderId="0" xfId="703" applyNumberFormat="1" applyFont="1" applyBorder="1" applyAlignment="1">
      <alignment horizontal="center"/>
      <protection/>
    </xf>
    <xf numFmtId="0" fontId="6" fillId="0" borderId="0" xfId="618" applyFont="1" applyBorder="1" applyAlignment="1">
      <alignment horizontal="center"/>
      <protection/>
    </xf>
    <xf numFmtId="0" fontId="3" fillId="0" borderId="0" xfId="703" applyFont="1" applyBorder="1" applyAlignment="1">
      <alignment horizontal="center" wrapText="1"/>
      <protection/>
    </xf>
    <xf numFmtId="0" fontId="6" fillId="0" borderId="0" xfId="703" applyFont="1" applyBorder="1" applyAlignment="1">
      <alignment horizontal="center" wrapText="1"/>
      <protection/>
    </xf>
    <xf numFmtId="1" fontId="6" fillId="0" borderId="0" xfId="703" applyNumberFormat="1" applyFont="1" applyBorder="1" applyAlignment="1">
      <alignment horizontal="center"/>
      <protection/>
    </xf>
    <xf numFmtId="0" fontId="4" fillId="0" borderId="0" xfId="618" applyFont="1" applyBorder="1" applyAlignment="1">
      <alignment horizontal="center"/>
      <protection/>
    </xf>
    <xf numFmtId="0" fontId="4" fillId="0" borderId="0" xfId="703" applyFont="1" applyBorder="1" applyAlignment="1">
      <alignment horizontal="center" wrapText="1"/>
      <protection/>
    </xf>
    <xf numFmtId="2" fontId="6" fillId="0" borderId="0" xfId="618" applyNumberFormat="1" applyFont="1" applyBorder="1" applyAlignment="1">
      <alignment horizontal="center"/>
      <protection/>
    </xf>
    <xf numFmtId="1" fontId="6" fillId="0" borderId="0" xfId="618" applyNumberFormat="1" applyFont="1" applyBorder="1" applyAlignment="1">
      <alignment horizontal="center"/>
      <protection/>
    </xf>
    <xf numFmtId="0" fontId="3" fillId="0" borderId="0" xfId="703" applyFont="1" applyBorder="1" applyAlignment="1">
      <alignment horizontal="center"/>
      <protection/>
    </xf>
    <xf numFmtId="2" fontId="2" fillId="0" borderId="0" xfId="703" applyNumberFormat="1" applyFont="1" applyBorder="1" applyAlignment="1">
      <alignment horizontal="center"/>
      <protection/>
    </xf>
    <xf numFmtId="0" fontId="4" fillId="0" borderId="0" xfId="703" applyFont="1" applyBorder="1" applyAlignment="1">
      <alignment horizontal="center"/>
      <protection/>
    </xf>
    <xf numFmtId="180" fontId="6" fillId="0" borderId="0" xfId="703" applyNumberFormat="1" applyFont="1" applyBorder="1" applyAlignment="1">
      <alignment horizontal="center"/>
      <protection/>
    </xf>
    <xf numFmtId="182" fontId="6" fillId="0" borderId="0" xfId="703" applyNumberFormat="1" applyFont="1" applyBorder="1" applyAlignment="1">
      <alignment horizontal="center"/>
      <protection/>
    </xf>
    <xf numFmtId="0" fontId="11" fillId="0" borderId="0" xfId="703" applyFont="1" applyBorder="1" applyAlignment="1">
      <alignment horizontal="center"/>
      <protection/>
    </xf>
    <xf numFmtId="1" fontId="4" fillId="0" borderId="0" xfId="618" applyNumberFormat="1" applyFont="1" applyBorder="1" applyAlignment="1">
      <alignment horizontal="center"/>
      <protection/>
    </xf>
    <xf numFmtId="1" fontId="4" fillId="0" borderId="0" xfId="703" applyNumberFormat="1" applyFont="1" applyBorder="1" applyAlignment="1">
      <alignment horizontal="center"/>
      <protection/>
    </xf>
    <xf numFmtId="180" fontId="6" fillId="0" borderId="20" xfId="0" applyNumberFormat="1" applyFont="1" applyBorder="1" applyAlignment="1">
      <alignment horizontal="center"/>
    </xf>
    <xf numFmtId="0" fontId="9" fillId="0" borderId="0" xfId="533" applyFont="1" applyBorder="1" applyAlignment="1">
      <alignment horizontal="center"/>
      <protection/>
    </xf>
    <xf numFmtId="180" fontId="10" fillId="0" borderId="25" xfId="533" applyNumberFormat="1" applyFont="1" applyBorder="1" applyAlignment="1">
      <alignment horizontal="center"/>
      <protection/>
    </xf>
    <xf numFmtId="180" fontId="10" fillId="0" borderId="25" xfId="619" applyNumberFormat="1" applyFont="1" applyBorder="1" applyAlignment="1">
      <alignment horizontal="center"/>
      <protection/>
    </xf>
    <xf numFmtId="0" fontId="9" fillId="0" borderId="25" xfId="533" applyFont="1" applyBorder="1" applyAlignment="1">
      <alignment horizontal="center"/>
      <protection/>
    </xf>
    <xf numFmtId="181" fontId="9" fillId="0" borderId="25" xfId="533" applyNumberFormat="1" applyFont="1" applyBorder="1" applyAlignment="1">
      <alignment horizontal="center"/>
      <protection/>
    </xf>
    <xf numFmtId="9" fontId="9" fillId="0" borderId="25" xfId="533" applyNumberFormat="1" applyFont="1" applyBorder="1" applyAlignment="1">
      <alignment horizontal="center"/>
      <protection/>
    </xf>
    <xf numFmtId="0" fontId="9" fillId="0" borderId="0" xfId="500" applyFont="1" applyBorder="1" applyAlignment="1">
      <alignment horizontal="center"/>
      <protection/>
    </xf>
    <xf numFmtId="180" fontId="10" fillId="0" borderId="20" xfId="500" applyNumberFormat="1" applyFont="1" applyBorder="1" applyAlignment="1">
      <alignment horizontal="center"/>
      <protection/>
    </xf>
    <xf numFmtId="0" fontId="9" fillId="0" borderId="20" xfId="500" applyFont="1" applyBorder="1" applyAlignment="1">
      <alignment horizontal="center"/>
      <protection/>
    </xf>
    <xf numFmtId="0" fontId="4" fillId="0" borderId="23" xfId="620" applyFont="1" applyBorder="1">
      <alignment/>
      <protection/>
    </xf>
    <xf numFmtId="0" fontId="2" fillId="0" borderId="0" xfId="564" applyFont="1" applyAlignment="1">
      <alignment horizontal="left"/>
      <protection/>
    </xf>
    <xf numFmtId="0" fontId="6" fillId="0" borderId="0" xfId="564" applyFont="1">
      <alignment/>
      <protection/>
    </xf>
    <xf numFmtId="0" fontId="6" fillId="0" borderId="0" xfId="564" applyFont="1" applyAlignment="1">
      <alignment horizontal="left"/>
      <protection/>
    </xf>
    <xf numFmtId="188" fontId="4" fillId="0" borderId="0" xfId="721" applyNumberFormat="1" applyFont="1" applyAlignment="1">
      <alignment/>
    </xf>
    <xf numFmtId="0" fontId="6" fillId="0" borderId="21" xfId="564" applyFont="1" applyBorder="1">
      <alignment/>
      <protection/>
    </xf>
    <xf numFmtId="0" fontId="6" fillId="0" borderId="21" xfId="564" applyFont="1" applyBorder="1" applyAlignment="1">
      <alignment horizontal="left"/>
      <protection/>
    </xf>
    <xf numFmtId="188" fontId="4" fillId="0" borderId="0" xfId="721" applyNumberFormat="1" applyFont="1" applyBorder="1" applyAlignment="1">
      <alignment/>
    </xf>
    <xf numFmtId="0" fontId="2" fillId="0" borderId="22" xfId="564" applyFont="1" applyBorder="1">
      <alignment/>
      <protection/>
    </xf>
    <xf numFmtId="0" fontId="4" fillId="0" borderId="26" xfId="564" applyFont="1" applyBorder="1">
      <alignment/>
      <protection/>
    </xf>
    <xf numFmtId="0" fontId="2" fillId="0" borderId="28" xfId="564" applyFont="1" applyBorder="1">
      <alignment/>
      <protection/>
    </xf>
    <xf numFmtId="0" fontId="4" fillId="0" borderId="27" xfId="564" applyFont="1" applyBorder="1">
      <alignment/>
      <protection/>
    </xf>
    <xf numFmtId="0" fontId="4" fillId="0" borderId="23" xfId="564" applyFont="1" applyBorder="1">
      <alignment/>
      <protection/>
    </xf>
    <xf numFmtId="0" fontId="4" fillId="0" borderId="0" xfId="564" applyFont="1" applyBorder="1">
      <alignment/>
      <protection/>
    </xf>
    <xf numFmtId="0" fontId="2" fillId="0" borderId="20" xfId="564" applyFont="1" applyBorder="1" applyAlignment="1">
      <alignment horizontal="center"/>
      <protection/>
    </xf>
    <xf numFmtId="0" fontId="8" fillId="0" borderId="21" xfId="564" applyFont="1" applyBorder="1" applyAlignment="1">
      <alignment horizontal="center" wrapText="1"/>
      <protection/>
    </xf>
    <xf numFmtId="0" fontId="4" fillId="0" borderId="20" xfId="564" applyFont="1" applyBorder="1" applyAlignment="1">
      <alignment horizontal="center" wrapText="1"/>
      <protection/>
    </xf>
    <xf numFmtId="0" fontId="4" fillId="0" borderId="21" xfId="564" applyFont="1" applyBorder="1" applyAlignment="1">
      <alignment wrapText="1"/>
      <protection/>
    </xf>
    <xf numFmtId="0" fontId="4" fillId="0" borderId="20" xfId="564" applyFont="1" applyBorder="1" applyAlignment="1">
      <alignment wrapText="1"/>
      <protection/>
    </xf>
    <xf numFmtId="0" fontId="4" fillId="0" borderId="20" xfId="564" applyFont="1" applyBorder="1" applyAlignment="1">
      <alignment horizontal="left" wrapText="1" indent="1"/>
      <protection/>
    </xf>
    <xf numFmtId="0" fontId="2" fillId="0" borderId="25" xfId="564" applyFont="1" applyBorder="1" applyAlignment="1">
      <alignment horizontal="center"/>
      <protection/>
    </xf>
    <xf numFmtId="0" fontId="2" fillId="0" borderId="28" xfId="564" applyFont="1" applyBorder="1" applyAlignment="1">
      <alignment horizontal="center"/>
      <protection/>
    </xf>
    <xf numFmtId="0" fontId="8" fillId="0" borderId="25" xfId="564" applyFont="1" applyBorder="1" applyAlignment="1">
      <alignment horizontal="center" vertical="center" wrapText="1"/>
      <protection/>
    </xf>
    <xf numFmtId="0" fontId="6" fillId="0" borderId="25" xfId="564" applyFont="1" applyBorder="1" applyAlignment="1">
      <alignment horizontal="center"/>
      <protection/>
    </xf>
    <xf numFmtId="188" fontId="4" fillId="0" borderId="25" xfId="721" applyNumberFormat="1" applyFont="1" applyBorder="1" applyAlignment="1">
      <alignment horizontal="center"/>
    </xf>
    <xf numFmtId="0" fontId="4" fillId="0" borderId="25" xfId="564" applyFont="1" applyBorder="1" applyAlignment="1">
      <alignment horizontal="center"/>
      <protection/>
    </xf>
    <xf numFmtId="188" fontId="10" fillId="0" borderId="25" xfId="721" applyNumberFormat="1" applyFont="1" applyBorder="1" applyAlignment="1">
      <alignment horizontal="center"/>
    </xf>
    <xf numFmtId="188" fontId="7" fillId="0" borderId="25" xfId="721" applyNumberFormat="1" applyFont="1" applyBorder="1" applyAlignment="1">
      <alignment horizontal="center"/>
    </xf>
    <xf numFmtId="0" fontId="2" fillId="0" borderId="25" xfId="575" applyFont="1" applyBorder="1" applyAlignment="1">
      <alignment vertical="center"/>
      <protection/>
    </xf>
    <xf numFmtId="0" fontId="2" fillId="0" borderId="25" xfId="575" applyFont="1" applyBorder="1" applyAlignment="1">
      <alignment horizontal="center" vertical="center"/>
      <protection/>
    </xf>
    <xf numFmtId="0" fontId="2" fillId="0" borderId="25" xfId="526" applyFont="1" applyBorder="1">
      <alignment/>
      <protection/>
    </xf>
    <xf numFmtId="0" fontId="8" fillId="0" borderId="25" xfId="575" applyFont="1" applyBorder="1" applyAlignment="1">
      <alignment horizontal="center" vertical="center"/>
      <protection/>
    </xf>
    <xf numFmtId="0" fontId="2" fillId="0" borderId="0" xfId="575" applyFont="1" applyAlignment="1">
      <alignment vertical="center"/>
      <protection/>
    </xf>
    <xf numFmtId="0" fontId="5" fillId="0" borderId="0" xfId="575" applyFont="1">
      <alignment/>
      <protection/>
    </xf>
    <xf numFmtId="0" fontId="2" fillId="0" borderId="0" xfId="575" applyFont="1" applyBorder="1" applyAlignment="1">
      <alignment vertical="center"/>
      <protection/>
    </xf>
    <xf numFmtId="0" fontId="2" fillId="0" borderId="0" xfId="575" applyFont="1" applyBorder="1" applyAlignment="1">
      <alignment horizontal="center" vertical="center"/>
      <protection/>
    </xf>
    <xf numFmtId="0" fontId="2" fillId="0" borderId="0" xfId="575" applyFont="1" applyAlignment="1">
      <alignment horizontal="left" vertical="center"/>
      <protection/>
    </xf>
    <xf numFmtId="0" fontId="35" fillId="0" borderId="0" xfId="526" applyFont="1" applyAlignment="1">
      <alignment vertical="center"/>
      <protection/>
    </xf>
    <xf numFmtId="0" fontId="6" fillId="0" borderId="0" xfId="0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0" fontId="6" fillId="0" borderId="19" xfId="533" applyFont="1" applyBorder="1" applyAlignment="1">
      <alignment horizontal="center" vertical="center" wrapText="1"/>
      <protection/>
    </xf>
    <xf numFmtId="0" fontId="6" fillId="0" borderId="0" xfId="533" applyFont="1" applyBorder="1" applyAlignment="1">
      <alignment horizontal="center" vertical="center" wrapText="1"/>
      <protection/>
    </xf>
    <xf numFmtId="181" fontId="6" fillId="0" borderId="19" xfId="533" applyNumberFormat="1" applyFont="1" applyBorder="1" applyAlignment="1">
      <alignment horizontal="center" vertical="center" wrapText="1"/>
      <protection/>
    </xf>
    <xf numFmtId="181" fontId="6" fillId="0" borderId="0" xfId="533" applyNumberFormat="1" applyFont="1" applyBorder="1" applyAlignment="1">
      <alignment horizontal="center" vertical="center" wrapText="1"/>
      <protection/>
    </xf>
    <xf numFmtId="2" fontId="2" fillId="0" borderId="29" xfId="533" applyNumberFormat="1" applyFont="1" applyBorder="1" applyAlignment="1">
      <alignment horizontal="center" vertical="center" wrapText="1"/>
      <protection/>
    </xf>
    <xf numFmtId="180" fontId="2" fillId="0" borderId="19" xfId="533" applyNumberFormat="1" applyFont="1" applyBorder="1" applyAlignment="1">
      <alignment horizontal="center" vertical="center" wrapText="1"/>
      <protection/>
    </xf>
    <xf numFmtId="2" fontId="6" fillId="0" borderId="19" xfId="533" applyNumberFormat="1" applyFont="1" applyBorder="1" applyAlignment="1">
      <alignment horizontal="center" vertical="center" wrapText="1"/>
      <protection/>
    </xf>
    <xf numFmtId="180" fontId="6" fillId="0" borderId="0" xfId="533" applyNumberFormat="1" applyFont="1" applyAlignment="1">
      <alignment horizontal="center" vertical="center" wrapText="1"/>
      <protection/>
    </xf>
    <xf numFmtId="0" fontId="2" fillId="0" borderId="29" xfId="533" applyFont="1" applyBorder="1" applyAlignment="1">
      <alignment horizontal="center" vertical="center" wrapText="1"/>
      <protection/>
    </xf>
    <xf numFmtId="0" fontId="2" fillId="0" borderId="0" xfId="533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 vertical="center" wrapText="1"/>
      <protection/>
    </xf>
    <xf numFmtId="0" fontId="6" fillId="0" borderId="19" xfId="533" applyFont="1" applyBorder="1" applyAlignment="1">
      <alignment horizontal="center"/>
      <protection/>
    </xf>
    <xf numFmtId="0" fontId="2" fillId="0" borderId="0" xfId="533" applyFont="1" applyAlignment="1">
      <alignment horizontal="center"/>
      <protection/>
    </xf>
    <xf numFmtId="181" fontId="6" fillId="0" borderId="0" xfId="533" applyNumberFormat="1" applyFont="1" applyAlignment="1">
      <alignment horizontal="center"/>
      <protection/>
    </xf>
    <xf numFmtId="2" fontId="6" fillId="0" borderId="19" xfId="533" applyNumberFormat="1" applyFont="1" applyBorder="1" applyAlignment="1">
      <alignment horizontal="center"/>
      <protection/>
    </xf>
    <xf numFmtId="2" fontId="6" fillId="0" borderId="0" xfId="533" applyNumberFormat="1" applyFont="1" applyAlignment="1">
      <alignment horizontal="center"/>
      <protection/>
    </xf>
    <xf numFmtId="0" fontId="6" fillId="0" borderId="0" xfId="533" applyFont="1" applyAlignment="1">
      <alignment horizontal="center"/>
      <protection/>
    </xf>
    <xf numFmtId="0" fontId="6" fillId="0" borderId="19" xfId="533" applyFont="1" applyBorder="1" applyAlignment="1">
      <alignment horizontal="center" vertical="center"/>
      <protection/>
    </xf>
    <xf numFmtId="0" fontId="6" fillId="0" borderId="0" xfId="533" applyFont="1" applyBorder="1" applyAlignment="1">
      <alignment horizontal="center" vertical="center"/>
      <protection/>
    </xf>
    <xf numFmtId="181" fontId="6" fillId="0" borderId="19" xfId="533" applyNumberFormat="1" applyFont="1" applyBorder="1" applyAlignment="1">
      <alignment horizontal="center" vertical="center"/>
      <protection/>
    </xf>
    <xf numFmtId="181" fontId="6" fillId="0" borderId="0" xfId="533" applyNumberFormat="1" applyFont="1" applyAlignment="1">
      <alignment horizontal="center" vertical="center"/>
      <protection/>
    </xf>
    <xf numFmtId="2" fontId="6" fillId="0" borderId="19" xfId="533" applyNumberFormat="1" applyFont="1" applyBorder="1" applyAlignment="1">
      <alignment horizontal="center" vertical="center"/>
      <protection/>
    </xf>
    <xf numFmtId="2" fontId="6" fillId="0" borderId="0" xfId="533" applyNumberFormat="1" applyFont="1" applyAlignment="1">
      <alignment horizontal="center" vertical="center"/>
      <protection/>
    </xf>
    <xf numFmtId="2" fontId="6" fillId="0" borderId="29" xfId="533" applyNumberFormat="1" applyFont="1" applyBorder="1" applyAlignment="1">
      <alignment horizontal="center" vertical="center"/>
      <protection/>
    </xf>
    <xf numFmtId="0" fontId="2" fillId="0" borderId="0" xfId="533" applyFont="1" applyAlignment="1">
      <alignment horizontal="center" vertical="center"/>
      <protection/>
    </xf>
    <xf numFmtId="0" fontId="6" fillId="0" borderId="20" xfId="533" applyFont="1" applyBorder="1" applyAlignment="1">
      <alignment horizontal="center"/>
      <protection/>
    </xf>
    <xf numFmtId="0" fontId="6" fillId="0" borderId="21" xfId="533" applyFont="1" applyBorder="1" applyAlignment="1">
      <alignment horizontal="center"/>
      <protection/>
    </xf>
    <xf numFmtId="181" fontId="6" fillId="0" borderId="20" xfId="533" applyNumberFormat="1" applyFont="1" applyBorder="1" applyAlignment="1">
      <alignment horizontal="center"/>
      <protection/>
    </xf>
    <xf numFmtId="181" fontId="6" fillId="0" borderId="21" xfId="533" applyNumberFormat="1" applyFont="1" applyBorder="1" applyAlignment="1">
      <alignment horizontal="center"/>
      <protection/>
    </xf>
    <xf numFmtId="2" fontId="6" fillId="0" borderId="20" xfId="533" applyNumberFormat="1" applyFont="1" applyBorder="1" applyAlignment="1">
      <alignment horizontal="center"/>
      <protection/>
    </xf>
    <xf numFmtId="2" fontId="6" fillId="0" borderId="21" xfId="533" applyNumberFormat="1" applyFont="1" applyBorder="1" applyAlignment="1">
      <alignment horizontal="center"/>
      <protection/>
    </xf>
    <xf numFmtId="2" fontId="6" fillId="0" borderId="30" xfId="533" applyNumberFormat="1" applyFont="1" applyBorder="1" applyAlignment="1">
      <alignment horizontal="center"/>
      <protection/>
    </xf>
    <xf numFmtId="180" fontId="6" fillId="0" borderId="21" xfId="0" applyNumberFormat="1" applyFont="1" applyBorder="1" applyAlignment="1">
      <alignment horizontal="center"/>
    </xf>
    <xf numFmtId="180" fontId="6" fillId="0" borderId="30" xfId="0" applyNumberFormat="1" applyFont="1" applyBorder="1" applyAlignment="1">
      <alignment horizontal="center"/>
    </xf>
    <xf numFmtId="0" fontId="6" fillId="0" borderId="19" xfId="621" applyFont="1" applyBorder="1" applyAlignment="1">
      <alignment horizontal="center" vertical="center" wrapText="1"/>
      <protection/>
    </xf>
    <xf numFmtId="2" fontId="2" fillId="0" borderId="29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 wrapText="1"/>
    </xf>
    <xf numFmtId="181" fontId="6" fillId="0" borderId="29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181" fontId="58" fillId="0" borderId="19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9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19" xfId="617" applyNumberFormat="1" applyFont="1" applyBorder="1" applyAlignment="1">
      <alignment horizontal="center" vertical="center" wrapText="1"/>
      <protection/>
    </xf>
    <xf numFmtId="1" fontId="6" fillId="0" borderId="0" xfId="617" applyNumberFormat="1" applyFont="1" applyBorder="1" applyAlignment="1">
      <alignment horizontal="center" vertical="center" wrapText="1"/>
      <protection/>
    </xf>
    <xf numFmtId="0" fontId="31" fillId="0" borderId="0" xfId="526" applyFont="1" applyAlignment="1">
      <alignment horizontal="center"/>
      <protection/>
    </xf>
    <xf numFmtId="0" fontId="32" fillId="0" borderId="0" xfId="526" applyFont="1" applyAlignment="1">
      <alignment horizontal="center" vertical="center"/>
      <protection/>
    </xf>
    <xf numFmtId="0" fontId="31" fillId="0" borderId="0" xfId="500" applyFont="1" applyAlignment="1">
      <alignment horizontal="center" vertical="center" wrapText="1"/>
      <protection/>
    </xf>
    <xf numFmtId="0" fontId="35" fillId="0" borderId="0" xfId="526" applyFont="1" applyAlignment="1">
      <alignment horizontal="center" vertical="center"/>
      <protection/>
    </xf>
    <xf numFmtId="0" fontId="6" fillId="0" borderId="0" xfId="526" applyFont="1" applyAlignment="1">
      <alignment horizontal="left" vertical="center" wrapText="1"/>
      <protection/>
    </xf>
    <xf numFmtId="0" fontId="2" fillId="0" borderId="0" xfId="526" applyFont="1" applyAlignment="1">
      <alignment horizontal="left" vertical="center" wrapText="1"/>
      <protection/>
    </xf>
    <xf numFmtId="0" fontId="5" fillId="0" borderId="0" xfId="564" applyFont="1" applyAlignment="1">
      <alignment horizontal="center"/>
      <protection/>
    </xf>
    <xf numFmtId="0" fontId="9" fillId="0" borderId="0" xfId="703" applyFont="1" applyAlignment="1">
      <alignment horizontal="center" vertical="center" wrapText="1"/>
      <protection/>
    </xf>
    <xf numFmtId="0" fontId="4" fillId="0" borderId="0" xfId="564" applyFont="1" applyAlignment="1">
      <alignment horizontal="center"/>
      <protection/>
    </xf>
    <xf numFmtId="0" fontId="2" fillId="0" borderId="0" xfId="575" applyFont="1" applyAlignment="1">
      <alignment vertical="center"/>
      <protection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23" xfId="620" applyFont="1" applyBorder="1" applyAlignment="1">
      <alignment horizontal="center" wrapText="1"/>
      <protection/>
    </xf>
    <xf numFmtId="0" fontId="4" fillId="0" borderId="20" xfId="620" applyFont="1" applyBorder="1" applyAlignment="1">
      <alignment horizontal="center" wrapText="1"/>
      <protection/>
    </xf>
  </cellXfs>
  <cellStyles count="709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20" xfId="368"/>
    <cellStyle name="Comma 21" xfId="369"/>
    <cellStyle name="Comma 22" xfId="370"/>
    <cellStyle name="Comma 3" xfId="371"/>
    <cellStyle name="Comma 4" xfId="372"/>
    <cellStyle name="Comma 5" xfId="373"/>
    <cellStyle name="Comma 6" xfId="374"/>
    <cellStyle name="Comma 7" xfId="375"/>
    <cellStyle name="Comma 8" xfId="376"/>
    <cellStyle name="Comma 9" xfId="377"/>
    <cellStyle name="Currency" xfId="378"/>
    <cellStyle name="Currency [0]" xfId="379"/>
    <cellStyle name="Explanatory Text" xfId="380"/>
    <cellStyle name="Explanatory Text 2" xfId="381"/>
    <cellStyle name="Explanatory Text 2 2" xfId="382"/>
    <cellStyle name="Explanatory Text 2 3" xfId="383"/>
    <cellStyle name="Explanatory Text 2 4" xfId="384"/>
    <cellStyle name="Explanatory Text 2 5" xfId="385"/>
    <cellStyle name="Explanatory Text 3" xfId="386"/>
    <cellStyle name="Explanatory Text 4" xfId="387"/>
    <cellStyle name="Explanatory Text 4 2" xfId="388"/>
    <cellStyle name="Explanatory Text 5" xfId="389"/>
    <cellStyle name="Explanatory Text 6" xfId="390"/>
    <cellStyle name="Explanatory Text 7" xfId="391"/>
    <cellStyle name="Followed Hyperlink" xfId="392"/>
    <cellStyle name="Good" xfId="393"/>
    <cellStyle name="Good 2" xfId="394"/>
    <cellStyle name="Good 2 2" xfId="395"/>
    <cellStyle name="Good 2 3" xfId="396"/>
    <cellStyle name="Good 2 4" xfId="397"/>
    <cellStyle name="Good 2 5" xfId="398"/>
    <cellStyle name="Good 3" xfId="399"/>
    <cellStyle name="Good 4" xfId="400"/>
    <cellStyle name="Good 4 2" xfId="401"/>
    <cellStyle name="Good 5" xfId="402"/>
    <cellStyle name="Good 6" xfId="403"/>
    <cellStyle name="Good 7" xfId="404"/>
    <cellStyle name="Heading 1" xfId="405"/>
    <cellStyle name="Heading 1 2" xfId="406"/>
    <cellStyle name="Heading 1 2 2" xfId="407"/>
    <cellStyle name="Heading 1 2 3" xfId="408"/>
    <cellStyle name="Heading 1 2 4" xfId="409"/>
    <cellStyle name="Heading 1 2 5" xfId="410"/>
    <cellStyle name="Heading 1 2_anakia II etapi.xls sm. defeqturi" xfId="411"/>
    <cellStyle name="Heading 1 3" xfId="412"/>
    <cellStyle name="Heading 1 4" xfId="413"/>
    <cellStyle name="Heading 1 4 2" xfId="414"/>
    <cellStyle name="Heading 1 4_anakia II etapi.xls sm. defeqturi" xfId="415"/>
    <cellStyle name="Heading 1 5" xfId="416"/>
    <cellStyle name="Heading 1 6" xfId="417"/>
    <cellStyle name="Heading 1 7" xfId="418"/>
    <cellStyle name="Heading 2" xfId="419"/>
    <cellStyle name="Heading 2 2" xfId="420"/>
    <cellStyle name="Heading 2 2 2" xfId="421"/>
    <cellStyle name="Heading 2 2 3" xfId="422"/>
    <cellStyle name="Heading 2 2 4" xfId="423"/>
    <cellStyle name="Heading 2 2 5" xfId="424"/>
    <cellStyle name="Heading 2 2_anakia II etapi.xls sm. defeqturi" xfId="425"/>
    <cellStyle name="Heading 2 3" xfId="426"/>
    <cellStyle name="Heading 2 4" xfId="427"/>
    <cellStyle name="Heading 2 4 2" xfId="428"/>
    <cellStyle name="Heading 2 4_anakia II etapi.xls sm. defeqturi" xfId="429"/>
    <cellStyle name="Heading 2 5" xfId="430"/>
    <cellStyle name="Heading 2 6" xfId="431"/>
    <cellStyle name="Heading 2 7" xfId="432"/>
    <cellStyle name="Heading 3" xfId="433"/>
    <cellStyle name="Heading 3 2" xfId="434"/>
    <cellStyle name="Heading 3 2 2" xfId="435"/>
    <cellStyle name="Heading 3 2 3" xfId="436"/>
    <cellStyle name="Heading 3 2 4" xfId="437"/>
    <cellStyle name="Heading 3 2 5" xfId="438"/>
    <cellStyle name="Heading 3 2_anakia II etapi.xls sm. defeqturi" xfId="439"/>
    <cellStyle name="Heading 3 3" xfId="440"/>
    <cellStyle name="Heading 3 4" xfId="441"/>
    <cellStyle name="Heading 3 4 2" xfId="442"/>
    <cellStyle name="Heading 3 4_anakia II etapi.xls sm. defeqturi" xfId="443"/>
    <cellStyle name="Heading 3 5" xfId="444"/>
    <cellStyle name="Heading 3 6" xfId="445"/>
    <cellStyle name="Heading 3 7" xfId="446"/>
    <cellStyle name="Heading 4" xfId="447"/>
    <cellStyle name="Heading 4 2" xfId="448"/>
    <cellStyle name="Heading 4 2 2" xfId="449"/>
    <cellStyle name="Heading 4 2 3" xfId="450"/>
    <cellStyle name="Heading 4 2 4" xfId="451"/>
    <cellStyle name="Heading 4 2 5" xfId="452"/>
    <cellStyle name="Heading 4 3" xfId="453"/>
    <cellStyle name="Heading 4 4" xfId="454"/>
    <cellStyle name="Heading 4 4 2" xfId="455"/>
    <cellStyle name="Heading 4 5" xfId="456"/>
    <cellStyle name="Heading 4 6" xfId="457"/>
    <cellStyle name="Heading 4 7" xfId="458"/>
    <cellStyle name="Hyperlink" xfId="459"/>
    <cellStyle name="Input" xfId="460"/>
    <cellStyle name="Input 2" xfId="461"/>
    <cellStyle name="Input 2 2" xfId="462"/>
    <cellStyle name="Input 2 3" xfId="463"/>
    <cellStyle name="Input 2 4" xfId="464"/>
    <cellStyle name="Input 2 5" xfId="465"/>
    <cellStyle name="Input 2_anakia II etapi.xls sm. defeqturi" xfId="466"/>
    <cellStyle name="Input 3" xfId="467"/>
    <cellStyle name="Input 4" xfId="468"/>
    <cellStyle name="Input 4 2" xfId="469"/>
    <cellStyle name="Input 4_anakia II etapi.xls sm. defeqturi" xfId="470"/>
    <cellStyle name="Input 5" xfId="471"/>
    <cellStyle name="Input 6" xfId="472"/>
    <cellStyle name="Input 7" xfId="473"/>
    <cellStyle name="Linked Cell" xfId="474"/>
    <cellStyle name="Linked Cell 2" xfId="475"/>
    <cellStyle name="Linked Cell 2 2" xfId="476"/>
    <cellStyle name="Linked Cell 2 3" xfId="477"/>
    <cellStyle name="Linked Cell 2 4" xfId="478"/>
    <cellStyle name="Linked Cell 2 5" xfId="479"/>
    <cellStyle name="Linked Cell 2_anakia II etapi.xls sm. defeqturi" xfId="480"/>
    <cellStyle name="Linked Cell 3" xfId="481"/>
    <cellStyle name="Linked Cell 4" xfId="482"/>
    <cellStyle name="Linked Cell 4 2" xfId="483"/>
    <cellStyle name="Linked Cell 4_anakia II etapi.xls sm. defeqturi" xfId="484"/>
    <cellStyle name="Linked Cell 5" xfId="485"/>
    <cellStyle name="Linked Cell 6" xfId="486"/>
    <cellStyle name="Linked Cell 7" xfId="487"/>
    <cellStyle name="Neutral" xfId="488"/>
    <cellStyle name="Neutral 2" xfId="489"/>
    <cellStyle name="Neutral 2 2" xfId="490"/>
    <cellStyle name="Neutral 2 3" xfId="491"/>
    <cellStyle name="Neutral 2 4" xfId="492"/>
    <cellStyle name="Neutral 2 5" xfId="493"/>
    <cellStyle name="Neutral 3" xfId="494"/>
    <cellStyle name="Neutral 4" xfId="495"/>
    <cellStyle name="Neutral 4 2" xfId="496"/>
    <cellStyle name="Neutral 5" xfId="497"/>
    <cellStyle name="Neutral 6" xfId="498"/>
    <cellStyle name="Neutral 7" xfId="499"/>
    <cellStyle name="Normal 10" xfId="500"/>
    <cellStyle name="Normal 10 2" xfId="501"/>
    <cellStyle name="Normal 11" xfId="502"/>
    <cellStyle name="Normal 11 2" xfId="503"/>
    <cellStyle name="Normal 11 2 2" xfId="504"/>
    <cellStyle name="Normal 11 3" xfId="505"/>
    <cellStyle name="Normal 11_GAZI-2010" xfId="506"/>
    <cellStyle name="Normal 12" xfId="507"/>
    <cellStyle name="Normal 12 2" xfId="508"/>
    <cellStyle name="Normal 12_gazis gare qseli" xfId="509"/>
    <cellStyle name="Normal 13" xfId="510"/>
    <cellStyle name="Normal 13 2" xfId="511"/>
    <cellStyle name="Normal 13 3" xfId="512"/>
    <cellStyle name="Normal 13 3 2" xfId="513"/>
    <cellStyle name="Normal 13 4" xfId="514"/>
    <cellStyle name="Normal 13 5" xfId="515"/>
    <cellStyle name="Normal 13_GAZI-2010" xfId="516"/>
    <cellStyle name="Normal 14" xfId="517"/>
    <cellStyle name="Normal 14 2" xfId="518"/>
    <cellStyle name="Normal 14 3" xfId="519"/>
    <cellStyle name="Normal 14 3 2" xfId="520"/>
    <cellStyle name="Normal 14 4" xfId="521"/>
    <cellStyle name="Normal 14 5" xfId="522"/>
    <cellStyle name="Normal 14_anakia II etapi.xls sm. defeqturi" xfId="523"/>
    <cellStyle name="Normal 15" xfId="524"/>
    <cellStyle name="Normal 16" xfId="525"/>
    <cellStyle name="Normal 16 2" xfId="526"/>
    <cellStyle name="Normal 16 3" xfId="527"/>
    <cellStyle name="Normal 16_axalq.skola" xfId="528"/>
    <cellStyle name="Normal 17" xfId="529"/>
    <cellStyle name="Normal 18" xfId="530"/>
    <cellStyle name="Normal 19" xfId="531"/>
    <cellStyle name="Normal 2" xfId="532"/>
    <cellStyle name="Normal 2 10" xfId="533"/>
    <cellStyle name="Normal 2 2" xfId="534"/>
    <cellStyle name="Normal 2 2 2" xfId="535"/>
    <cellStyle name="Normal 2 2 3" xfId="536"/>
    <cellStyle name="Normal 2 2 4" xfId="537"/>
    <cellStyle name="Normal 2 2 5" xfId="538"/>
    <cellStyle name="Normal 2 2 6" xfId="539"/>
    <cellStyle name="Normal 2 2 7" xfId="540"/>
    <cellStyle name="Normal 2 2_2D4CD000" xfId="541"/>
    <cellStyle name="Normal 2 3" xfId="542"/>
    <cellStyle name="Normal 2 4" xfId="543"/>
    <cellStyle name="Normal 2 5" xfId="544"/>
    <cellStyle name="Normal 2 6" xfId="545"/>
    <cellStyle name="Normal 2 7" xfId="546"/>
    <cellStyle name="Normal 2 7 2" xfId="547"/>
    <cellStyle name="Normal 2 7 3" xfId="548"/>
    <cellStyle name="Normal 2 7_anakia II etapi.xls sm. defeqturi" xfId="549"/>
    <cellStyle name="Normal 2 8" xfId="550"/>
    <cellStyle name="Normal 2 9" xfId="551"/>
    <cellStyle name="Normal 2_anakia II etapi.xls sm. defeqturi" xfId="552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29 2" xfId="563"/>
    <cellStyle name="Normal 3" xfId="564"/>
    <cellStyle name="Normal 3 2" xfId="565"/>
    <cellStyle name="Normal 3 2 2" xfId="566"/>
    <cellStyle name="Normal 3 2_anakia II etapi.xls sm. defeqturi" xfId="567"/>
    <cellStyle name="Normal 30" xfId="568"/>
    <cellStyle name="Normal 30 2" xfId="569"/>
    <cellStyle name="Normal 31" xfId="570"/>
    <cellStyle name="Normal 32" xfId="571"/>
    <cellStyle name="Normal 32 2" xfId="572"/>
    <cellStyle name="Normal 32 3" xfId="573"/>
    <cellStyle name="Normal 32 3 2" xfId="574"/>
    <cellStyle name="Normal 33" xfId="575"/>
    <cellStyle name="Normal 33 2" xfId="576"/>
    <cellStyle name="Normal 34" xfId="577"/>
    <cellStyle name="Normal 35" xfId="578"/>
    <cellStyle name="Normal 35 2" xfId="579"/>
    <cellStyle name="Normal 35 3" xfId="580"/>
    <cellStyle name="Normal 36" xfId="581"/>
    <cellStyle name="Normal 36 2" xfId="582"/>
    <cellStyle name="Normal 36 2 2" xfId="583"/>
    <cellStyle name="Normal 36 3" xfId="584"/>
    <cellStyle name="Normal 37" xfId="585"/>
    <cellStyle name="Normal 38" xfId="586"/>
    <cellStyle name="Normal 38 2" xfId="587"/>
    <cellStyle name="Normal 38 2 2" xfId="588"/>
    <cellStyle name="Normal 38 3" xfId="589"/>
    <cellStyle name="Normal 39" xfId="590"/>
    <cellStyle name="Normal 39 2" xfId="591"/>
    <cellStyle name="Normal 4" xfId="592"/>
    <cellStyle name="Normal 40" xfId="593"/>
    <cellStyle name="Normal 40 2" xfId="594"/>
    <cellStyle name="Normal 41" xfId="595"/>
    <cellStyle name="Normal 44" xfId="596"/>
    <cellStyle name="Normal 5" xfId="597"/>
    <cellStyle name="Normal 5 2" xfId="598"/>
    <cellStyle name="Normal 5 2 2" xfId="599"/>
    <cellStyle name="Normal 5 3" xfId="600"/>
    <cellStyle name="Normal 5 4" xfId="601"/>
    <cellStyle name="Normal 5 4 2" xfId="602"/>
    <cellStyle name="Normal 5_Copy of SAN2010" xfId="603"/>
    <cellStyle name="Normal 6" xfId="604"/>
    <cellStyle name="Normal 7" xfId="605"/>
    <cellStyle name="Normal 8" xfId="606"/>
    <cellStyle name="Normal 8 2" xfId="607"/>
    <cellStyle name="Normal 8_2D4CD000" xfId="608"/>
    <cellStyle name="Normal 9" xfId="609"/>
    <cellStyle name="Normal 9 2" xfId="610"/>
    <cellStyle name="Normal 9 2 2" xfId="611"/>
    <cellStyle name="Normal 9 2 3" xfId="612"/>
    <cellStyle name="Normal 9 2 4" xfId="613"/>
    <cellStyle name="Normal 9 2_anakia II etapi.xls sm. defeqturi" xfId="614"/>
    <cellStyle name="Normal 9_2D4CD000" xfId="615"/>
    <cellStyle name="Normal_axalqalaqis skola " xfId="616"/>
    <cellStyle name="Normal_gare wyalsadfenigagarini" xfId="617"/>
    <cellStyle name="Normal_gare wyalsadfenigagarini 2 2" xfId="618"/>
    <cellStyle name="Normal_gare wyalsadfenigagarini_ELEQ-08-IIkv" xfId="619"/>
    <cellStyle name="Normal_gare wyalsadfenigagarini_SAN2008=IIkv" xfId="620"/>
    <cellStyle name="Normal_ozurgeTis saavadmyofo" xfId="621"/>
    <cellStyle name="Normal_sida wyalsadeni_SAN2008=IIkv" xfId="622"/>
    <cellStyle name="Note" xfId="623"/>
    <cellStyle name="Note 2" xfId="624"/>
    <cellStyle name="Note 2 2" xfId="625"/>
    <cellStyle name="Note 2 3" xfId="626"/>
    <cellStyle name="Note 2 4" xfId="627"/>
    <cellStyle name="Note 2 5" xfId="628"/>
    <cellStyle name="Note 2_anakia II etapi.xls sm. defeqturi" xfId="629"/>
    <cellStyle name="Note 3" xfId="630"/>
    <cellStyle name="Note 4" xfId="631"/>
    <cellStyle name="Note 4 2" xfId="632"/>
    <cellStyle name="Note 4_anakia II etapi.xls sm. defeqturi" xfId="633"/>
    <cellStyle name="Note 5" xfId="634"/>
    <cellStyle name="Note 6" xfId="635"/>
    <cellStyle name="Note 7" xfId="636"/>
    <cellStyle name="Output" xfId="637"/>
    <cellStyle name="Output 2" xfId="638"/>
    <cellStyle name="Output 2 2" xfId="639"/>
    <cellStyle name="Output 2 3" xfId="640"/>
    <cellStyle name="Output 2 4" xfId="641"/>
    <cellStyle name="Output 2 5" xfId="642"/>
    <cellStyle name="Output 2_anakia II etapi.xls sm. defeqturi" xfId="643"/>
    <cellStyle name="Output 3" xfId="644"/>
    <cellStyle name="Output 4" xfId="645"/>
    <cellStyle name="Output 4 2" xfId="646"/>
    <cellStyle name="Output 4_anakia II etapi.xls sm. defeqturi" xfId="647"/>
    <cellStyle name="Output 5" xfId="648"/>
    <cellStyle name="Output 6" xfId="649"/>
    <cellStyle name="Output 7" xfId="650"/>
    <cellStyle name="Percent" xfId="651"/>
    <cellStyle name="Percent 2" xfId="652"/>
    <cellStyle name="Percent 3" xfId="653"/>
    <cellStyle name="Percent 3 2" xfId="654"/>
    <cellStyle name="Percent 4" xfId="655"/>
    <cellStyle name="Percent 5" xfId="656"/>
    <cellStyle name="Percent 6" xfId="657"/>
    <cellStyle name="Style 1" xfId="658"/>
    <cellStyle name="Title" xfId="659"/>
    <cellStyle name="Title 2" xfId="660"/>
    <cellStyle name="Title 2 2" xfId="661"/>
    <cellStyle name="Title 2 3" xfId="662"/>
    <cellStyle name="Title 2 4" xfId="663"/>
    <cellStyle name="Title 2 5" xfId="664"/>
    <cellStyle name="Title 3" xfId="665"/>
    <cellStyle name="Title 4" xfId="666"/>
    <cellStyle name="Title 4 2" xfId="667"/>
    <cellStyle name="Title 5" xfId="668"/>
    <cellStyle name="Title 6" xfId="669"/>
    <cellStyle name="Title 7" xfId="670"/>
    <cellStyle name="Total" xfId="671"/>
    <cellStyle name="Total 2" xfId="672"/>
    <cellStyle name="Total 2 2" xfId="673"/>
    <cellStyle name="Total 2 3" xfId="674"/>
    <cellStyle name="Total 2 4" xfId="675"/>
    <cellStyle name="Total 2 5" xfId="676"/>
    <cellStyle name="Total 2_anakia II etapi.xls sm. defeqturi" xfId="677"/>
    <cellStyle name="Total 3" xfId="678"/>
    <cellStyle name="Total 4" xfId="679"/>
    <cellStyle name="Total 4 2" xfId="680"/>
    <cellStyle name="Total 4_anakia II etapi.xls sm. defeqturi" xfId="681"/>
    <cellStyle name="Total 5" xfId="682"/>
    <cellStyle name="Total 6" xfId="683"/>
    <cellStyle name="Total 7" xfId="684"/>
    <cellStyle name="Warning Text" xfId="685"/>
    <cellStyle name="Warning Text 2" xfId="686"/>
    <cellStyle name="Warning Text 2 2" xfId="687"/>
    <cellStyle name="Warning Text 2 3" xfId="688"/>
    <cellStyle name="Warning Text 2 4" xfId="689"/>
    <cellStyle name="Warning Text 2 5" xfId="690"/>
    <cellStyle name="Warning Text 3" xfId="691"/>
    <cellStyle name="Warning Text 4" xfId="692"/>
    <cellStyle name="Warning Text 4 2" xfId="693"/>
    <cellStyle name="Warning Text 5" xfId="694"/>
    <cellStyle name="Warning Text 6" xfId="695"/>
    <cellStyle name="Warning Text 7" xfId="696"/>
    <cellStyle name="Обычный 10" xfId="697"/>
    <cellStyle name="Обычный 2" xfId="698"/>
    <cellStyle name="Обычный 2 2" xfId="699"/>
    <cellStyle name="Обычный 3" xfId="700"/>
    <cellStyle name="Обычный 3 2" xfId="701"/>
    <cellStyle name="Обычный 3 3" xfId="702"/>
    <cellStyle name="Обычный 4" xfId="703"/>
    <cellStyle name="Обычный 4 2" xfId="704"/>
    <cellStyle name="Обычный 4 3" xfId="705"/>
    <cellStyle name="Обычный 5" xfId="706"/>
    <cellStyle name="Обычный 5 2" xfId="707"/>
    <cellStyle name="Обычный 5 2 2" xfId="708"/>
    <cellStyle name="Обычный 5 3" xfId="709"/>
    <cellStyle name="Обычный 6" xfId="710"/>
    <cellStyle name="Обычный 7" xfId="711"/>
    <cellStyle name="Обычный 8" xfId="712"/>
    <cellStyle name="Обычный 9" xfId="713"/>
    <cellStyle name="Обычный_2338-2339" xfId="714"/>
    <cellStyle name="Обычный_SAN2008-I" xfId="715"/>
    <cellStyle name="Процентный 2" xfId="716"/>
    <cellStyle name="Процентный 3" xfId="717"/>
    <cellStyle name="Процентный 3 2" xfId="718"/>
    <cellStyle name="Финансовый 2" xfId="719"/>
    <cellStyle name="Финансовый 3" xfId="720"/>
    <cellStyle name="Финансовый 4" xfId="721"/>
    <cellStyle name="Финансовый 5" xfId="7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306;&#4304;&#4315;&#4304;&#4306;&#4320;&#4308;&#4305;&#4304;%20196%20&#4307;&#4304;%20&#4324;&#4304;&#4321;&#4304;&#4307;&#4308;&#4305;&#4312;%2054,%20197\&#4306;&#4304;&#4315;&#4304;&#4306;&#4320;&#4308;&#4305;&#4304;%20196%20&#4307;&#4304;%20&#4324;&#4304;&#4321;&#4304;&#4307;&#4308;&#4305;&#4312;%2054,%20197\196%20&#4305;&#4304;&#4326;&#4312;\196bagis%20xarjtagricxvas%20uwyi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52%20cx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obieqto xarjT"/>
      <sheetName val="VII-VIII"/>
      <sheetName val="I-VI"/>
      <sheetName val="196 bagis xarjtagricxva  )"/>
      <sheetName val="196 moculobaTa uwyisi  )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2-E baga bag cxeli wyalii"/>
    </sheetNames>
    <sheetDataSet>
      <sheetData sheetId="0">
        <row r="10">
          <cell r="B10" t="str">
            <v>cxeli wylis qvabi 45kvt</v>
          </cell>
        </row>
        <row r="11">
          <cell r="B11" t="str">
            <v>cxeli wylis tumbo</v>
          </cell>
        </row>
        <row r="12">
          <cell r="B12" t="str">
            <v>moculobiTi boileri 500 litri</v>
          </cell>
        </row>
        <row r="14">
          <cell r="B14" t="str">
            <v>qvabis damcavi kvanZi</v>
          </cell>
        </row>
        <row r="15">
          <cell r="B15" t="str">
            <v>ukusarqveli</v>
          </cell>
        </row>
        <row r="16">
          <cell r="B16" t="str">
            <v>mili cx.wylis d-50 (trasaze SefuTviT)</v>
          </cell>
          <cell r="D16">
            <v>52</v>
          </cell>
        </row>
        <row r="17">
          <cell r="D17">
            <v>52</v>
          </cell>
        </row>
        <row r="18">
          <cell r="D18">
            <v>48</v>
          </cell>
        </row>
        <row r="39">
          <cell r="B39" t="str">
            <v>el.avtomati, fari</v>
          </cell>
        </row>
        <row r="40">
          <cell r="B40" t="str">
            <v>spilenZis el.sadeni 4X4</v>
          </cell>
        </row>
        <row r="41">
          <cell r="B41" t="str">
            <v>spilenZis el.sadeni 2X2,5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0" zoomScaleNormal="80" zoomScalePageLayoutView="0" workbookViewId="0" topLeftCell="A1">
      <selection activeCell="A12" sqref="A12:N12"/>
    </sheetView>
  </sheetViews>
  <sheetFormatPr defaultColWidth="9.140625" defaultRowHeight="15" customHeight="1"/>
  <cols>
    <col min="1" max="11" width="9.140625" style="26" customWidth="1"/>
    <col min="12" max="12" width="10.8515625" style="26" customWidth="1"/>
    <col min="13" max="16384" width="9.140625" style="26" customWidth="1"/>
  </cols>
  <sheetData>
    <row r="1" ht="15" customHeight="1">
      <c r="G1" s="27"/>
    </row>
    <row r="2" ht="15" customHeight="1">
      <c r="L2" s="28"/>
    </row>
    <row r="3" spans="1:15" ht="19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9"/>
    </row>
    <row r="6" ht="15" customHeight="1">
      <c r="L6" s="30"/>
    </row>
    <row r="7" ht="15" customHeight="1">
      <c r="L7" s="30"/>
    </row>
    <row r="10" spans="1:15" ht="25.5" customHeight="1">
      <c r="A10" s="274" t="s">
        <v>86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31"/>
    </row>
    <row r="11" ht="15" customHeight="1">
      <c r="B11" s="32"/>
    </row>
    <row r="12" spans="1:15" s="30" customFormat="1" ht="67.5" customHeight="1">
      <c r="A12" s="275" t="s">
        <v>135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33"/>
    </row>
    <row r="13" spans="1:15" s="30" customFormat="1" ht="2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3:13" ht="16.5" customHeight="1">
      <c r="C14" s="35"/>
      <c r="D14" s="27"/>
      <c r="E14" s="27"/>
      <c r="F14" s="27"/>
      <c r="G14" s="27"/>
      <c r="H14" s="27"/>
      <c r="I14" s="27"/>
      <c r="J14" s="27"/>
      <c r="K14" s="36"/>
      <c r="L14" s="36"/>
      <c r="M14" s="36"/>
    </row>
    <row r="16" spans="7:13" ht="18.75" customHeight="1">
      <c r="G16" s="28" t="s">
        <v>34</v>
      </c>
      <c r="L16" s="37">
        <f>'G.B.'!F9</f>
        <v>0</v>
      </c>
      <c r="M16" s="28" t="s">
        <v>35</v>
      </c>
    </row>
    <row r="19" spans="3:12" ht="15" customHeight="1">
      <c r="C19" s="38"/>
      <c r="D19" s="39"/>
      <c r="E19" s="39"/>
      <c r="F19" s="39"/>
      <c r="G19" s="39"/>
      <c r="H19" s="39"/>
      <c r="I19" s="39"/>
      <c r="J19" s="39"/>
      <c r="K19" s="39"/>
      <c r="L19" s="39"/>
    </row>
    <row r="20" spans="1:11" s="30" customFormat="1" ht="21.75" customHeight="1">
      <c r="A20" s="27"/>
      <c r="B20" s="30" t="s">
        <v>33</v>
      </c>
      <c r="K20" s="30" t="s">
        <v>54</v>
      </c>
    </row>
    <row r="21" spans="3:11" ht="9.75" customHeight="1">
      <c r="C21" s="38"/>
      <c r="D21" s="39"/>
      <c r="E21" s="39"/>
      <c r="F21" s="39"/>
      <c r="G21" s="39"/>
      <c r="H21" s="39"/>
      <c r="I21" s="39"/>
      <c r="J21" s="39"/>
      <c r="K21" s="38"/>
    </row>
    <row r="22" spans="1:14" ht="28.5" customHeight="1">
      <c r="A22" s="276" t="s">
        <v>79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</row>
    <row r="23" ht="18.75" customHeight="1"/>
  </sheetData>
  <sheetProtection/>
  <mergeCells count="4">
    <mergeCell ref="A4:N4"/>
    <mergeCell ref="A10:N10"/>
    <mergeCell ref="A12:N12"/>
    <mergeCell ref="A22:N22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landscape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946"/>
  <sheetViews>
    <sheetView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4.140625" style="40" customWidth="1"/>
    <col min="2" max="2" width="13.00390625" style="40" customWidth="1"/>
    <col min="3" max="3" width="12.00390625" style="40" customWidth="1"/>
    <col min="4" max="4" width="13.28125" style="40" customWidth="1"/>
    <col min="5" max="5" width="14.28125" style="40" customWidth="1"/>
    <col min="6" max="6" width="12.57421875" style="40" customWidth="1"/>
    <col min="7" max="7" width="12.00390625" style="40" customWidth="1"/>
    <col min="8" max="8" width="12.8515625" style="40" customWidth="1"/>
    <col min="9" max="9" width="13.421875" style="40" customWidth="1"/>
    <col min="10" max="10" width="12.00390625" style="40" customWidth="1"/>
    <col min="11" max="16384" width="9.140625" style="40" customWidth="1"/>
  </cols>
  <sheetData>
    <row r="1" ht="2.25" customHeight="1"/>
    <row r="2" spans="1:256" s="41" customFormat="1" ht="18" customHeight="1">
      <c r="A2" s="30"/>
      <c r="B2" s="30"/>
      <c r="C2" s="30"/>
      <c r="D2" s="30"/>
      <c r="E2" s="28" t="s">
        <v>36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41" customFormat="1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41" customFormat="1" ht="84" customHeight="1">
      <c r="A4" s="278" t="s">
        <v>81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76"/>
      <c r="M4" s="76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44" customFormat="1" ht="1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44" customFormat="1" ht="15.75">
      <c r="A6" s="43"/>
      <c r="B6" s="43" t="s">
        <v>137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44" customFormat="1" ht="15.75">
      <c r="A7" s="43"/>
      <c r="B7" s="43" t="s">
        <v>136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44" customFormat="1" ht="15.75">
      <c r="A8" s="43"/>
      <c r="B8" s="43" t="s">
        <v>42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44" customFormat="1" ht="15.75">
      <c r="A9" s="43"/>
      <c r="B9" s="43" t="s">
        <v>37</v>
      </c>
      <c r="C9" s="43"/>
      <c r="D9" s="43"/>
      <c r="F9" s="68">
        <f>'O.X2-1'!G20</f>
        <v>0</v>
      </c>
      <c r="G9" s="43" t="s">
        <v>38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44" customFormat="1" ht="15.75">
      <c r="A10" s="43"/>
      <c r="B10" s="43" t="s">
        <v>39</v>
      </c>
      <c r="C10" s="45">
        <f>'O.X2-1'!G19</f>
        <v>0</v>
      </c>
      <c r="D10" s="43" t="s">
        <v>40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44" customFormat="1" ht="15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44" customFormat="1" ht="15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44" customFormat="1" ht="17.25" customHeight="1">
      <c r="A13" s="277" t="s">
        <v>41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s="44" customFormat="1" ht="17.25" customHeight="1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44" customFormat="1" ht="17.25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s="44" customFormat="1" ht="6" customHeight="1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s="44" customFormat="1" ht="15.75" hidden="1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s="44" customFormat="1" ht="15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s="44" customFormat="1" ht="15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s="44" customFormat="1" ht="15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8" s="41" customFormat="1" ht="16.5">
      <c r="A21" s="47"/>
      <c r="C21" s="47"/>
      <c r="D21" s="48"/>
      <c r="E21" s="48"/>
      <c r="F21" s="48"/>
      <c r="G21" s="49"/>
      <c r="H21" s="48"/>
    </row>
    <row r="22" spans="1:256" s="44" customFormat="1" ht="15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 s="44" customFormat="1" ht="15.75">
      <c r="A23" s="46"/>
      <c r="B23" s="46" t="s">
        <v>33</v>
      </c>
      <c r="C23" s="46"/>
      <c r="D23" s="46"/>
      <c r="E23" s="46"/>
      <c r="F23" s="46"/>
      <c r="G23" s="46"/>
      <c r="H23" s="46" t="s">
        <v>54</v>
      </c>
      <c r="I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s="41" customFormat="1" ht="16.5">
      <c r="A24" s="30"/>
      <c r="B24" s="30"/>
      <c r="C24" s="30"/>
      <c r="D24" s="30"/>
      <c r="E24" s="30"/>
      <c r="F24" s="30"/>
      <c r="G24" s="30"/>
      <c r="H24" s="5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41" customFormat="1" ht="16.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8" s="41" customFormat="1" ht="16.5">
      <c r="A26" s="47"/>
      <c r="B26" s="51"/>
      <c r="C26" s="47"/>
      <c r="D26" s="49"/>
      <c r="E26" s="49"/>
      <c r="F26" s="49"/>
      <c r="G26" s="49"/>
      <c r="H26" s="48"/>
    </row>
    <row r="27" spans="1:8" s="41" customFormat="1" ht="16.5">
      <c r="A27" s="47"/>
      <c r="C27" s="47"/>
      <c r="D27" s="48"/>
      <c r="E27" s="48"/>
      <c r="F27" s="48"/>
      <c r="G27" s="49"/>
      <c r="H27" s="48"/>
    </row>
    <row r="28" spans="1:8" s="41" customFormat="1" ht="16.5">
      <c r="A28" s="47"/>
      <c r="B28" s="52"/>
      <c r="C28" s="47"/>
      <c r="D28" s="49"/>
      <c r="E28" s="49"/>
      <c r="F28" s="49"/>
      <c r="G28" s="49"/>
      <c r="H28" s="48"/>
    </row>
    <row r="29" spans="1:8" s="41" customFormat="1" ht="16.5">
      <c r="A29" s="47"/>
      <c r="C29" s="47"/>
      <c r="D29" s="49"/>
      <c r="E29" s="49"/>
      <c r="F29" s="49"/>
      <c r="G29" s="49"/>
      <c r="H29" s="49"/>
    </row>
    <row r="30" spans="1:3" s="41" customFormat="1" ht="16.5">
      <c r="A30" s="47"/>
      <c r="C30" s="53"/>
    </row>
    <row r="31" spans="1:3" s="41" customFormat="1" ht="16.5">
      <c r="A31" s="47"/>
      <c r="C31" s="53"/>
    </row>
    <row r="32" spans="1:8" s="41" customFormat="1" ht="16.5">
      <c r="A32" s="47"/>
      <c r="B32" s="51"/>
      <c r="C32" s="47"/>
      <c r="D32" s="49"/>
      <c r="E32" s="49"/>
      <c r="F32" s="49"/>
      <c r="G32" s="49"/>
      <c r="H32" s="48"/>
    </row>
    <row r="33" spans="1:8" s="41" customFormat="1" ht="16.5">
      <c r="A33" s="47"/>
      <c r="B33" s="52"/>
      <c r="C33" s="47"/>
      <c r="D33" s="49"/>
      <c r="E33" s="49"/>
      <c r="F33" s="49"/>
      <c r="G33" s="49"/>
      <c r="H33" s="48"/>
    </row>
    <row r="34" spans="1:8" s="41" customFormat="1" ht="16.5">
      <c r="A34" s="47"/>
      <c r="C34" s="47"/>
      <c r="D34" s="49"/>
      <c r="E34" s="49"/>
      <c r="F34" s="49"/>
      <c r="G34" s="49"/>
      <c r="H34" s="49"/>
    </row>
    <row r="35" spans="1:8" s="59" customFormat="1" ht="16.5">
      <c r="A35" s="54"/>
      <c r="B35" s="55"/>
      <c r="C35" s="56"/>
      <c r="D35" s="57"/>
      <c r="E35" s="57"/>
      <c r="F35" s="58"/>
      <c r="G35" s="58"/>
      <c r="H35" s="57"/>
    </row>
    <row r="36" spans="1:8" s="41" customFormat="1" ht="16.5">
      <c r="A36" s="47"/>
      <c r="C36" s="47"/>
      <c r="D36" s="49"/>
      <c r="E36" s="49"/>
      <c r="F36" s="49"/>
      <c r="G36" s="49"/>
      <c r="H36" s="49"/>
    </row>
    <row r="37" spans="1:8" s="41" customFormat="1" ht="16.5">
      <c r="A37" s="47"/>
      <c r="C37" s="47"/>
      <c r="D37" s="48"/>
      <c r="E37" s="48"/>
      <c r="F37" s="49"/>
      <c r="G37" s="49"/>
      <c r="H37" s="48"/>
    </row>
    <row r="38" spans="1:8" s="41" customFormat="1" ht="16.5">
      <c r="A38" s="47"/>
      <c r="C38" s="47"/>
      <c r="D38" s="49"/>
      <c r="E38" s="49"/>
      <c r="F38" s="49"/>
      <c r="G38" s="49"/>
      <c r="H38" s="49"/>
    </row>
    <row r="39" spans="1:11" s="63" customFormat="1" ht="16.5">
      <c r="A39" s="60"/>
      <c r="B39" s="61"/>
      <c r="C39" s="60"/>
      <c r="D39" s="61"/>
      <c r="E39" s="61"/>
      <c r="F39" s="61"/>
      <c r="G39" s="61"/>
      <c r="H39" s="62"/>
      <c r="I39" s="62"/>
      <c r="K39" s="62"/>
    </row>
    <row r="40" spans="1:11" s="60" customFormat="1" ht="15" customHeight="1">
      <c r="A40" s="64"/>
      <c r="B40" s="61"/>
      <c r="D40" s="61"/>
      <c r="E40" s="61"/>
      <c r="G40" s="61"/>
      <c r="H40" s="61"/>
      <c r="I40" s="61"/>
      <c r="J40" s="61"/>
      <c r="K40" s="61"/>
    </row>
    <row r="41" s="60" customFormat="1" ht="15.75">
      <c r="A41" s="64"/>
    </row>
    <row r="42" spans="1:7" s="60" customFormat="1" ht="16.5">
      <c r="A42" s="47"/>
      <c r="B42" s="41"/>
      <c r="C42" s="41"/>
      <c r="D42" s="41"/>
      <c r="E42" s="41"/>
      <c r="F42" s="41"/>
      <c r="G42" s="41"/>
    </row>
    <row r="43" s="41" customFormat="1" ht="16.5"/>
    <row r="44" s="41" customFormat="1" ht="16.5">
      <c r="A44" s="47"/>
    </row>
    <row r="45" spans="3:11" s="65" customFormat="1" ht="15" customHeight="1">
      <c r="C45" s="62"/>
      <c r="D45" s="66"/>
      <c r="E45" s="66"/>
      <c r="F45" s="66"/>
      <c r="G45" s="66"/>
      <c r="H45" s="66"/>
      <c r="I45" s="66"/>
      <c r="J45" s="66"/>
      <c r="K45" s="66"/>
    </row>
    <row r="46" s="41" customFormat="1" ht="16.5">
      <c r="A46" s="47"/>
    </row>
    <row r="47" s="41" customFormat="1" ht="16.5">
      <c r="A47" s="47"/>
    </row>
    <row r="48" s="41" customFormat="1" ht="16.5">
      <c r="A48" s="47"/>
    </row>
    <row r="49" s="41" customFormat="1" ht="16.5">
      <c r="A49" s="47"/>
    </row>
    <row r="50" s="41" customFormat="1" ht="16.5">
      <c r="A50" s="47"/>
    </row>
    <row r="51" s="41" customFormat="1" ht="16.5">
      <c r="A51" s="47"/>
    </row>
    <row r="52" s="41" customFormat="1" ht="16.5">
      <c r="A52" s="47"/>
    </row>
    <row r="53" s="41" customFormat="1" ht="16.5">
      <c r="A53" s="47"/>
    </row>
    <row r="54" s="41" customFormat="1" ht="16.5">
      <c r="A54" s="47"/>
    </row>
    <row r="55" s="41" customFormat="1" ht="16.5">
      <c r="A55" s="47"/>
    </row>
    <row r="56" s="41" customFormat="1" ht="16.5">
      <c r="A56" s="47"/>
    </row>
    <row r="57" s="41" customFormat="1" ht="16.5">
      <c r="A57" s="47"/>
    </row>
    <row r="58" s="41" customFormat="1" ht="16.5">
      <c r="A58" s="47"/>
    </row>
    <row r="59" s="41" customFormat="1" ht="16.5">
      <c r="A59" s="47"/>
    </row>
    <row r="60" s="41" customFormat="1" ht="16.5">
      <c r="A60" s="47"/>
    </row>
    <row r="61" s="41" customFormat="1" ht="16.5">
      <c r="A61" s="47"/>
    </row>
    <row r="62" s="41" customFormat="1" ht="16.5">
      <c r="A62" s="47"/>
    </row>
    <row r="63" s="41" customFormat="1" ht="16.5">
      <c r="A63" s="47"/>
    </row>
    <row r="64" s="41" customFormat="1" ht="16.5">
      <c r="A64" s="47"/>
    </row>
    <row r="65" s="41" customFormat="1" ht="16.5">
      <c r="A65" s="47"/>
    </row>
    <row r="66" s="41" customFormat="1" ht="16.5">
      <c r="A66" s="47"/>
    </row>
    <row r="67" s="41" customFormat="1" ht="16.5">
      <c r="A67" s="47"/>
    </row>
    <row r="68" s="41" customFormat="1" ht="16.5">
      <c r="A68" s="47"/>
    </row>
    <row r="69" s="41" customFormat="1" ht="16.5">
      <c r="A69" s="47"/>
    </row>
    <row r="70" s="41" customFormat="1" ht="16.5">
      <c r="A70" s="47"/>
    </row>
    <row r="71" s="41" customFormat="1" ht="16.5">
      <c r="A71" s="47"/>
    </row>
    <row r="72" s="41" customFormat="1" ht="16.5">
      <c r="A72" s="47"/>
    </row>
    <row r="73" s="41" customFormat="1" ht="16.5">
      <c r="A73" s="47"/>
    </row>
    <row r="74" s="41" customFormat="1" ht="16.5">
      <c r="A74" s="47"/>
    </row>
    <row r="75" s="41" customFormat="1" ht="16.5">
      <c r="A75" s="47"/>
    </row>
    <row r="76" s="41" customFormat="1" ht="16.5">
      <c r="A76" s="47"/>
    </row>
    <row r="77" s="41" customFormat="1" ht="16.5">
      <c r="A77" s="47"/>
    </row>
    <row r="78" s="41" customFormat="1" ht="16.5">
      <c r="A78" s="47"/>
    </row>
    <row r="79" s="41" customFormat="1" ht="16.5">
      <c r="A79" s="47"/>
    </row>
    <row r="80" s="41" customFormat="1" ht="16.5">
      <c r="A80" s="47"/>
    </row>
    <row r="81" s="41" customFormat="1" ht="16.5">
      <c r="A81" s="47"/>
    </row>
    <row r="82" s="41" customFormat="1" ht="16.5">
      <c r="A82" s="47"/>
    </row>
    <row r="83" s="41" customFormat="1" ht="16.5">
      <c r="A83" s="47"/>
    </row>
    <row r="84" s="41" customFormat="1" ht="16.5">
      <c r="A84" s="47"/>
    </row>
    <row r="85" s="41" customFormat="1" ht="16.5">
      <c r="A85" s="47"/>
    </row>
    <row r="86" s="41" customFormat="1" ht="16.5">
      <c r="A86" s="47"/>
    </row>
    <row r="87" s="41" customFormat="1" ht="16.5">
      <c r="A87" s="47"/>
    </row>
    <row r="88" s="41" customFormat="1" ht="16.5">
      <c r="A88" s="47"/>
    </row>
    <row r="89" s="41" customFormat="1" ht="16.5">
      <c r="A89" s="47"/>
    </row>
    <row r="90" s="41" customFormat="1" ht="16.5">
      <c r="A90" s="47"/>
    </row>
    <row r="91" s="41" customFormat="1" ht="16.5">
      <c r="A91" s="47"/>
    </row>
    <row r="92" s="41" customFormat="1" ht="16.5">
      <c r="A92" s="47"/>
    </row>
    <row r="93" s="41" customFormat="1" ht="16.5"/>
    <row r="94" s="41" customFormat="1" ht="16.5"/>
    <row r="95" s="41" customFormat="1" ht="16.5"/>
    <row r="96" s="41" customFormat="1" ht="16.5"/>
    <row r="97" s="41" customFormat="1" ht="16.5"/>
    <row r="98" s="41" customFormat="1" ht="16.5"/>
    <row r="99" s="41" customFormat="1" ht="16.5"/>
    <row r="100" s="41" customFormat="1" ht="16.5"/>
    <row r="101" s="41" customFormat="1" ht="16.5"/>
    <row r="102" s="41" customFormat="1" ht="16.5"/>
    <row r="103" s="41" customFormat="1" ht="16.5"/>
    <row r="104" s="41" customFormat="1" ht="16.5"/>
    <row r="105" s="41" customFormat="1" ht="16.5"/>
    <row r="106" s="41" customFormat="1" ht="16.5"/>
    <row r="107" s="41" customFormat="1" ht="16.5"/>
    <row r="108" s="41" customFormat="1" ht="16.5"/>
    <row r="109" s="41" customFormat="1" ht="16.5"/>
    <row r="110" s="41" customFormat="1" ht="16.5"/>
    <row r="111" s="41" customFormat="1" ht="16.5"/>
    <row r="112" s="41" customFormat="1" ht="16.5"/>
    <row r="113" s="41" customFormat="1" ht="16.5"/>
    <row r="114" s="41" customFormat="1" ht="16.5"/>
    <row r="115" s="41" customFormat="1" ht="16.5"/>
    <row r="116" s="41" customFormat="1" ht="16.5"/>
    <row r="117" s="41" customFormat="1" ht="16.5"/>
    <row r="118" s="41" customFormat="1" ht="16.5"/>
    <row r="946" ht="16.5">
      <c r="H946" s="67"/>
    </row>
  </sheetData>
  <sheetProtection/>
  <mergeCells count="2">
    <mergeCell ref="A13:K17"/>
    <mergeCell ref="A4:K4"/>
  </mergeCells>
  <printOptions/>
  <pageMargins left="0.9448818897637796" right="0.35433070866141736" top="0.8267716535433072" bottom="0.4330708661417323" header="0.1968503937007874" footer="0.15748031496062992"/>
  <pageSetup horizontalDpi="600" verticalDpi="600" orientation="landscape" paperSize="9" r:id="rId1"/>
  <headerFooter alignWithMargins="0">
    <oddFooter>&amp;C
&amp;R&amp;P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T26"/>
  <sheetViews>
    <sheetView zoomScale="80" zoomScaleNormal="80" zoomScalePageLayoutView="0" workbookViewId="0" topLeftCell="A1">
      <selection activeCell="A16" sqref="A16"/>
    </sheetView>
  </sheetViews>
  <sheetFormatPr defaultColWidth="9.140625" defaultRowHeight="15"/>
  <cols>
    <col min="1" max="1" width="5.140625" style="40" customWidth="1"/>
    <col min="2" max="2" width="13.28125" style="40" customWidth="1"/>
    <col min="3" max="3" width="39.57421875" style="40" customWidth="1"/>
    <col min="4" max="5" width="11.8515625" style="40" customWidth="1"/>
    <col min="6" max="6" width="11.00390625" style="40" customWidth="1"/>
    <col min="7" max="7" width="13.421875" style="40" customWidth="1"/>
    <col min="8" max="8" width="11.421875" style="40" customWidth="1"/>
    <col min="9" max="9" width="9.140625" style="40" customWidth="1"/>
    <col min="10" max="10" width="8.421875" style="40" customWidth="1"/>
    <col min="11" max="16384" width="9.140625" style="40" customWidth="1"/>
  </cols>
  <sheetData>
    <row r="1" ht="9.75" customHeight="1"/>
    <row r="2" ht="15.75" customHeight="1"/>
    <row r="3" ht="6" customHeight="1" hidden="1"/>
    <row r="4" spans="1:8" ht="18" customHeight="1">
      <c r="A4" s="279" t="s">
        <v>61</v>
      </c>
      <c r="B4" s="279"/>
      <c r="C4" s="279"/>
      <c r="D4" s="279"/>
      <c r="E4" s="279"/>
      <c r="F4" s="279"/>
      <c r="G4" s="279"/>
      <c r="H4" s="279"/>
    </row>
    <row r="5" spans="1:8" ht="45.75" customHeight="1">
      <c r="A5" s="280" t="str">
        <f>TAV!A12</f>
        <v>
q.Tbilisis  #152 -e baga baRis 4 sarTuliani Senobis cxeli wyliT momaragebis samuSaoebi</v>
      </c>
      <c r="B5" s="280"/>
      <c r="C5" s="280"/>
      <c r="D5" s="280"/>
      <c r="E5" s="280"/>
      <c r="F5" s="280"/>
      <c r="G5" s="280"/>
      <c r="H5" s="280"/>
    </row>
    <row r="6" ht="7.5" customHeight="1">
      <c r="C6" s="178"/>
    </row>
    <row r="7" spans="1:8" ht="12" customHeight="1">
      <c r="A7" s="281" t="s">
        <v>1</v>
      </c>
      <c r="B7" s="281"/>
      <c r="C7" s="281"/>
      <c r="D7" s="281"/>
      <c r="E7" s="281"/>
      <c r="F7" s="281"/>
      <c r="G7" s="281"/>
      <c r="H7" s="281"/>
    </row>
    <row r="8" ht="9.75" customHeight="1"/>
    <row r="9" spans="1:8" s="179" customFormat="1" ht="14.25" customHeight="1">
      <c r="A9" s="179" t="s">
        <v>82</v>
      </c>
      <c r="D9" s="180" t="s">
        <v>62</v>
      </c>
      <c r="G9" s="181">
        <f>G20</f>
        <v>0</v>
      </c>
      <c r="H9" s="179" t="s">
        <v>63</v>
      </c>
    </row>
    <row r="10" spans="1:8" s="44" customFormat="1" ht="14.25" customHeight="1">
      <c r="A10" s="182"/>
      <c r="B10" s="182"/>
      <c r="C10" s="182"/>
      <c r="D10" s="183" t="s">
        <v>64</v>
      </c>
      <c r="F10" s="182"/>
      <c r="G10" s="184">
        <f>H16</f>
        <v>0</v>
      </c>
      <c r="H10" s="179" t="s">
        <v>63</v>
      </c>
    </row>
    <row r="11" spans="1:10" ht="12.75" customHeight="1">
      <c r="A11" s="185"/>
      <c r="B11" s="185"/>
      <c r="C11" s="185"/>
      <c r="D11" s="186" t="s">
        <v>65</v>
      </c>
      <c r="E11" s="187"/>
      <c r="F11" s="187"/>
      <c r="G11" s="188"/>
      <c r="H11" s="189"/>
      <c r="I11" s="190"/>
      <c r="J11" s="190"/>
    </row>
    <row r="12" spans="1:10" ht="67.5" customHeight="1">
      <c r="A12" s="191" t="s">
        <v>10</v>
      </c>
      <c r="B12" s="192" t="s">
        <v>66</v>
      </c>
      <c r="C12" s="193" t="s">
        <v>67</v>
      </c>
      <c r="D12" s="194" t="s">
        <v>68</v>
      </c>
      <c r="E12" s="195" t="s">
        <v>69</v>
      </c>
      <c r="F12" s="194" t="s">
        <v>70</v>
      </c>
      <c r="G12" s="196" t="s">
        <v>14</v>
      </c>
      <c r="H12" s="195" t="s">
        <v>71</v>
      </c>
      <c r="I12" s="190"/>
      <c r="J12" s="190"/>
    </row>
    <row r="13" spans="1:10" ht="15" customHeight="1">
      <c r="A13" s="197">
        <v>1</v>
      </c>
      <c r="B13" s="198">
        <v>2</v>
      </c>
      <c r="C13" s="197">
        <v>3</v>
      </c>
      <c r="D13" s="198">
        <v>4</v>
      </c>
      <c r="E13" s="197">
        <v>5</v>
      </c>
      <c r="F13" s="198">
        <v>6</v>
      </c>
      <c r="G13" s="191">
        <v>7</v>
      </c>
      <c r="H13" s="197">
        <v>8</v>
      </c>
      <c r="I13" s="41"/>
      <c r="J13" s="41"/>
    </row>
    <row r="14" spans="1:10" s="179" customFormat="1" ht="15.75">
      <c r="A14" s="200">
        <v>1</v>
      </c>
      <c r="B14" s="199" t="s">
        <v>72</v>
      </c>
      <c r="C14" s="200" t="s">
        <v>73</v>
      </c>
      <c r="D14" s="201">
        <f>'x.2-2'!M89/1000</f>
        <v>0</v>
      </c>
      <c r="E14" s="201"/>
      <c r="F14" s="201"/>
      <c r="G14" s="201">
        <f>D14</f>
        <v>0</v>
      </c>
      <c r="H14" s="201">
        <f>'x.2-2'!L13/1000</f>
        <v>0</v>
      </c>
      <c r="I14" s="44"/>
      <c r="J14" s="44"/>
    </row>
    <row r="15" spans="1:10" s="179" customFormat="1" ht="15.75">
      <c r="A15" s="200">
        <v>2</v>
      </c>
      <c r="B15" s="199" t="s">
        <v>74</v>
      </c>
      <c r="C15" s="200" t="s">
        <v>75</v>
      </c>
      <c r="D15" s="201"/>
      <c r="E15" s="201">
        <f>'x.2.3'!M39/1000</f>
        <v>0</v>
      </c>
      <c r="F15" s="201">
        <f>G15-E15</f>
        <v>0</v>
      </c>
      <c r="G15" s="201">
        <f>'x.2.3'!L12/1000</f>
        <v>0</v>
      </c>
      <c r="H15" s="201">
        <f>'x.2.3'!L13/1000</f>
        <v>0</v>
      </c>
      <c r="I15" s="44"/>
      <c r="J15" s="44"/>
    </row>
    <row r="16" spans="1:8" s="179" customFormat="1" ht="15.75">
      <c r="A16" s="200"/>
      <c r="B16" s="202"/>
      <c r="C16" s="200" t="s">
        <v>9</v>
      </c>
      <c r="D16" s="201">
        <f>SUM(D14:D15)</f>
        <v>0</v>
      </c>
      <c r="E16" s="201"/>
      <c r="F16" s="201"/>
      <c r="G16" s="203">
        <f>SUM(G14:G15)</f>
        <v>0</v>
      </c>
      <c r="H16" s="201">
        <f>SUM(H14:H15)</f>
        <v>0</v>
      </c>
    </row>
    <row r="17" spans="1:8" s="179" customFormat="1" ht="15.75">
      <c r="A17" s="200"/>
      <c r="B17" s="202"/>
      <c r="C17" s="200" t="s">
        <v>76</v>
      </c>
      <c r="D17" s="204"/>
      <c r="E17" s="204"/>
      <c r="F17" s="204"/>
      <c r="G17" s="203">
        <f>G16*4%</f>
        <v>0</v>
      </c>
      <c r="H17" s="204"/>
    </row>
    <row r="18" spans="1:8" s="179" customFormat="1" ht="15.75">
      <c r="A18" s="200"/>
      <c r="B18" s="202"/>
      <c r="C18" s="200" t="s">
        <v>9</v>
      </c>
      <c r="D18" s="204"/>
      <c r="E18" s="204"/>
      <c r="F18" s="204"/>
      <c r="G18" s="203">
        <f>G16+G17</f>
        <v>0</v>
      </c>
      <c r="H18" s="204"/>
    </row>
    <row r="19" spans="1:8" s="179" customFormat="1" ht="15.75">
      <c r="A19" s="200"/>
      <c r="B19" s="202"/>
      <c r="C19" s="200" t="s">
        <v>77</v>
      </c>
      <c r="D19" s="204"/>
      <c r="E19" s="204"/>
      <c r="F19" s="204"/>
      <c r="G19" s="203">
        <f>G18*18%</f>
        <v>0</v>
      </c>
      <c r="H19" s="204"/>
    </row>
    <row r="20" spans="1:254" s="30" customFormat="1" ht="19.5" customHeight="1">
      <c r="A20" s="205"/>
      <c r="B20" s="205"/>
      <c r="C20" s="206" t="s">
        <v>14</v>
      </c>
      <c r="D20" s="207"/>
      <c r="E20" s="207"/>
      <c r="F20" s="207"/>
      <c r="G20" s="203">
        <f>G18+G19</f>
        <v>0</v>
      </c>
      <c r="H20" s="208"/>
      <c r="K20" s="209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  <c r="GW20" s="210"/>
      <c r="GX20" s="210"/>
      <c r="GY20" s="210"/>
      <c r="GZ20" s="210"/>
      <c r="HA20" s="210"/>
      <c r="HB20" s="210"/>
      <c r="HC20" s="210"/>
      <c r="HD20" s="210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210"/>
      <c r="HT20" s="210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210"/>
      <c r="IF20" s="210"/>
      <c r="IG20" s="210"/>
      <c r="IH20" s="210"/>
      <c r="II20" s="210"/>
      <c r="IJ20" s="210"/>
      <c r="IK20" s="210"/>
      <c r="IL20" s="210"/>
      <c r="IM20" s="210"/>
      <c r="IN20" s="210"/>
      <c r="IO20" s="210"/>
      <c r="IP20" s="210"/>
      <c r="IQ20" s="210"/>
      <c r="IR20" s="210"/>
      <c r="IS20" s="210"/>
      <c r="IT20" s="210"/>
    </row>
    <row r="21" spans="1:254" s="30" customFormat="1" ht="19.5" customHeight="1">
      <c r="A21" s="211"/>
      <c r="B21" s="211"/>
      <c r="C21" s="212"/>
      <c r="D21" s="63"/>
      <c r="E21" s="63"/>
      <c r="F21" s="63"/>
      <c r="G21" s="211"/>
      <c r="H21" s="211"/>
      <c r="K21" s="209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210"/>
      <c r="GS21" s="210"/>
      <c r="GT21" s="210"/>
      <c r="GU21" s="210"/>
      <c r="GV21" s="210"/>
      <c r="GW21" s="210"/>
      <c r="GX21" s="210"/>
      <c r="GY21" s="210"/>
      <c r="GZ21" s="210"/>
      <c r="HA21" s="210"/>
      <c r="HB21" s="210"/>
      <c r="HC21" s="210"/>
      <c r="HD21" s="210"/>
      <c r="HE21" s="210"/>
      <c r="HF21" s="210"/>
      <c r="HG21" s="210"/>
      <c r="HH21" s="210"/>
      <c r="HI21" s="210"/>
      <c r="HJ21" s="210"/>
      <c r="HK21" s="210"/>
      <c r="HL21" s="210"/>
      <c r="HM21" s="210"/>
      <c r="HN21" s="210"/>
      <c r="HO21" s="210"/>
      <c r="HP21" s="210"/>
      <c r="HQ21" s="210"/>
      <c r="HR21" s="210"/>
      <c r="HS21" s="210"/>
      <c r="HT21" s="210"/>
      <c r="HU21" s="210"/>
      <c r="HV21" s="210"/>
      <c r="HW21" s="210"/>
      <c r="HX21" s="210"/>
      <c r="HY21" s="210"/>
      <c r="HZ21" s="210"/>
      <c r="IA21" s="210"/>
      <c r="IB21" s="210"/>
      <c r="IC21" s="210"/>
      <c r="ID21" s="210"/>
      <c r="IE21" s="210"/>
      <c r="IF21" s="210"/>
      <c r="IG21" s="210"/>
      <c r="IH21" s="210"/>
      <c r="II21" s="210"/>
      <c r="IJ21" s="210"/>
      <c r="IK21" s="210"/>
      <c r="IL21" s="210"/>
      <c r="IM21" s="210"/>
      <c r="IN21" s="210"/>
      <c r="IO21" s="210"/>
      <c r="IP21" s="210"/>
      <c r="IQ21" s="210"/>
      <c r="IR21" s="210"/>
      <c r="IS21" s="210"/>
      <c r="IT21" s="210"/>
    </row>
    <row r="22" spans="1:254" s="30" customFormat="1" ht="19.5" customHeight="1">
      <c r="A22" s="211"/>
      <c r="B22" s="211"/>
      <c r="C22" s="212"/>
      <c r="D22" s="63"/>
      <c r="E22" s="63"/>
      <c r="F22" s="63"/>
      <c r="G22" s="211"/>
      <c r="H22" s="211"/>
      <c r="K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210"/>
      <c r="GS22" s="210"/>
      <c r="GT22" s="210"/>
      <c r="GU22" s="210"/>
      <c r="GV22" s="210"/>
      <c r="GW22" s="210"/>
      <c r="GX22" s="210"/>
      <c r="GY22" s="210"/>
      <c r="GZ22" s="210"/>
      <c r="HA22" s="210"/>
      <c r="HB22" s="210"/>
      <c r="HC22" s="210"/>
      <c r="HD22" s="210"/>
      <c r="HE22" s="210"/>
      <c r="HF22" s="210"/>
      <c r="HG22" s="210"/>
      <c r="HH22" s="210"/>
      <c r="HI22" s="210"/>
      <c r="HJ22" s="210"/>
      <c r="HK22" s="210"/>
      <c r="HL22" s="210"/>
      <c r="HM22" s="210"/>
      <c r="HN22" s="210"/>
      <c r="HO22" s="210"/>
      <c r="HP22" s="210"/>
      <c r="HQ22" s="210"/>
      <c r="HR22" s="210"/>
      <c r="HS22" s="210"/>
      <c r="HT22" s="210"/>
      <c r="HU22" s="210"/>
      <c r="HV22" s="210"/>
      <c r="HW22" s="210"/>
      <c r="HX22" s="210"/>
      <c r="HY22" s="210"/>
      <c r="HZ22" s="210"/>
      <c r="IA22" s="210"/>
      <c r="IB22" s="210"/>
      <c r="IC22" s="210"/>
      <c r="ID22" s="210"/>
      <c r="IE22" s="210"/>
      <c r="IF22" s="210"/>
      <c r="IG22" s="210"/>
      <c r="IH22" s="210"/>
      <c r="II22" s="210"/>
      <c r="IJ22" s="210"/>
      <c r="IK22" s="210"/>
      <c r="IL22" s="210"/>
      <c r="IM22" s="210"/>
      <c r="IN22" s="210"/>
      <c r="IO22" s="210"/>
      <c r="IP22" s="210"/>
      <c r="IQ22" s="210"/>
      <c r="IR22" s="210"/>
      <c r="IS22" s="210"/>
      <c r="IT22" s="210"/>
    </row>
    <row r="23" spans="1:254" s="26" customFormat="1" ht="19.5" customHeight="1">
      <c r="A23" s="213"/>
      <c r="B23" s="213"/>
      <c r="C23" s="213" t="s">
        <v>78</v>
      </c>
      <c r="G23" s="282" t="s">
        <v>54</v>
      </c>
      <c r="H23" s="282"/>
      <c r="K23" s="209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10"/>
      <c r="GR23" s="210"/>
      <c r="GS23" s="210"/>
      <c r="GT23" s="210"/>
      <c r="GU23" s="210"/>
      <c r="GV23" s="210"/>
      <c r="GW23" s="210"/>
      <c r="GX23" s="210"/>
      <c r="GY23" s="210"/>
      <c r="GZ23" s="210"/>
      <c r="HA23" s="210"/>
      <c r="HB23" s="210"/>
      <c r="HC23" s="210"/>
      <c r="HD23" s="210"/>
      <c r="HE23" s="210"/>
      <c r="HF23" s="210"/>
      <c r="HG23" s="210"/>
      <c r="HH23" s="210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210"/>
      <c r="HT23" s="210"/>
      <c r="HU23" s="210"/>
      <c r="HV23" s="210"/>
      <c r="HW23" s="210"/>
      <c r="HX23" s="210"/>
      <c r="HY23" s="210"/>
      <c r="HZ23" s="210"/>
      <c r="IA23" s="210"/>
      <c r="IB23" s="210"/>
      <c r="IC23" s="210"/>
      <c r="ID23" s="210"/>
      <c r="IE23" s="210"/>
      <c r="IF23" s="210"/>
      <c r="IG23" s="210"/>
      <c r="IH23" s="210"/>
      <c r="II23" s="210"/>
      <c r="IJ23" s="210"/>
      <c r="IK23" s="210"/>
      <c r="IL23" s="210"/>
      <c r="IM23" s="210"/>
      <c r="IN23" s="210"/>
      <c r="IO23" s="210"/>
      <c r="IP23" s="210"/>
      <c r="IQ23" s="210"/>
      <c r="IR23" s="210"/>
      <c r="IS23" s="210"/>
      <c r="IT23" s="210"/>
    </row>
    <row r="24" spans="1:254" s="26" customFormat="1" ht="19.5" customHeight="1">
      <c r="A24" s="209"/>
      <c r="B24" s="209"/>
      <c r="C24" s="209"/>
      <c r="G24" s="282"/>
      <c r="H24" s="282"/>
      <c r="K24" s="209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10"/>
      <c r="GR24" s="210"/>
      <c r="GS24" s="210"/>
      <c r="GT24" s="210"/>
      <c r="GU24" s="210"/>
      <c r="GV24" s="210"/>
      <c r="GW24" s="210"/>
      <c r="GX24" s="210"/>
      <c r="GY24" s="210"/>
      <c r="GZ24" s="210"/>
      <c r="HA24" s="210"/>
      <c r="HB24" s="210"/>
      <c r="HC24" s="210"/>
      <c r="HD24" s="210"/>
      <c r="HE24" s="210"/>
      <c r="HF24" s="210"/>
      <c r="HG24" s="210"/>
      <c r="HH24" s="210"/>
      <c r="HI24" s="210"/>
      <c r="HJ24" s="210"/>
      <c r="HK24" s="210"/>
      <c r="HL24" s="210"/>
      <c r="HM24" s="210"/>
      <c r="HN24" s="210"/>
      <c r="HO24" s="210"/>
      <c r="HP24" s="210"/>
      <c r="HQ24" s="210"/>
      <c r="HR24" s="210"/>
      <c r="HS24" s="210"/>
      <c r="HT24" s="210"/>
      <c r="HU24" s="210"/>
      <c r="HV24" s="210"/>
      <c r="HW24" s="210"/>
      <c r="HX24" s="210"/>
      <c r="HY24" s="210"/>
      <c r="HZ24" s="210"/>
      <c r="IA24" s="210"/>
      <c r="IB24" s="210"/>
      <c r="IC24" s="210"/>
      <c r="ID24" s="210"/>
      <c r="IE24" s="210"/>
      <c r="IF24" s="210"/>
      <c r="IG24" s="210"/>
      <c r="IH24" s="210"/>
      <c r="II24" s="210"/>
      <c r="IJ24" s="210"/>
      <c r="IK24" s="210"/>
      <c r="IL24" s="210"/>
      <c r="IM24" s="210"/>
      <c r="IN24" s="210"/>
      <c r="IO24" s="210"/>
      <c r="IP24" s="210"/>
      <c r="IQ24" s="210"/>
      <c r="IR24" s="210"/>
      <c r="IS24" s="210"/>
      <c r="IT24" s="210"/>
    </row>
    <row r="25" spans="3:9" s="26" customFormat="1" ht="9.75" customHeight="1">
      <c r="C25" s="38"/>
      <c r="D25" s="39"/>
      <c r="E25" s="39"/>
      <c r="F25" s="39"/>
      <c r="G25" s="39"/>
      <c r="H25" s="39"/>
      <c r="I25" s="38"/>
    </row>
    <row r="26" spans="1:12" s="26" customFormat="1" ht="18.75" customHeight="1">
      <c r="A26" s="276"/>
      <c r="B26" s="276"/>
      <c r="C26" s="276"/>
      <c r="D26" s="276"/>
      <c r="E26" s="276"/>
      <c r="F26" s="276"/>
      <c r="G26" s="276"/>
      <c r="H26" s="276"/>
      <c r="I26" s="214"/>
      <c r="J26" s="214"/>
      <c r="K26" s="214"/>
      <c r="L26" s="214"/>
    </row>
  </sheetData>
  <sheetProtection/>
  <mergeCells count="6">
    <mergeCell ref="A4:H4"/>
    <mergeCell ref="A5:H5"/>
    <mergeCell ref="A7:H7"/>
    <mergeCell ref="G23:H23"/>
    <mergeCell ref="G24:H24"/>
    <mergeCell ref="A26:H26"/>
  </mergeCells>
  <printOptions/>
  <pageMargins left="0.7480314960629921" right="0.5118110236220472" top="0.47" bottom="0.5905511811023623" header="0.2755905511811024" footer="0.15748031496062992"/>
  <pageSetup horizontalDpi="600" verticalDpi="600" orientation="landscape" paperSize="9" r:id="rId1"/>
  <headerFooter alignWithMargins="0">
    <oddFooter>&amp;C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IV325"/>
  <sheetViews>
    <sheetView zoomScale="95" zoomScaleNormal="95" zoomScalePageLayoutView="0" workbookViewId="0" topLeftCell="A1">
      <selection activeCell="D88" sqref="D88"/>
    </sheetView>
  </sheetViews>
  <sheetFormatPr defaultColWidth="9.140625" defaultRowHeight="15"/>
  <cols>
    <col min="1" max="1" width="3.8515625" style="81" customWidth="1"/>
    <col min="2" max="2" width="11.140625" style="81" customWidth="1"/>
    <col min="3" max="3" width="38.00390625" style="81" customWidth="1"/>
    <col min="4" max="4" width="7.7109375" style="81" customWidth="1"/>
    <col min="5" max="5" width="8.28125" style="81" customWidth="1"/>
    <col min="6" max="6" width="10.57421875" style="81" customWidth="1"/>
    <col min="7" max="7" width="7.140625" style="81" customWidth="1"/>
    <col min="8" max="8" width="9.140625" style="81" customWidth="1"/>
    <col min="9" max="9" width="9.421875" style="81" customWidth="1"/>
    <col min="10" max="10" width="10.28125" style="81" customWidth="1"/>
    <col min="11" max="11" width="7.00390625" style="81" customWidth="1"/>
    <col min="12" max="12" width="9.421875" style="81" customWidth="1"/>
    <col min="13" max="13" width="10.57421875" style="81" customWidth="1"/>
    <col min="14" max="16384" width="9.140625" style="81" customWidth="1"/>
  </cols>
  <sheetData>
    <row r="1" spans="1:63" ht="15" customHeight="1">
      <c r="A1" s="283" t="str">
        <f>'O.X2-1'!A5:H5</f>
        <v>
q.Tbilisis  #152 -e baga baRis 4 sarTuliani Senobis cxeli wyliT momaragebis samuSaoebi</v>
      </c>
      <c r="B1" s="283"/>
      <c r="C1" s="283"/>
      <c r="D1" s="283"/>
      <c r="E1" s="283"/>
      <c r="F1" s="115"/>
      <c r="G1" s="1"/>
      <c r="H1" s="1"/>
      <c r="I1" s="2"/>
      <c r="J1" s="2"/>
      <c r="K1" s="2"/>
      <c r="L1" s="2"/>
      <c r="M1" s="2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</row>
    <row r="2" spans="1:63" ht="14.25" customHeight="1">
      <c r="A2" s="283"/>
      <c r="B2" s="283"/>
      <c r="C2" s="283"/>
      <c r="D2" s="283"/>
      <c r="E2" s="283"/>
      <c r="F2" s="115"/>
      <c r="G2" s="1"/>
      <c r="H2" s="1"/>
      <c r="I2" s="2"/>
      <c r="J2" s="2"/>
      <c r="K2" s="2"/>
      <c r="L2" s="2"/>
      <c r="M2" s="2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</row>
    <row r="3" spans="1:63" ht="15" customHeight="1">
      <c r="A3" s="82" t="s">
        <v>0</v>
      </c>
      <c r="B3" s="82"/>
      <c r="C3" s="82"/>
      <c r="D3" s="82"/>
      <c r="E3" s="82"/>
      <c r="F3" s="82"/>
      <c r="G3" s="82"/>
      <c r="H3" s="82"/>
      <c r="I3" s="83"/>
      <c r="J3" s="83"/>
      <c r="K3" s="83"/>
      <c r="L3" s="83"/>
      <c r="M3" s="83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</row>
    <row r="4" spans="1:63" ht="15" customHeight="1">
      <c r="A4" s="82"/>
      <c r="B4" s="82"/>
      <c r="C4" s="84" t="s">
        <v>1</v>
      </c>
      <c r="D4" s="82"/>
      <c r="E4" s="82"/>
      <c r="F4" s="82"/>
      <c r="G4" s="82"/>
      <c r="H4" s="82"/>
      <c r="I4" s="83"/>
      <c r="J4" s="83"/>
      <c r="K4" s="83"/>
      <c r="L4" s="83"/>
      <c r="M4" s="83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</row>
    <row r="5" spans="1:63" ht="12" customHeight="1">
      <c r="A5" s="82"/>
      <c r="B5" s="82"/>
      <c r="C5" s="82"/>
      <c r="D5" s="82"/>
      <c r="E5" s="82"/>
      <c r="F5" s="82"/>
      <c r="G5" s="82"/>
      <c r="H5" s="82"/>
      <c r="I5" s="83"/>
      <c r="J5" s="83"/>
      <c r="K5" s="83"/>
      <c r="L5" s="83"/>
      <c r="M5" s="83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</row>
    <row r="6" spans="1:63" ht="12" customHeight="1">
      <c r="A6" s="82"/>
      <c r="B6" s="82"/>
      <c r="C6" s="82"/>
      <c r="D6" s="82"/>
      <c r="E6" s="82"/>
      <c r="F6" s="82"/>
      <c r="G6" s="82"/>
      <c r="H6" s="82"/>
      <c r="I6" s="83"/>
      <c r="J6" s="83"/>
      <c r="K6" s="83"/>
      <c r="L6" s="83"/>
      <c r="M6" s="83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</row>
    <row r="7" spans="1:63" ht="18" customHeight="1">
      <c r="A7" s="82"/>
      <c r="B7" s="82"/>
      <c r="C7" s="85" t="s">
        <v>49</v>
      </c>
      <c r="D7" s="82"/>
      <c r="E7" s="82"/>
      <c r="F7" s="82"/>
      <c r="G7" s="82"/>
      <c r="H7" s="82"/>
      <c r="I7" s="83"/>
      <c r="J7" s="83"/>
      <c r="K7" s="83"/>
      <c r="L7" s="83"/>
      <c r="M7" s="83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</row>
    <row r="8" spans="1:63" ht="16.5" customHeight="1">
      <c r="A8" s="82"/>
      <c r="B8" s="82"/>
      <c r="C8" s="82" t="s">
        <v>50</v>
      </c>
      <c r="D8" s="82"/>
      <c r="E8" s="82"/>
      <c r="F8" s="82"/>
      <c r="G8" s="82"/>
      <c r="H8" s="82"/>
      <c r="I8" s="83"/>
      <c r="J8" s="83"/>
      <c r="K8" s="83"/>
      <c r="L8" s="83"/>
      <c r="M8" s="83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</row>
    <row r="9" spans="1:63" ht="12" customHeight="1">
      <c r="A9" s="82"/>
      <c r="B9" s="82"/>
      <c r="C9" s="82" t="s">
        <v>2</v>
      </c>
      <c r="D9" s="82"/>
      <c r="E9" s="82"/>
      <c r="F9" s="82"/>
      <c r="G9" s="82"/>
      <c r="H9" s="82"/>
      <c r="I9" s="83"/>
      <c r="J9" s="83"/>
      <c r="K9" s="83"/>
      <c r="L9" s="83"/>
      <c r="M9" s="83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</row>
    <row r="10" spans="1:63" ht="15" customHeight="1">
      <c r="A10" s="82"/>
      <c r="B10" s="82"/>
      <c r="C10" s="84" t="s">
        <v>3</v>
      </c>
      <c r="D10" s="82"/>
      <c r="E10" s="82"/>
      <c r="F10" s="82"/>
      <c r="G10" s="82"/>
      <c r="H10" s="82"/>
      <c r="I10" s="83"/>
      <c r="J10" s="83"/>
      <c r="K10" s="83"/>
      <c r="L10" s="83"/>
      <c r="M10" s="83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</row>
    <row r="11" spans="1:63" ht="15" customHeight="1">
      <c r="A11" s="82"/>
      <c r="B11" s="82"/>
      <c r="C11" s="86"/>
      <c r="D11" s="82"/>
      <c r="E11" s="82"/>
      <c r="F11" s="82"/>
      <c r="G11" s="82"/>
      <c r="H11" s="82"/>
      <c r="I11" s="83"/>
      <c r="J11" s="83"/>
      <c r="K11" s="83"/>
      <c r="L11" s="83"/>
      <c r="M11" s="83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</row>
    <row r="12" spans="1:63" ht="15" customHeight="1">
      <c r="A12" s="87" t="s">
        <v>51</v>
      </c>
      <c r="B12" s="88"/>
      <c r="C12" s="88"/>
      <c r="D12" s="89"/>
      <c r="E12" s="88"/>
      <c r="F12" s="89"/>
      <c r="G12" s="89"/>
      <c r="H12" s="89"/>
      <c r="I12" s="89"/>
      <c r="J12" s="89"/>
      <c r="K12" s="90" t="s">
        <v>4</v>
      </c>
      <c r="L12" s="116">
        <f>M89</f>
        <v>0</v>
      </c>
      <c r="M12" s="91" t="s">
        <v>5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</row>
    <row r="13" spans="1:13" s="78" customFormat="1" ht="15" customHeight="1">
      <c r="A13" s="92" t="s">
        <v>83</v>
      </c>
      <c r="B13" s="88"/>
      <c r="C13" s="88"/>
      <c r="D13" s="89"/>
      <c r="E13" s="93"/>
      <c r="F13" s="94"/>
      <c r="G13" s="94"/>
      <c r="H13" s="89"/>
      <c r="I13" s="89"/>
      <c r="J13" s="89"/>
      <c r="K13" s="90" t="s">
        <v>6</v>
      </c>
      <c r="L13" s="116">
        <f>H85</f>
        <v>0</v>
      </c>
      <c r="M13" s="91" t="s">
        <v>5</v>
      </c>
    </row>
    <row r="14" spans="1:63" s="82" customFormat="1" ht="12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95"/>
      <c r="L14" s="96"/>
      <c r="M14" s="91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</row>
    <row r="15" spans="1:63" s="82" customFormat="1" ht="16.5" customHeight="1">
      <c r="A15" s="97"/>
      <c r="B15" s="98"/>
      <c r="C15" s="99" t="s">
        <v>7</v>
      </c>
      <c r="D15" s="100"/>
      <c r="E15" s="101" t="s">
        <v>45</v>
      </c>
      <c r="F15" s="102"/>
      <c r="G15" s="103"/>
      <c r="H15" s="102"/>
      <c r="I15" s="103"/>
      <c r="J15" s="102"/>
      <c r="K15" s="103" t="s">
        <v>8</v>
      </c>
      <c r="L15" s="104"/>
      <c r="M15" s="98" t="s">
        <v>9</v>
      </c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</row>
    <row r="16" spans="1:63" s="82" customFormat="1" ht="16.5">
      <c r="A16" s="105" t="s">
        <v>10</v>
      </c>
      <c r="B16" s="106" t="s">
        <v>11</v>
      </c>
      <c r="C16" s="82" t="s">
        <v>12</v>
      </c>
      <c r="D16" s="106" t="s">
        <v>46</v>
      </c>
      <c r="E16" s="285" t="s">
        <v>13</v>
      </c>
      <c r="F16" s="93" t="s">
        <v>14</v>
      </c>
      <c r="G16" s="106" t="s">
        <v>47</v>
      </c>
      <c r="H16" s="93" t="s">
        <v>14</v>
      </c>
      <c r="I16" s="106" t="s">
        <v>47</v>
      </c>
      <c r="J16" s="93" t="s">
        <v>14</v>
      </c>
      <c r="K16" s="106" t="s">
        <v>47</v>
      </c>
      <c r="L16" s="93" t="s">
        <v>14</v>
      </c>
      <c r="M16" s="106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</row>
    <row r="17" spans="1:63" s="82" customFormat="1" ht="16.5">
      <c r="A17" s="107"/>
      <c r="B17" s="108"/>
      <c r="C17" s="109"/>
      <c r="D17" s="110"/>
      <c r="E17" s="286"/>
      <c r="F17" s="109"/>
      <c r="G17" s="108" t="s">
        <v>48</v>
      </c>
      <c r="H17" s="109"/>
      <c r="I17" s="108" t="s">
        <v>48</v>
      </c>
      <c r="J17" s="109"/>
      <c r="K17" s="108" t="s">
        <v>48</v>
      </c>
      <c r="L17" s="109"/>
      <c r="M17" s="108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</row>
    <row r="18" spans="1:63" s="82" customFormat="1" ht="16.5">
      <c r="A18" s="101" t="s">
        <v>15</v>
      </c>
      <c r="B18" s="111" t="s">
        <v>16</v>
      </c>
      <c r="C18" s="112" t="s">
        <v>17</v>
      </c>
      <c r="D18" s="101" t="s">
        <v>18</v>
      </c>
      <c r="E18" s="111" t="s">
        <v>19</v>
      </c>
      <c r="F18" s="113" t="s">
        <v>20</v>
      </c>
      <c r="G18" s="112" t="s">
        <v>21</v>
      </c>
      <c r="H18" s="101" t="s">
        <v>22</v>
      </c>
      <c r="I18" s="111" t="s">
        <v>23</v>
      </c>
      <c r="J18" s="112" t="s">
        <v>24</v>
      </c>
      <c r="K18" s="111" t="s">
        <v>25</v>
      </c>
      <c r="L18" s="101" t="s">
        <v>26</v>
      </c>
      <c r="M18" s="111" t="s">
        <v>27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</row>
    <row r="19" spans="1:63" s="82" customFormat="1" ht="16.5">
      <c r="A19" s="101"/>
      <c r="B19" s="111"/>
      <c r="C19" s="117" t="s">
        <v>130</v>
      </c>
      <c r="D19" s="101"/>
      <c r="E19" s="111"/>
      <c r="F19" s="113"/>
      <c r="G19" s="112"/>
      <c r="H19" s="101"/>
      <c r="I19" s="111"/>
      <c r="J19" s="112"/>
      <c r="K19" s="111"/>
      <c r="L19" s="101"/>
      <c r="M19" s="111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</row>
    <row r="20" spans="1:22" s="227" customFormat="1" ht="31.5">
      <c r="A20" s="217">
        <v>1</v>
      </c>
      <c r="B20" s="77" t="s">
        <v>87</v>
      </c>
      <c r="C20" s="217" t="str">
        <f>'[2]152-E baga bag cxeli wyalii'!$B$10</f>
        <v>cxeli wylis qvabi 45kvt</v>
      </c>
      <c r="D20" s="218" t="s">
        <v>88</v>
      </c>
      <c r="E20" s="219"/>
      <c r="F20" s="220">
        <v>1</v>
      </c>
      <c r="G20" s="221"/>
      <c r="H20" s="222"/>
      <c r="I20" s="223"/>
      <c r="J20" s="224"/>
      <c r="K20" s="225"/>
      <c r="L20" s="225"/>
      <c r="M20" s="223"/>
      <c r="N20" s="226"/>
      <c r="O20" s="226"/>
      <c r="P20" s="226"/>
      <c r="Q20" s="226"/>
      <c r="R20" s="226"/>
      <c r="S20" s="226"/>
      <c r="T20" s="226"/>
      <c r="U20" s="226"/>
      <c r="V20" s="226"/>
    </row>
    <row r="21" spans="1:13" s="229" customFormat="1" ht="31.5">
      <c r="A21" s="228"/>
      <c r="C21" s="228" t="s">
        <v>29</v>
      </c>
      <c r="D21" s="218" t="s">
        <v>88</v>
      </c>
      <c r="E21" s="8">
        <v>38.1</v>
      </c>
      <c r="F21" s="230">
        <f>F20*E21</f>
        <v>38.1</v>
      </c>
      <c r="G21" s="231"/>
      <c r="H21" s="231">
        <f>F21*G21</f>
        <v>0</v>
      </c>
      <c r="I21" s="231"/>
      <c r="J21" s="232"/>
      <c r="K21" s="231"/>
      <c r="L21" s="232"/>
      <c r="M21" s="231">
        <f>H21</f>
        <v>0</v>
      </c>
    </row>
    <row r="22" spans="1:13" s="229" customFormat="1" ht="16.5">
      <c r="A22" s="228"/>
      <c r="B22" s="233"/>
      <c r="C22" s="228" t="s">
        <v>31</v>
      </c>
      <c r="D22" s="233" t="s">
        <v>5</v>
      </c>
      <c r="E22" s="8">
        <v>4.84</v>
      </c>
      <c r="F22" s="230">
        <f>F20*E22</f>
        <v>4.84</v>
      </c>
      <c r="G22" s="231"/>
      <c r="H22" s="231"/>
      <c r="I22" s="231"/>
      <c r="J22" s="232"/>
      <c r="K22" s="231"/>
      <c r="L22" s="231">
        <f>F22*K22</f>
        <v>0</v>
      </c>
      <c r="M22" s="231">
        <f>L22</f>
        <v>0</v>
      </c>
    </row>
    <row r="23" spans="1:13" s="241" customFormat="1" ht="16.5">
      <c r="A23" s="234"/>
      <c r="B23" s="235"/>
      <c r="C23" s="217" t="str">
        <f>C20</f>
        <v>cxeli wylis qvabi 45kvt</v>
      </c>
      <c r="D23" s="235" t="s">
        <v>43</v>
      </c>
      <c r="E23" s="236">
        <v>1</v>
      </c>
      <c r="F23" s="237">
        <f>F20*E23</f>
        <v>1</v>
      </c>
      <c r="G23" s="238"/>
      <c r="H23" s="238"/>
      <c r="I23" s="238"/>
      <c r="J23" s="239">
        <f>F23*I23</f>
        <v>0</v>
      </c>
      <c r="K23" s="240"/>
      <c r="L23" s="240"/>
      <c r="M23" s="238">
        <f>J23</f>
        <v>0</v>
      </c>
    </row>
    <row r="24" spans="1:13" s="229" customFormat="1" ht="16.5">
      <c r="A24" s="242"/>
      <c r="B24" s="243"/>
      <c r="C24" s="242" t="s">
        <v>44</v>
      </c>
      <c r="D24" s="243" t="s">
        <v>5</v>
      </c>
      <c r="E24" s="244">
        <v>3.96</v>
      </c>
      <c r="F24" s="245">
        <f>F20*E24</f>
        <v>3.96</v>
      </c>
      <c r="G24" s="246"/>
      <c r="H24" s="246"/>
      <c r="I24" s="246"/>
      <c r="J24" s="247">
        <f>F24*I24</f>
        <v>0</v>
      </c>
      <c r="K24" s="248"/>
      <c r="L24" s="248"/>
      <c r="M24" s="246">
        <f>J24</f>
        <v>0</v>
      </c>
    </row>
    <row r="25" spans="1:13" s="1" customFormat="1" ht="16.5">
      <c r="A25" s="6">
        <v>2</v>
      </c>
      <c r="B25" s="80" t="s">
        <v>89</v>
      </c>
      <c r="C25" s="6" t="str">
        <f>'[2]152-E baga bag cxeli wyalii'!$B$11</f>
        <v>cxeli wylis tumbo</v>
      </c>
      <c r="D25" s="12" t="s">
        <v>43</v>
      </c>
      <c r="E25" s="8"/>
      <c r="F25" s="69">
        <v>1</v>
      </c>
      <c r="G25" s="10"/>
      <c r="H25" s="79"/>
      <c r="I25" s="10"/>
      <c r="J25" s="122"/>
      <c r="K25" s="118"/>
      <c r="L25" s="123"/>
      <c r="M25" s="10"/>
    </row>
    <row r="26" spans="1:13" s="1" customFormat="1" ht="16.5">
      <c r="A26" s="6"/>
      <c r="C26" s="6" t="s">
        <v>29</v>
      </c>
      <c r="D26" s="7" t="s">
        <v>30</v>
      </c>
      <c r="E26" s="8">
        <v>13.3</v>
      </c>
      <c r="F26" s="11">
        <f>F25*E26</f>
        <v>13.3</v>
      </c>
      <c r="G26" s="231"/>
      <c r="H26" s="79">
        <f>F26*G26</f>
        <v>0</v>
      </c>
      <c r="I26" s="6"/>
      <c r="J26" s="7"/>
      <c r="K26" s="6"/>
      <c r="L26" s="7"/>
      <c r="M26" s="10">
        <f>H26</f>
        <v>0</v>
      </c>
    </row>
    <row r="27" spans="1:13" s="1" customFormat="1" ht="16.5">
      <c r="A27" s="6"/>
      <c r="B27" s="7"/>
      <c r="C27" s="6" t="s">
        <v>31</v>
      </c>
      <c r="D27" s="7" t="s">
        <v>80</v>
      </c>
      <c r="E27" s="8">
        <v>0.39</v>
      </c>
      <c r="F27" s="11">
        <f>F25*E27</f>
        <v>0.39</v>
      </c>
      <c r="G27" s="10"/>
      <c r="H27" s="79"/>
      <c r="I27" s="6"/>
      <c r="J27" s="7"/>
      <c r="K27" s="10"/>
      <c r="L27" s="79">
        <f>F27*K27</f>
        <v>0</v>
      </c>
      <c r="M27" s="10">
        <f>L27</f>
        <v>0</v>
      </c>
    </row>
    <row r="28" spans="1:13" s="1" customFormat="1" ht="16.5">
      <c r="A28" s="6"/>
      <c r="B28" s="12" t="s">
        <v>90</v>
      </c>
      <c r="C28" s="6" t="s">
        <v>91</v>
      </c>
      <c r="D28" s="12" t="s">
        <v>88</v>
      </c>
      <c r="E28" s="8">
        <v>1</v>
      </c>
      <c r="F28" s="11">
        <f>F25*E28</f>
        <v>1</v>
      </c>
      <c r="G28" s="10"/>
      <c r="H28" s="79"/>
      <c r="I28" s="79"/>
      <c r="J28" s="122">
        <f>F28*I28</f>
        <v>0</v>
      </c>
      <c r="K28" s="118"/>
      <c r="L28" s="123"/>
      <c r="M28" s="10">
        <f>J28</f>
        <v>0</v>
      </c>
    </row>
    <row r="29" spans="1:13" s="1" customFormat="1" ht="16.5">
      <c r="A29" s="14"/>
      <c r="B29" s="15"/>
      <c r="C29" s="14" t="s">
        <v>44</v>
      </c>
      <c r="D29" s="15" t="s">
        <v>80</v>
      </c>
      <c r="E29" s="16">
        <v>1.58</v>
      </c>
      <c r="F29" s="17">
        <f>F25*E29</f>
        <v>1.58</v>
      </c>
      <c r="G29" s="18"/>
      <c r="H29" s="167"/>
      <c r="I29" s="18"/>
      <c r="J29" s="249">
        <f>F29*I29</f>
        <v>0</v>
      </c>
      <c r="K29" s="119"/>
      <c r="L29" s="250"/>
      <c r="M29" s="18">
        <f>J29</f>
        <v>0</v>
      </c>
    </row>
    <row r="30" spans="1:22" s="227" customFormat="1" ht="31.5">
      <c r="A30" s="217">
        <v>3</v>
      </c>
      <c r="B30" s="77" t="s">
        <v>92</v>
      </c>
      <c r="C30" s="217" t="str">
        <f>'[2]152-E baga bag cxeli wyalii'!$B$12</f>
        <v>moculobiTi boileri 500 litri</v>
      </c>
      <c r="D30" s="218" t="s">
        <v>88</v>
      </c>
      <c r="E30" s="219"/>
      <c r="F30" s="220">
        <v>1</v>
      </c>
      <c r="G30" s="221"/>
      <c r="H30" s="222"/>
      <c r="I30" s="223"/>
      <c r="J30" s="224"/>
      <c r="K30" s="225"/>
      <c r="L30" s="225"/>
      <c r="M30" s="223"/>
      <c r="N30" s="226"/>
      <c r="O30" s="226"/>
      <c r="P30" s="226"/>
      <c r="Q30" s="226"/>
      <c r="R30" s="226"/>
      <c r="S30" s="226"/>
      <c r="T30" s="226"/>
      <c r="U30" s="226"/>
      <c r="V30" s="226"/>
    </row>
    <row r="31" spans="1:13" s="229" customFormat="1" ht="31.5">
      <c r="A31" s="228"/>
      <c r="C31" s="228" t="s">
        <v>29</v>
      </c>
      <c r="D31" s="218" t="s">
        <v>88</v>
      </c>
      <c r="E31" s="8">
        <v>21.8</v>
      </c>
      <c r="F31" s="230">
        <f>F30*E31</f>
        <v>21.8</v>
      </c>
      <c r="G31" s="231"/>
      <c r="H31" s="231">
        <f>F31*G31</f>
        <v>0</v>
      </c>
      <c r="I31" s="231"/>
      <c r="J31" s="232"/>
      <c r="K31" s="231"/>
      <c r="L31" s="232"/>
      <c r="M31" s="231">
        <f>H31</f>
        <v>0</v>
      </c>
    </row>
    <row r="32" spans="1:13" s="229" customFormat="1" ht="16.5">
      <c r="A32" s="228"/>
      <c r="B32" s="233"/>
      <c r="C32" s="228" t="s">
        <v>31</v>
      </c>
      <c r="D32" s="233" t="s">
        <v>5</v>
      </c>
      <c r="E32" s="8">
        <v>2.32</v>
      </c>
      <c r="F32" s="230">
        <f>F30*E32</f>
        <v>2.32</v>
      </c>
      <c r="G32" s="231"/>
      <c r="H32" s="231"/>
      <c r="I32" s="231"/>
      <c r="J32" s="232"/>
      <c r="K32" s="231"/>
      <c r="L32" s="231">
        <f>F32*K32</f>
        <v>0</v>
      </c>
      <c r="M32" s="231">
        <f>L32</f>
        <v>0</v>
      </c>
    </row>
    <row r="33" spans="1:13" s="241" customFormat="1" ht="16.5">
      <c r="A33" s="234"/>
      <c r="B33" s="235"/>
      <c r="C33" s="217" t="s">
        <v>93</v>
      </c>
      <c r="D33" s="235" t="s">
        <v>43</v>
      </c>
      <c r="E33" s="236">
        <v>1</v>
      </c>
      <c r="F33" s="237">
        <f>F30*E33</f>
        <v>1</v>
      </c>
      <c r="G33" s="238"/>
      <c r="H33" s="238"/>
      <c r="I33" s="238"/>
      <c r="J33" s="239">
        <f>F33*I33</f>
        <v>0</v>
      </c>
      <c r="K33" s="240"/>
      <c r="L33" s="240"/>
      <c r="M33" s="238">
        <f>J33</f>
        <v>0</v>
      </c>
    </row>
    <row r="34" spans="1:16" s="1" customFormat="1" ht="16.5">
      <c r="A34" s="6"/>
      <c r="B34" s="12"/>
      <c r="C34" s="6" t="s">
        <v>94</v>
      </c>
      <c r="D34" s="12" t="s">
        <v>43</v>
      </c>
      <c r="E34" s="8">
        <v>5</v>
      </c>
      <c r="F34" s="11">
        <f>F30*E34</f>
        <v>5</v>
      </c>
      <c r="G34" s="120"/>
      <c r="H34" s="120"/>
      <c r="I34" s="10"/>
      <c r="J34" s="122">
        <f>F34*I34</f>
        <v>0</v>
      </c>
      <c r="K34" s="120"/>
      <c r="L34" s="120"/>
      <c r="M34" s="10">
        <f>J34</f>
        <v>0</v>
      </c>
      <c r="N34" s="12"/>
      <c r="O34" s="12"/>
      <c r="P34" s="13"/>
    </row>
    <row r="35" spans="1:13" s="229" customFormat="1" ht="16.5">
      <c r="A35" s="242"/>
      <c r="B35" s="243"/>
      <c r="C35" s="242" t="s">
        <v>44</v>
      </c>
      <c r="D35" s="243" t="s">
        <v>5</v>
      </c>
      <c r="E35" s="244">
        <v>3.68</v>
      </c>
      <c r="F35" s="245">
        <f>F30*E35</f>
        <v>3.68</v>
      </c>
      <c r="G35" s="246"/>
      <c r="H35" s="246"/>
      <c r="I35" s="246"/>
      <c r="J35" s="247">
        <f>F35*I35</f>
        <v>0</v>
      </c>
      <c r="K35" s="248"/>
      <c r="L35" s="248"/>
      <c r="M35" s="246">
        <f>J35</f>
        <v>0</v>
      </c>
    </row>
    <row r="36" spans="1:13" s="2" customFormat="1" ht="31.5">
      <c r="A36" s="6">
        <v>4</v>
      </c>
      <c r="B36" s="80" t="s">
        <v>95</v>
      </c>
      <c r="C36" s="251" t="s">
        <v>96</v>
      </c>
      <c r="D36" s="12" t="s">
        <v>43</v>
      </c>
      <c r="E36" s="8"/>
      <c r="F36" s="69">
        <v>1</v>
      </c>
      <c r="G36" s="252"/>
      <c r="H36" s="253"/>
      <c r="I36" s="10"/>
      <c r="J36" s="7"/>
      <c r="K36" s="254"/>
      <c r="L36" s="254"/>
      <c r="M36" s="10"/>
    </row>
    <row r="37" spans="1:13" s="2" customFormat="1" ht="16.5">
      <c r="A37" s="6"/>
      <c r="C37" s="6" t="s">
        <v>29</v>
      </c>
      <c r="D37" s="7" t="s">
        <v>30</v>
      </c>
      <c r="E37" s="8">
        <v>3.8</v>
      </c>
      <c r="F37" s="11">
        <f>F36*E37</f>
        <v>3.8</v>
      </c>
      <c r="G37" s="79"/>
      <c r="H37" s="79">
        <f>F37*G37</f>
        <v>0</v>
      </c>
      <c r="I37" s="6"/>
      <c r="J37" s="7"/>
      <c r="K37" s="6"/>
      <c r="L37" s="7"/>
      <c r="M37" s="10">
        <f>H37</f>
        <v>0</v>
      </c>
    </row>
    <row r="38" spans="1:13" s="2" customFormat="1" ht="16.5">
      <c r="A38" s="6"/>
      <c r="B38" s="7"/>
      <c r="C38" s="6" t="s">
        <v>31</v>
      </c>
      <c r="D38" s="7" t="s">
        <v>80</v>
      </c>
      <c r="E38" s="8">
        <v>0.22</v>
      </c>
      <c r="F38" s="11">
        <f>F36*E38</f>
        <v>0.22</v>
      </c>
      <c r="G38" s="10"/>
      <c r="H38" s="79"/>
      <c r="I38" s="6"/>
      <c r="J38" s="7"/>
      <c r="K38" s="10"/>
      <c r="L38" s="10">
        <f>F38*K38</f>
        <v>0</v>
      </c>
      <c r="M38" s="10">
        <f>L38</f>
        <v>0</v>
      </c>
    </row>
    <row r="39" spans="1:13" s="1" customFormat="1" ht="16.5">
      <c r="A39" s="6"/>
      <c r="B39" s="12"/>
      <c r="C39" s="6" t="s">
        <v>97</v>
      </c>
      <c r="D39" s="12" t="s">
        <v>43</v>
      </c>
      <c r="E39" s="8">
        <v>1</v>
      </c>
      <c r="F39" s="11">
        <f>F36*E39</f>
        <v>1</v>
      </c>
      <c r="G39" s="10"/>
      <c r="H39" s="79"/>
      <c r="I39" s="10"/>
      <c r="J39" s="122">
        <f>F39*I39</f>
        <v>0</v>
      </c>
      <c r="K39" s="118"/>
      <c r="L39" s="123"/>
      <c r="M39" s="10">
        <f>J39</f>
        <v>0</v>
      </c>
    </row>
    <row r="40" spans="1:13" s="1" customFormat="1" ht="16.5">
      <c r="A40" s="14"/>
      <c r="B40" s="15"/>
      <c r="C40" s="14" t="s">
        <v>44</v>
      </c>
      <c r="D40" s="15" t="s">
        <v>80</v>
      </c>
      <c r="E40" s="16">
        <v>0.22</v>
      </c>
      <c r="F40" s="17">
        <f>F36*E40</f>
        <v>0.22</v>
      </c>
      <c r="G40" s="119"/>
      <c r="H40" s="167"/>
      <c r="I40" s="18"/>
      <c r="J40" s="249">
        <f>F40*I40</f>
        <v>0</v>
      </c>
      <c r="K40" s="124"/>
      <c r="L40" s="124"/>
      <c r="M40" s="18">
        <f>J40</f>
        <v>0</v>
      </c>
    </row>
    <row r="41" spans="1:13" s="1" customFormat="1" ht="16.5">
      <c r="A41" s="6">
        <v>5</v>
      </c>
      <c r="B41" s="80" t="s">
        <v>98</v>
      </c>
      <c r="C41" s="6" t="str">
        <f>'[2]152-E baga bag cxeli wyalii'!$B$15</f>
        <v>ukusarqveli</v>
      </c>
      <c r="D41" s="12" t="s">
        <v>43</v>
      </c>
      <c r="E41" s="8"/>
      <c r="F41" s="69">
        <v>1</v>
      </c>
      <c r="G41" s="120"/>
      <c r="H41" s="120"/>
      <c r="I41" s="10"/>
      <c r="J41" s="6"/>
      <c r="K41" s="70"/>
      <c r="L41" s="71"/>
      <c r="M41" s="10"/>
    </row>
    <row r="42" spans="1:13" s="2" customFormat="1" ht="16.5">
      <c r="A42" s="6"/>
      <c r="C42" s="6" t="s">
        <v>29</v>
      </c>
      <c r="D42" s="7" t="s">
        <v>30</v>
      </c>
      <c r="E42" s="8">
        <v>1.06</v>
      </c>
      <c r="F42" s="11">
        <f>F41*E42</f>
        <v>1.06</v>
      </c>
      <c r="G42" s="10"/>
      <c r="H42" s="10">
        <f>F42*G42</f>
        <v>0</v>
      </c>
      <c r="I42" s="10"/>
      <c r="J42" s="9"/>
      <c r="K42" s="10"/>
      <c r="L42" s="9"/>
      <c r="M42" s="10">
        <f>H42</f>
        <v>0</v>
      </c>
    </row>
    <row r="43" spans="1:13" s="2" customFormat="1" ht="16.5">
      <c r="A43" s="6"/>
      <c r="B43" s="7"/>
      <c r="C43" s="6" t="s">
        <v>31</v>
      </c>
      <c r="D43" s="7" t="s">
        <v>5</v>
      </c>
      <c r="E43" s="8">
        <v>0.13</v>
      </c>
      <c r="F43" s="11">
        <f>F41*E43</f>
        <v>0.13</v>
      </c>
      <c r="G43" s="10"/>
      <c r="H43" s="10"/>
      <c r="I43" s="10"/>
      <c r="J43" s="9"/>
      <c r="K43" s="10"/>
      <c r="L43" s="10">
        <f>F43*K43</f>
        <v>0</v>
      </c>
      <c r="M43" s="10">
        <f>L43</f>
        <v>0</v>
      </c>
    </row>
    <row r="44" spans="1:22" s="1" customFormat="1" ht="16.5">
      <c r="A44" s="6"/>
      <c r="B44" s="12"/>
      <c r="C44" s="6" t="s">
        <v>101</v>
      </c>
      <c r="D44" s="12" t="s">
        <v>43</v>
      </c>
      <c r="E44" s="8">
        <v>1</v>
      </c>
      <c r="F44" s="69">
        <f>F41</f>
        <v>1</v>
      </c>
      <c r="G44" s="10"/>
      <c r="H44" s="10"/>
      <c r="I44" s="10"/>
      <c r="J44" s="9">
        <f>F44*I44</f>
        <v>0</v>
      </c>
      <c r="K44" s="118"/>
      <c r="L44" s="118"/>
      <c r="M44" s="10">
        <f>J44</f>
        <v>0</v>
      </c>
      <c r="N44" s="2"/>
      <c r="O44" s="2"/>
      <c r="P44" s="2"/>
      <c r="Q44" s="2"/>
      <c r="R44" s="2"/>
      <c r="S44" s="2"/>
      <c r="T44" s="2"/>
      <c r="U44" s="2"/>
      <c r="V44" s="2"/>
    </row>
    <row r="45" spans="1:13" s="1" customFormat="1" ht="16.5">
      <c r="A45" s="6"/>
      <c r="B45" s="12"/>
      <c r="C45" s="6" t="s">
        <v>99</v>
      </c>
      <c r="D45" s="12" t="s">
        <v>32</v>
      </c>
      <c r="E45" s="8">
        <v>1.1</v>
      </c>
      <c r="F45" s="11">
        <f>F41*E45</f>
        <v>1.1</v>
      </c>
      <c r="G45" s="118"/>
      <c r="H45" s="10"/>
      <c r="I45" s="10"/>
      <c r="J45" s="9">
        <f>F45*I45</f>
        <v>0</v>
      </c>
      <c r="K45" s="118"/>
      <c r="L45" s="118"/>
      <c r="M45" s="10">
        <f>J45</f>
        <v>0</v>
      </c>
    </row>
    <row r="46" spans="1:13" s="1" customFormat="1" ht="16.5">
      <c r="A46" s="6"/>
      <c r="B46" s="12"/>
      <c r="C46" s="6" t="s">
        <v>100</v>
      </c>
      <c r="D46" s="12" t="s">
        <v>43</v>
      </c>
      <c r="E46" s="8">
        <v>2</v>
      </c>
      <c r="F46" s="69">
        <f>F41*E46</f>
        <v>2</v>
      </c>
      <c r="G46" s="118"/>
      <c r="H46" s="118"/>
      <c r="I46" s="10"/>
      <c r="J46" s="13">
        <f>F46*I46</f>
        <v>0</v>
      </c>
      <c r="K46" s="118"/>
      <c r="L46" s="118"/>
      <c r="M46" s="10">
        <f>J46</f>
        <v>0</v>
      </c>
    </row>
    <row r="47" spans="1:13" s="1" customFormat="1" ht="16.5">
      <c r="A47" s="14"/>
      <c r="B47" s="15"/>
      <c r="C47" s="14" t="s">
        <v>44</v>
      </c>
      <c r="D47" s="15" t="s">
        <v>5</v>
      </c>
      <c r="E47" s="16">
        <v>0.07</v>
      </c>
      <c r="F47" s="17">
        <f>F41*E47</f>
        <v>0.07</v>
      </c>
      <c r="G47" s="255"/>
      <c r="H47" s="255"/>
      <c r="I47" s="18"/>
      <c r="J47" s="19">
        <f>F47*I47</f>
        <v>0</v>
      </c>
      <c r="K47" s="119"/>
      <c r="L47" s="119"/>
      <c r="M47" s="18">
        <f>J47</f>
        <v>0</v>
      </c>
    </row>
    <row r="48" spans="1:22" s="1" customFormat="1" ht="16.5">
      <c r="A48" s="6">
        <v>6</v>
      </c>
      <c r="B48" s="80" t="s">
        <v>102</v>
      </c>
      <c r="C48" s="6" t="str">
        <f>'[2]152-E baga bag cxeli wyalii'!$B$14</f>
        <v>qvabis damcavi kvanZi</v>
      </c>
      <c r="D48" s="12" t="s">
        <v>43</v>
      </c>
      <c r="E48" s="8"/>
      <c r="F48" s="69">
        <v>1</v>
      </c>
      <c r="G48" s="10"/>
      <c r="H48" s="79"/>
      <c r="I48" s="10"/>
      <c r="J48" s="122"/>
      <c r="K48" s="118"/>
      <c r="L48" s="123"/>
      <c r="M48" s="10"/>
      <c r="N48" s="2"/>
      <c r="O48" s="2"/>
      <c r="P48" s="2"/>
      <c r="Q48" s="2"/>
      <c r="R48" s="2"/>
      <c r="S48" s="2"/>
      <c r="T48" s="2"/>
      <c r="U48" s="2"/>
      <c r="V48" s="2"/>
    </row>
    <row r="49" spans="1:13" s="1" customFormat="1" ht="16.5">
      <c r="A49" s="6"/>
      <c r="B49" s="12"/>
      <c r="C49" s="6" t="s">
        <v>29</v>
      </c>
      <c r="D49" s="7" t="s">
        <v>30</v>
      </c>
      <c r="E49" s="8">
        <v>1.92</v>
      </c>
      <c r="F49" s="11">
        <f>F48*E49</f>
        <v>1.92</v>
      </c>
      <c r="G49" s="231"/>
      <c r="H49" s="79">
        <f>F49*G49</f>
        <v>0</v>
      </c>
      <c r="I49" s="6"/>
      <c r="J49" s="7"/>
      <c r="K49" s="6"/>
      <c r="L49" s="7"/>
      <c r="M49" s="10">
        <f>H49</f>
        <v>0</v>
      </c>
    </row>
    <row r="50" spans="1:13" s="1" customFormat="1" ht="16.5">
      <c r="A50" s="6"/>
      <c r="B50" s="7"/>
      <c r="C50" s="6" t="s">
        <v>31</v>
      </c>
      <c r="D50" s="7" t="s">
        <v>80</v>
      </c>
      <c r="E50" s="8">
        <v>0.1</v>
      </c>
      <c r="F50" s="11">
        <f>F48*E50</f>
        <v>0.1</v>
      </c>
      <c r="G50" s="10"/>
      <c r="H50" s="79"/>
      <c r="I50" s="6"/>
      <c r="J50" s="7"/>
      <c r="K50" s="10"/>
      <c r="L50" s="79">
        <f>F50*K50</f>
        <v>0</v>
      </c>
      <c r="M50" s="10">
        <f>L50</f>
        <v>0</v>
      </c>
    </row>
    <row r="51" spans="1:13" s="1" customFormat="1" ht="15.75" customHeight="1">
      <c r="A51" s="6"/>
      <c r="B51" s="12"/>
      <c r="C51" s="6" t="s">
        <v>103</v>
      </c>
      <c r="D51" s="12" t="s">
        <v>43</v>
      </c>
      <c r="E51" s="8">
        <v>1</v>
      </c>
      <c r="F51" s="69">
        <f>F48</f>
        <v>1</v>
      </c>
      <c r="G51" s="10"/>
      <c r="H51" s="79"/>
      <c r="I51" s="10"/>
      <c r="J51" s="122">
        <f>F51*I51</f>
        <v>0</v>
      </c>
      <c r="K51" s="118"/>
      <c r="L51" s="123"/>
      <c r="M51" s="10">
        <f>J51</f>
        <v>0</v>
      </c>
    </row>
    <row r="52" spans="1:13" s="1" customFormat="1" ht="16.5">
      <c r="A52" s="6"/>
      <c r="B52" s="12"/>
      <c r="C52" s="6" t="s">
        <v>99</v>
      </c>
      <c r="D52" s="12" t="s">
        <v>32</v>
      </c>
      <c r="E52" s="8">
        <v>1.24</v>
      </c>
      <c r="F52" s="11">
        <f>F48*E52</f>
        <v>1.24</v>
      </c>
      <c r="G52" s="10"/>
      <c r="H52" s="79"/>
      <c r="I52" s="10"/>
      <c r="J52" s="122">
        <f>F52*I52</f>
        <v>0</v>
      </c>
      <c r="K52" s="118"/>
      <c r="L52" s="123"/>
      <c r="M52" s="10">
        <f>J52</f>
        <v>0</v>
      </c>
    </row>
    <row r="53" spans="1:13" s="1" customFormat="1" ht="16.5" customHeight="1">
      <c r="A53" s="6"/>
      <c r="B53" s="12"/>
      <c r="C53" s="6" t="s">
        <v>100</v>
      </c>
      <c r="D53" s="12" t="s">
        <v>43</v>
      </c>
      <c r="E53" s="8">
        <v>1</v>
      </c>
      <c r="F53" s="11">
        <f>F48*E53</f>
        <v>1</v>
      </c>
      <c r="G53" s="10"/>
      <c r="H53" s="79"/>
      <c r="I53" s="10"/>
      <c r="J53" s="122">
        <f>F53*I53</f>
        <v>0</v>
      </c>
      <c r="K53" s="118"/>
      <c r="L53" s="123"/>
      <c r="M53" s="10">
        <f>J53</f>
        <v>0</v>
      </c>
    </row>
    <row r="54" spans="1:13" s="1" customFormat="1" ht="16.5">
      <c r="A54" s="14"/>
      <c r="B54" s="15"/>
      <c r="C54" s="14" t="s">
        <v>44</v>
      </c>
      <c r="D54" s="15" t="s">
        <v>80</v>
      </c>
      <c r="E54" s="16">
        <v>0.05</v>
      </c>
      <c r="F54" s="17">
        <f>F48*E54</f>
        <v>0.05</v>
      </c>
      <c r="G54" s="18"/>
      <c r="H54" s="167"/>
      <c r="I54" s="18"/>
      <c r="J54" s="249">
        <f>F54*I54</f>
        <v>0</v>
      </c>
      <c r="K54" s="119"/>
      <c r="L54" s="250"/>
      <c r="M54" s="18">
        <f>J54</f>
        <v>0</v>
      </c>
    </row>
    <row r="55" spans="1:16" s="1" customFormat="1" ht="31.5">
      <c r="A55" s="6">
        <v>7</v>
      </c>
      <c r="B55" s="80" t="s">
        <v>104</v>
      </c>
      <c r="C55" s="114" t="str">
        <f>'[2]152-E baga bag cxeli wyalii'!$B$16</f>
        <v>mili cx.wylis d-50 (trasaze SefuTviT)</v>
      </c>
      <c r="D55" s="6" t="s">
        <v>28</v>
      </c>
      <c r="E55" s="8"/>
      <c r="F55" s="11">
        <f>F58+F59+F60</f>
        <v>152</v>
      </c>
      <c r="G55" s="10"/>
      <c r="H55" s="79"/>
      <c r="I55" s="79"/>
      <c r="J55" s="122"/>
      <c r="K55" s="118"/>
      <c r="L55" s="123"/>
      <c r="M55" s="10"/>
      <c r="N55" s="13"/>
      <c r="O55" s="257"/>
      <c r="P55" s="13"/>
    </row>
    <row r="56" spans="1:13" s="1" customFormat="1" ht="16.5">
      <c r="A56" s="6"/>
      <c r="C56" s="6" t="s">
        <v>29</v>
      </c>
      <c r="D56" s="7" t="s">
        <v>30</v>
      </c>
      <c r="E56" s="8">
        <v>0.61</v>
      </c>
      <c r="F56" s="11">
        <f>F55*E56</f>
        <v>92.72</v>
      </c>
      <c r="G56" s="10"/>
      <c r="H56" s="79">
        <f>F56*G56</f>
        <v>0</v>
      </c>
      <c r="I56" s="6"/>
      <c r="J56" s="7"/>
      <c r="K56" s="6"/>
      <c r="L56" s="7"/>
      <c r="M56" s="10">
        <f>H56</f>
        <v>0</v>
      </c>
    </row>
    <row r="57" spans="1:13" s="1" customFormat="1" ht="16.5">
      <c r="A57" s="6"/>
      <c r="B57" s="7"/>
      <c r="C57" s="6" t="s">
        <v>31</v>
      </c>
      <c r="D57" s="7" t="s">
        <v>5</v>
      </c>
      <c r="E57" s="8">
        <v>0.0021</v>
      </c>
      <c r="F57" s="11">
        <f>F55*E57</f>
        <v>0.3192</v>
      </c>
      <c r="G57" s="10"/>
      <c r="H57" s="79"/>
      <c r="I57" s="6"/>
      <c r="J57" s="7"/>
      <c r="K57" s="10"/>
      <c r="L57" s="10">
        <f>F57*K57</f>
        <v>0</v>
      </c>
      <c r="M57" s="10">
        <f>L57</f>
        <v>0</v>
      </c>
    </row>
    <row r="58" spans="1:13" s="1" customFormat="1" ht="16.5">
      <c r="A58" s="6"/>
      <c r="B58" s="6"/>
      <c r="C58" s="6" t="s">
        <v>105</v>
      </c>
      <c r="D58" s="12" t="s">
        <v>28</v>
      </c>
      <c r="E58" s="8"/>
      <c r="F58" s="69">
        <f>'[2]152-E baga bag cxeli wyalii'!$D$16</f>
        <v>52</v>
      </c>
      <c r="G58" s="10"/>
      <c r="H58" s="79"/>
      <c r="I58" s="10"/>
      <c r="J58" s="122">
        <f>F58*I58</f>
        <v>0</v>
      </c>
      <c r="K58" s="118"/>
      <c r="L58" s="123"/>
      <c r="M58" s="10">
        <f>J58</f>
        <v>0</v>
      </c>
    </row>
    <row r="59" spans="1:13" s="1" customFormat="1" ht="16.5">
      <c r="A59" s="6"/>
      <c r="B59" s="12"/>
      <c r="C59" s="6" t="s">
        <v>106</v>
      </c>
      <c r="D59" s="12" t="s">
        <v>28</v>
      </c>
      <c r="E59" s="8"/>
      <c r="F59" s="69">
        <f>'[2]152-E baga bag cxeli wyalii'!$D$18</f>
        <v>48</v>
      </c>
      <c r="G59" s="118"/>
      <c r="H59" s="79"/>
      <c r="I59" s="10"/>
      <c r="J59" s="122">
        <f>F59*I59</f>
        <v>0</v>
      </c>
      <c r="K59" s="120"/>
      <c r="L59" s="120"/>
      <c r="M59" s="10">
        <f>J59</f>
        <v>0</v>
      </c>
    </row>
    <row r="60" spans="1:13" s="1" customFormat="1" ht="16.5">
      <c r="A60" s="14"/>
      <c r="B60" s="14"/>
      <c r="C60" s="14" t="s">
        <v>107</v>
      </c>
      <c r="D60" s="14" t="s">
        <v>28</v>
      </c>
      <c r="E60" s="16"/>
      <c r="F60" s="17">
        <f>'[2]152-E baga bag cxeli wyalii'!$D$17</f>
        <v>52</v>
      </c>
      <c r="G60" s="124"/>
      <c r="H60" s="124"/>
      <c r="I60" s="18"/>
      <c r="J60" s="249">
        <f>F60*I60</f>
        <v>0</v>
      </c>
      <c r="K60" s="124"/>
      <c r="L60" s="124"/>
      <c r="M60" s="18">
        <f>J60</f>
        <v>0</v>
      </c>
    </row>
    <row r="61" spans="1:13" s="2" customFormat="1" ht="31.5">
      <c r="A61" s="6">
        <v>8</v>
      </c>
      <c r="B61" s="80" t="s">
        <v>108</v>
      </c>
      <c r="C61" s="114" t="s">
        <v>109</v>
      </c>
      <c r="D61" s="7" t="s">
        <v>43</v>
      </c>
      <c r="E61" s="8"/>
      <c r="F61" s="69">
        <f>F64+F65+F66+F67+F68+F69+F70+F71+F72+F73+F74+F75+F76+F77+F78+F79+F80+F81+F82+F83</f>
        <v>222</v>
      </c>
      <c r="G61" s="254"/>
      <c r="H61" s="258"/>
      <c r="I61" s="10"/>
      <c r="J61" s="7"/>
      <c r="K61" s="254"/>
      <c r="L61" s="254"/>
      <c r="M61" s="10"/>
    </row>
    <row r="62" spans="1:13" s="2" customFormat="1" ht="16.5">
      <c r="A62" s="6"/>
      <c r="C62" s="6" t="s">
        <v>29</v>
      </c>
      <c r="D62" s="7" t="s">
        <v>30</v>
      </c>
      <c r="E62" s="8">
        <v>0.91</v>
      </c>
      <c r="F62" s="11">
        <f>F61*E62</f>
        <v>202.02</v>
      </c>
      <c r="G62" s="79"/>
      <c r="H62" s="79">
        <f>F62*G62</f>
        <v>0</v>
      </c>
      <c r="I62" s="6"/>
      <c r="J62" s="7"/>
      <c r="K62" s="6"/>
      <c r="L62" s="7"/>
      <c r="M62" s="10">
        <f>H62</f>
        <v>0</v>
      </c>
    </row>
    <row r="63" spans="1:13" s="12" customFormat="1" ht="15.75">
      <c r="A63" s="6"/>
      <c r="B63" s="7"/>
      <c r="C63" s="6" t="s">
        <v>31</v>
      </c>
      <c r="D63" s="7" t="s">
        <v>5</v>
      </c>
      <c r="E63" s="8">
        <v>0.12</v>
      </c>
      <c r="F63" s="11">
        <f>F61*E63</f>
        <v>26.64</v>
      </c>
      <c r="G63" s="10"/>
      <c r="H63" s="79"/>
      <c r="I63" s="6"/>
      <c r="J63" s="7"/>
      <c r="K63" s="10"/>
      <c r="L63" s="10">
        <f>F63*K63</f>
        <v>0</v>
      </c>
      <c r="M63" s="10">
        <f>L63</f>
        <v>0</v>
      </c>
    </row>
    <row r="64" spans="1:13" s="1" customFormat="1" ht="16.5">
      <c r="A64" s="6"/>
      <c r="B64" s="120"/>
      <c r="C64" s="261" t="s">
        <v>110</v>
      </c>
      <c r="D64" s="12" t="s">
        <v>43</v>
      </c>
      <c r="E64" s="263"/>
      <c r="F64" s="265">
        <v>1</v>
      </c>
      <c r="G64" s="264"/>
      <c r="H64" s="79"/>
      <c r="I64" s="10"/>
      <c r="J64" s="122">
        <f aca="true" t="shared" si="0" ref="J64:J84">F64*I64</f>
        <v>0</v>
      </c>
      <c r="K64" s="118"/>
      <c r="L64" s="123"/>
      <c r="M64" s="10">
        <f aca="true" t="shared" si="1" ref="M64:M84">J64</f>
        <v>0</v>
      </c>
    </row>
    <row r="65" spans="1:13" s="1" customFormat="1" ht="16.5">
      <c r="A65" s="6"/>
      <c r="B65" s="12"/>
      <c r="C65" s="261" t="s">
        <v>111</v>
      </c>
      <c r="D65" s="12" t="s">
        <v>43</v>
      </c>
      <c r="E65" s="263"/>
      <c r="F65" s="265">
        <v>1</v>
      </c>
      <c r="G65" s="13"/>
      <c r="H65" s="79"/>
      <c r="I65" s="10"/>
      <c r="J65" s="122">
        <f t="shared" si="0"/>
        <v>0</v>
      </c>
      <c r="K65" s="120"/>
      <c r="L65" s="120"/>
      <c r="M65" s="10">
        <f t="shared" si="1"/>
        <v>0</v>
      </c>
    </row>
    <row r="66" spans="1:13" s="12" customFormat="1" ht="15.75">
      <c r="A66" s="6"/>
      <c r="B66" s="120"/>
      <c r="C66" s="261" t="s">
        <v>112</v>
      </c>
      <c r="D66" s="12" t="s">
        <v>43</v>
      </c>
      <c r="E66" s="263"/>
      <c r="F66" s="265">
        <v>20</v>
      </c>
      <c r="G66" s="264"/>
      <c r="H66" s="79"/>
      <c r="I66" s="10"/>
      <c r="J66" s="122">
        <f t="shared" si="0"/>
        <v>0</v>
      </c>
      <c r="K66" s="118"/>
      <c r="L66" s="123"/>
      <c r="M66" s="10">
        <f t="shared" si="1"/>
        <v>0</v>
      </c>
    </row>
    <row r="67" spans="1:13" s="1" customFormat="1" ht="16.5">
      <c r="A67" s="6"/>
      <c r="B67" s="120"/>
      <c r="C67" s="261" t="s">
        <v>113</v>
      </c>
      <c r="D67" s="12" t="s">
        <v>43</v>
      </c>
      <c r="E67" s="263"/>
      <c r="F67" s="265">
        <v>20</v>
      </c>
      <c r="G67" s="264"/>
      <c r="H67" s="79"/>
      <c r="I67" s="10"/>
      <c r="J67" s="122">
        <f t="shared" si="0"/>
        <v>0</v>
      </c>
      <c r="K67" s="118"/>
      <c r="L67" s="123"/>
      <c r="M67" s="10">
        <f t="shared" si="1"/>
        <v>0</v>
      </c>
    </row>
    <row r="68" spans="1:13" s="1" customFormat="1" ht="16.5">
      <c r="A68" s="6"/>
      <c r="B68" s="12"/>
      <c r="C68" s="261" t="s">
        <v>114</v>
      </c>
      <c r="D68" s="12" t="s">
        <v>43</v>
      </c>
      <c r="E68" s="263"/>
      <c r="F68" s="265">
        <v>12</v>
      </c>
      <c r="G68" s="13"/>
      <c r="H68" s="79"/>
      <c r="I68" s="10"/>
      <c r="J68" s="122">
        <f t="shared" si="0"/>
        <v>0</v>
      </c>
      <c r="K68" s="120"/>
      <c r="L68" s="120"/>
      <c r="M68" s="10">
        <f t="shared" si="1"/>
        <v>0</v>
      </c>
    </row>
    <row r="69" spans="1:13" s="12" customFormat="1" ht="15.75">
      <c r="A69" s="6"/>
      <c r="B69" s="120"/>
      <c r="C69" s="261" t="s">
        <v>115</v>
      </c>
      <c r="D69" s="12" t="s">
        <v>43</v>
      </c>
      <c r="E69" s="263"/>
      <c r="F69" s="265">
        <v>12</v>
      </c>
      <c r="G69" s="264"/>
      <c r="H69" s="79"/>
      <c r="I69" s="10"/>
      <c r="J69" s="122">
        <f t="shared" si="0"/>
        <v>0</v>
      </c>
      <c r="K69" s="118"/>
      <c r="L69" s="123"/>
      <c r="M69" s="10">
        <f t="shared" si="1"/>
        <v>0</v>
      </c>
    </row>
    <row r="70" spans="1:13" s="1" customFormat="1" ht="16.5">
      <c r="A70" s="6"/>
      <c r="B70" s="120"/>
      <c r="C70" s="261" t="s">
        <v>116</v>
      </c>
      <c r="D70" s="12" t="s">
        <v>43</v>
      </c>
      <c r="E70" s="263"/>
      <c r="F70" s="265">
        <v>10</v>
      </c>
      <c r="G70" s="264"/>
      <c r="H70" s="79"/>
      <c r="I70" s="10"/>
      <c r="J70" s="122">
        <f t="shared" si="0"/>
        <v>0</v>
      </c>
      <c r="K70" s="118"/>
      <c r="L70" s="123"/>
      <c r="M70" s="10">
        <f t="shared" si="1"/>
        <v>0</v>
      </c>
    </row>
    <row r="71" spans="1:13" s="1" customFormat="1" ht="16.5">
      <c r="A71" s="6"/>
      <c r="B71" s="12"/>
      <c r="C71" s="261" t="s">
        <v>117</v>
      </c>
      <c r="D71" s="12" t="s">
        <v>43</v>
      </c>
      <c r="E71" s="263"/>
      <c r="F71" s="265">
        <v>20</v>
      </c>
      <c r="G71" s="13"/>
      <c r="H71" s="79"/>
      <c r="I71" s="10"/>
      <c r="J71" s="122">
        <f t="shared" si="0"/>
        <v>0</v>
      </c>
      <c r="K71" s="120"/>
      <c r="L71" s="120"/>
      <c r="M71" s="10">
        <f t="shared" si="1"/>
        <v>0</v>
      </c>
    </row>
    <row r="72" spans="1:13" s="12" customFormat="1" ht="15.75">
      <c r="A72" s="6"/>
      <c r="B72" s="120"/>
      <c r="C72" s="261" t="s">
        <v>118</v>
      </c>
      <c r="D72" s="12" t="s">
        <v>43</v>
      </c>
      <c r="E72" s="263"/>
      <c r="F72" s="265">
        <v>16</v>
      </c>
      <c r="G72" s="264"/>
      <c r="H72" s="79"/>
      <c r="I72" s="10"/>
      <c r="J72" s="122">
        <f t="shared" si="0"/>
        <v>0</v>
      </c>
      <c r="K72" s="118"/>
      <c r="L72" s="123"/>
      <c r="M72" s="10">
        <f t="shared" si="1"/>
        <v>0</v>
      </c>
    </row>
    <row r="73" spans="1:13" s="1" customFormat="1" ht="16.5">
      <c r="A73" s="6"/>
      <c r="B73" s="120"/>
      <c r="C73" s="261" t="s">
        <v>119</v>
      </c>
      <c r="D73" s="12" t="s">
        <v>43</v>
      </c>
      <c r="E73" s="263"/>
      <c r="F73" s="265">
        <v>8</v>
      </c>
      <c r="G73" s="264"/>
      <c r="H73" s="79"/>
      <c r="I73" s="10"/>
      <c r="J73" s="122">
        <f t="shared" si="0"/>
        <v>0</v>
      </c>
      <c r="K73" s="118"/>
      <c r="L73" s="123"/>
      <c r="M73" s="10">
        <f t="shared" si="1"/>
        <v>0</v>
      </c>
    </row>
    <row r="74" spans="1:13" s="1" customFormat="1" ht="16.5">
      <c r="A74" s="6"/>
      <c r="B74" s="12"/>
      <c r="C74" s="261" t="s">
        <v>120</v>
      </c>
      <c r="D74" s="12" t="s">
        <v>43</v>
      </c>
      <c r="E74" s="263"/>
      <c r="F74" s="265">
        <v>10</v>
      </c>
      <c r="G74" s="13"/>
      <c r="H74" s="79"/>
      <c r="I74" s="10"/>
      <c r="J74" s="122">
        <f t="shared" si="0"/>
        <v>0</v>
      </c>
      <c r="K74" s="120"/>
      <c r="L74" s="120"/>
      <c r="M74" s="10">
        <f t="shared" si="1"/>
        <v>0</v>
      </c>
    </row>
    <row r="75" spans="1:13" s="12" customFormat="1" ht="15.75">
      <c r="A75" s="6"/>
      <c r="B75" s="120"/>
      <c r="C75" s="261" t="s">
        <v>121</v>
      </c>
      <c r="D75" s="12" t="s">
        <v>43</v>
      </c>
      <c r="E75" s="263"/>
      <c r="F75" s="265">
        <v>6</v>
      </c>
      <c r="G75" s="264"/>
      <c r="H75" s="79"/>
      <c r="I75" s="10"/>
      <c r="J75" s="122">
        <f t="shared" si="0"/>
        <v>0</v>
      </c>
      <c r="K75" s="118"/>
      <c r="L75" s="123"/>
      <c r="M75" s="10">
        <f t="shared" si="1"/>
        <v>0</v>
      </c>
    </row>
    <row r="76" spans="1:13" s="1" customFormat="1" ht="16.5">
      <c r="A76" s="6"/>
      <c r="B76" s="120"/>
      <c r="C76" s="261" t="s">
        <v>122</v>
      </c>
      <c r="D76" s="12" t="s">
        <v>43</v>
      </c>
      <c r="E76" s="263"/>
      <c r="F76" s="265">
        <v>4</v>
      </c>
      <c r="G76" s="264"/>
      <c r="H76" s="79"/>
      <c r="I76" s="10"/>
      <c r="J76" s="122">
        <f t="shared" si="0"/>
        <v>0</v>
      </c>
      <c r="K76" s="118"/>
      <c r="L76" s="123"/>
      <c r="M76" s="10">
        <f t="shared" si="1"/>
        <v>0</v>
      </c>
    </row>
    <row r="77" spans="1:13" s="1" customFormat="1" ht="16.5">
      <c r="A77" s="6"/>
      <c r="B77" s="12"/>
      <c r="C77" s="261" t="s">
        <v>123</v>
      </c>
      <c r="D77" s="12" t="s">
        <v>43</v>
      </c>
      <c r="E77" s="263"/>
      <c r="F77" s="265">
        <v>4</v>
      </c>
      <c r="G77" s="13"/>
      <c r="H77" s="79"/>
      <c r="I77" s="10"/>
      <c r="J77" s="122">
        <f t="shared" si="0"/>
        <v>0</v>
      </c>
      <c r="K77" s="120"/>
      <c r="L77" s="120"/>
      <c r="M77" s="10">
        <f t="shared" si="1"/>
        <v>0</v>
      </c>
    </row>
    <row r="78" spans="1:13" s="12" customFormat="1" ht="15.75">
      <c r="A78" s="6"/>
      <c r="B78" s="120"/>
      <c r="C78" s="261" t="s">
        <v>124</v>
      </c>
      <c r="D78" s="12" t="s">
        <v>43</v>
      </c>
      <c r="E78" s="263"/>
      <c r="F78" s="265">
        <v>1</v>
      </c>
      <c r="G78" s="264"/>
      <c r="H78" s="79"/>
      <c r="I78" s="10"/>
      <c r="J78" s="122">
        <f t="shared" si="0"/>
        <v>0</v>
      </c>
      <c r="K78" s="118"/>
      <c r="L78" s="123"/>
      <c r="M78" s="10">
        <f t="shared" si="1"/>
        <v>0</v>
      </c>
    </row>
    <row r="79" spans="1:13" s="1" customFormat="1" ht="16.5">
      <c r="A79" s="6"/>
      <c r="B79" s="120"/>
      <c r="C79" s="261" t="s">
        <v>125</v>
      </c>
      <c r="D79" s="12" t="s">
        <v>43</v>
      </c>
      <c r="E79" s="263"/>
      <c r="F79" s="265">
        <v>4</v>
      </c>
      <c r="G79" s="264"/>
      <c r="H79" s="79"/>
      <c r="I79" s="10"/>
      <c r="J79" s="122">
        <f t="shared" si="0"/>
        <v>0</v>
      </c>
      <c r="K79" s="118"/>
      <c r="L79" s="123"/>
      <c r="M79" s="10">
        <f t="shared" si="1"/>
        <v>0</v>
      </c>
    </row>
    <row r="80" spans="1:13" s="1" customFormat="1" ht="16.5">
      <c r="A80" s="6"/>
      <c r="B80" s="12"/>
      <c r="C80" s="261" t="s">
        <v>126</v>
      </c>
      <c r="D80" s="12" t="s">
        <v>43</v>
      </c>
      <c r="E80" s="263"/>
      <c r="F80" s="265">
        <v>24</v>
      </c>
      <c r="G80" s="13"/>
      <c r="H80" s="79"/>
      <c r="I80" s="10"/>
      <c r="J80" s="122">
        <f t="shared" si="0"/>
        <v>0</v>
      </c>
      <c r="K80" s="120"/>
      <c r="L80" s="120"/>
      <c r="M80" s="10">
        <f t="shared" si="1"/>
        <v>0</v>
      </c>
    </row>
    <row r="81" spans="1:13" s="12" customFormat="1" ht="15.75">
      <c r="A81" s="6"/>
      <c r="B81" s="120"/>
      <c r="C81" s="261" t="s">
        <v>127</v>
      </c>
      <c r="D81" s="12" t="s">
        <v>43</v>
      </c>
      <c r="E81" s="263"/>
      <c r="F81" s="265">
        <v>24</v>
      </c>
      <c r="G81" s="264"/>
      <c r="H81" s="79"/>
      <c r="I81" s="10"/>
      <c r="J81" s="122">
        <f t="shared" si="0"/>
        <v>0</v>
      </c>
      <c r="K81" s="118"/>
      <c r="L81" s="123"/>
      <c r="M81" s="10">
        <f t="shared" si="1"/>
        <v>0</v>
      </c>
    </row>
    <row r="82" spans="1:13" s="1" customFormat="1" ht="16.5">
      <c r="A82" s="6"/>
      <c r="B82" s="120"/>
      <c r="C82" s="261" t="s">
        <v>128</v>
      </c>
      <c r="D82" s="12" t="s">
        <v>43</v>
      </c>
      <c r="E82" s="263"/>
      <c r="F82" s="265">
        <v>24</v>
      </c>
      <c r="G82" s="264"/>
      <c r="H82" s="79"/>
      <c r="I82" s="10"/>
      <c r="J82" s="122">
        <f t="shared" si="0"/>
        <v>0</v>
      </c>
      <c r="K82" s="118"/>
      <c r="L82" s="123"/>
      <c r="M82" s="10">
        <f t="shared" si="1"/>
        <v>0</v>
      </c>
    </row>
    <row r="83" spans="1:13" s="1" customFormat="1" ht="31.5">
      <c r="A83" s="6"/>
      <c r="B83" s="12"/>
      <c r="C83" s="262" t="s">
        <v>129</v>
      </c>
      <c r="D83" s="12" t="s">
        <v>43</v>
      </c>
      <c r="E83" s="263"/>
      <c r="F83" s="265">
        <v>1</v>
      </c>
      <c r="G83" s="13"/>
      <c r="H83" s="79"/>
      <c r="I83" s="10"/>
      <c r="J83" s="122">
        <f t="shared" si="0"/>
        <v>0</v>
      </c>
      <c r="K83" s="120"/>
      <c r="L83" s="120"/>
      <c r="M83" s="10">
        <f t="shared" si="1"/>
        <v>0</v>
      </c>
    </row>
    <row r="84" spans="1:13" s="12" customFormat="1" ht="16.5">
      <c r="A84" s="14"/>
      <c r="B84" s="15"/>
      <c r="C84" s="14" t="s">
        <v>44</v>
      </c>
      <c r="D84" s="15" t="s">
        <v>5</v>
      </c>
      <c r="E84" s="16">
        <v>0.07</v>
      </c>
      <c r="F84" s="17">
        <f>F61*E84</f>
        <v>15.540000000000001</v>
      </c>
      <c r="G84" s="256"/>
      <c r="H84" s="259"/>
      <c r="I84" s="18"/>
      <c r="J84" s="249">
        <f t="shared" si="0"/>
        <v>0</v>
      </c>
      <c r="K84" s="260"/>
      <c r="L84" s="260"/>
      <c r="M84" s="18">
        <f t="shared" si="1"/>
        <v>0</v>
      </c>
    </row>
    <row r="85" spans="1:13" s="128" customFormat="1" ht="16.5">
      <c r="A85" s="125"/>
      <c r="B85" s="125"/>
      <c r="C85" s="126" t="s">
        <v>9</v>
      </c>
      <c r="D85" s="125"/>
      <c r="E85" s="125"/>
      <c r="F85" s="125"/>
      <c r="G85" s="125"/>
      <c r="H85" s="127">
        <f>SUM(H20:H84)</f>
        <v>0</v>
      </c>
      <c r="I85" s="127"/>
      <c r="J85" s="127">
        <f>SUM(J20:J84)</f>
        <v>0</v>
      </c>
      <c r="K85" s="127"/>
      <c r="L85" s="127">
        <f>SUM(L20:L84)</f>
        <v>0</v>
      </c>
      <c r="M85" s="127">
        <f>SUM(M20:M84)</f>
        <v>0</v>
      </c>
    </row>
    <row r="86" spans="1:256" s="136" customFormat="1" ht="16.5">
      <c r="A86" s="129"/>
      <c r="B86" s="129"/>
      <c r="C86" s="130" t="s">
        <v>52</v>
      </c>
      <c r="D86" s="131"/>
      <c r="E86" s="132"/>
      <c r="F86" s="132"/>
      <c r="G86" s="133"/>
      <c r="H86" s="134">
        <f>H85*D86</f>
        <v>0</v>
      </c>
      <c r="I86" s="134"/>
      <c r="J86" s="134">
        <f>J85*D86</f>
        <v>0</v>
      </c>
      <c r="K86" s="134"/>
      <c r="L86" s="134">
        <f>L85*D86</f>
        <v>0</v>
      </c>
      <c r="M86" s="134">
        <f>SUM(H86:L86)</f>
        <v>0</v>
      </c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135"/>
      <c r="FV86" s="135"/>
      <c r="FW86" s="135"/>
      <c r="FX86" s="135"/>
      <c r="FY86" s="135"/>
      <c r="FZ86" s="135"/>
      <c r="GA86" s="135"/>
      <c r="GB86" s="135"/>
      <c r="GC86" s="135"/>
      <c r="GD86" s="135"/>
      <c r="GE86" s="135"/>
      <c r="GF86" s="135"/>
      <c r="GG86" s="135"/>
      <c r="GH86" s="135"/>
      <c r="GI86" s="135"/>
      <c r="GJ86" s="135"/>
      <c r="GK86" s="135"/>
      <c r="GL86" s="135"/>
      <c r="GM86" s="135"/>
      <c r="GN86" s="135"/>
      <c r="GO86" s="135"/>
      <c r="GP86" s="135"/>
      <c r="GQ86" s="135"/>
      <c r="GR86" s="135"/>
      <c r="GS86" s="135"/>
      <c r="GT86" s="135"/>
      <c r="GU86" s="135"/>
      <c r="GV86" s="135"/>
      <c r="GW86" s="135"/>
      <c r="GX86" s="135"/>
      <c r="GY86" s="135"/>
      <c r="GZ86" s="135"/>
      <c r="HA86" s="135"/>
      <c r="HB86" s="135"/>
      <c r="HC86" s="135"/>
      <c r="HD86" s="135"/>
      <c r="HE86" s="135"/>
      <c r="HF86" s="135"/>
      <c r="HG86" s="135"/>
      <c r="HH86" s="135"/>
      <c r="HI86" s="135"/>
      <c r="HJ86" s="135"/>
      <c r="HK86" s="135"/>
      <c r="HL86" s="135"/>
      <c r="HM86" s="135"/>
      <c r="HN86" s="135"/>
      <c r="HO86" s="135"/>
      <c r="HP86" s="135"/>
      <c r="HQ86" s="135"/>
      <c r="HR86" s="135"/>
      <c r="HS86" s="135"/>
      <c r="HT86" s="135"/>
      <c r="HU86" s="135"/>
      <c r="HV86" s="135"/>
      <c r="HW86" s="135"/>
      <c r="HX86" s="135"/>
      <c r="HY86" s="135"/>
      <c r="HZ86" s="135"/>
      <c r="IA86" s="135"/>
      <c r="IB86" s="135"/>
      <c r="IC86" s="135"/>
      <c r="ID86" s="135"/>
      <c r="IE86" s="135"/>
      <c r="IF86" s="135"/>
      <c r="IG86" s="135"/>
      <c r="IH86" s="135"/>
      <c r="II86" s="135"/>
      <c r="IJ86" s="135"/>
      <c r="IK86" s="135"/>
      <c r="IL86" s="135"/>
      <c r="IM86" s="135"/>
      <c r="IN86" s="135"/>
      <c r="IO86" s="135"/>
      <c r="IP86" s="135"/>
      <c r="IQ86" s="135"/>
      <c r="IR86" s="135"/>
      <c r="IS86" s="135"/>
      <c r="IT86" s="135"/>
      <c r="IU86" s="135"/>
      <c r="IV86" s="135"/>
    </row>
    <row r="87" spans="1:13" s="128" customFormat="1" ht="16.5">
      <c r="A87" s="125"/>
      <c r="B87" s="125"/>
      <c r="C87" s="126" t="s">
        <v>9</v>
      </c>
      <c r="D87" s="125"/>
      <c r="E87" s="125"/>
      <c r="F87" s="125"/>
      <c r="G87" s="125"/>
      <c r="H87" s="127">
        <f>H85+H86</f>
        <v>0</v>
      </c>
      <c r="I87" s="127"/>
      <c r="J87" s="127">
        <f>J85+J86</f>
        <v>0</v>
      </c>
      <c r="K87" s="127"/>
      <c r="L87" s="127">
        <f>L85+L86</f>
        <v>0</v>
      </c>
      <c r="M87" s="127">
        <f>SUM(H87:L87)</f>
        <v>0</v>
      </c>
    </row>
    <row r="88" spans="1:256" s="136" customFormat="1" ht="16.5">
      <c r="A88" s="129"/>
      <c r="B88" s="129"/>
      <c r="C88" s="130" t="s">
        <v>53</v>
      </c>
      <c r="D88" s="131"/>
      <c r="E88" s="132"/>
      <c r="F88" s="132"/>
      <c r="G88" s="133"/>
      <c r="H88" s="134">
        <f>H87*D88</f>
        <v>0</v>
      </c>
      <c r="I88" s="134"/>
      <c r="J88" s="134">
        <f>J87*D88</f>
        <v>0</v>
      </c>
      <c r="K88" s="134"/>
      <c r="L88" s="134">
        <f>L87*D88</f>
        <v>0</v>
      </c>
      <c r="M88" s="134">
        <f>SUM(H88:L88)</f>
        <v>0</v>
      </c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  <c r="DT88" s="135"/>
      <c r="DU88" s="135"/>
      <c r="DV88" s="135"/>
      <c r="DW88" s="135"/>
      <c r="DX88" s="135"/>
      <c r="DY88" s="135"/>
      <c r="DZ88" s="135"/>
      <c r="EA88" s="135"/>
      <c r="EB88" s="135"/>
      <c r="EC88" s="135"/>
      <c r="ED88" s="135"/>
      <c r="EE88" s="135"/>
      <c r="EF88" s="135"/>
      <c r="EG88" s="135"/>
      <c r="EH88" s="135"/>
      <c r="EI88" s="135"/>
      <c r="EJ88" s="135"/>
      <c r="EK88" s="135"/>
      <c r="EL88" s="135"/>
      <c r="EM88" s="135"/>
      <c r="EN88" s="135"/>
      <c r="EO88" s="135"/>
      <c r="EP88" s="135"/>
      <c r="EQ88" s="135"/>
      <c r="ER88" s="135"/>
      <c r="ES88" s="135"/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5"/>
      <c r="FL88" s="135"/>
      <c r="FM88" s="135"/>
      <c r="FN88" s="135"/>
      <c r="FO88" s="135"/>
      <c r="FP88" s="135"/>
      <c r="FQ88" s="135"/>
      <c r="FR88" s="135"/>
      <c r="FS88" s="135"/>
      <c r="FT88" s="135"/>
      <c r="FU88" s="135"/>
      <c r="FV88" s="135"/>
      <c r="FW88" s="135"/>
      <c r="FX88" s="135"/>
      <c r="FY88" s="135"/>
      <c r="FZ88" s="135"/>
      <c r="GA88" s="135"/>
      <c r="GB88" s="135"/>
      <c r="GC88" s="135"/>
      <c r="GD88" s="135"/>
      <c r="GE88" s="135"/>
      <c r="GF88" s="135"/>
      <c r="GG88" s="135"/>
      <c r="GH88" s="135"/>
      <c r="GI88" s="135"/>
      <c r="GJ88" s="135"/>
      <c r="GK88" s="135"/>
      <c r="GL88" s="135"/>
      <c r="GM88" s="135"/>
      <c r="GN88" s="135"/>
      <c r="GO88" s="135"/>
      <c r="GP88" s="135"/>
      <c r="GQ88" s="135"/>
      <c r="GR88" s="135"/>
      <c r="GS88" s="135"/>
      <c r="GT88" s="135"/>
      <c r="GU88" s="135"/>
      <c r="GV88" s="135"/>
      <c r="GW88" s="135"/>
      <c r="GX88" s="135"/>
      <c r="GY88" s="135"/>
      <c r="GZ88" s="135"/>
      <c r="HA88" s="135"/>
      <c r="HB88" s="135"/>
      <c r="HC88" s="135"/>
      <c r="HD88" s="135"/>
      <c r="HE88" s="135"/>
      <c r="HF88" s="135"/>
      <c r="HG88" s="135"/>
      <c r="HH88" s="135"/>
      <c r="HI88" s="135"/>
      <c r="HJ88" s="135"/>
      <c r="HK88" s="135"/>
      <c r="HL88" s="135"/>
      <c r="HM88" s="135"/>
      <c r="HN88" s="135"/>
      <c r="HO88" s="135"/>
      <c r="HP88" s="135"/>
      <c r="HQ88" s="135"/>
      <c r="HR88" s="135"/>
      <c r="HS88" s="135"/>
      <c r="HT88" s="135"/>
      <c r="HU88" s="135"/>
      <c r="HV88" s="135"/>
      <c r="HW88" s="135"/>
      <c r="HX88" s="135"/>
      <c r="HY88" s="135"/>
      <c r="HZ88" s="135"/>
      <c r="IA88" s="135"/>
      <c r="IB88" s="135"/>
      <c r="IC88" s="135"/>
      <c r="ID88" s="135"/>
      <c r="IE88" s="135"/>
      <c r="IF88" s="135"/>
      <c r="IG88" s="135"/>
      <c r="IH88" s="135"/>
      <c r="II88" s="135"/>
      <c r="IJ88" s="135"/>
      <c r="IK88" s="135"/>
      <c r="IL88" s="135"/>
      <c r="IM88" s="135"/>
      <c r="IN88" s="135"/>
      <c r="IO88" s="135"/>
      <c r="IP88" s="135"/>
      <c r="IQ88" s="135"/>
      <c r="IR88" s="135"/>
      <c r="IS88" s="135"/>
      <c r="IT88" s="135"/>
      <c r="IU88" s="135"/>
      <c r="IV88" s="135"/>
    </row>
    <row r="89" spans="1:256" s="128" customFormat="1" ht="16.5">
      <c r="A89" s="126"/>
      <c r="B89" s="126"/>
      <c r="C89" s="126" t="s">
        <v>9</v>
      </c>
      <c r="D89" s="126"/>
      <c r="E89" s="137"/>
      <c r="F89" s="138"/>
      <c r="G89" s="139"/>
      <c r="H89" s="127">
        <f>H87+H88</f>
        <v>0</v>
      </c>
      <c r="I89" s="127"/>
      <c r="J89" s="127">
        <f>J87+J88</f>
        <v>0</v>
      </c>
      <c r="K89" s="127"/>
      <c r="L89" s="127">
        <f>L87+L88</f>
        <v>0</v>
      </c>
      <c r="M89" s="127">
        <f>SUM(H89:L89)</f>
        <v>0</v>
      </c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0"/>
      <c r="DE89" s="140"/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0"/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  <c r="EN89" s="140"/>
      <c r="EO89" s="140"/>
      <c r="EP89" s="140"/>
      <c r="EQ89" s="140"/>
      <c r="ER89" s="140"/>
      <c r="ES89" s="140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0"/>
      <c r="FK89" s="140"/>
      <c r="FL89" s="140"/>
      <c r="FM89" s="140"/>
      <c r="FN89" s="140"/>
      <c r="FO89" s="140"/>
      <c r="FP89" s="140"/>
      <c r="FQ89" s="140"/>
      <c r="FR89" s="140"/>
      <c r="FS89" s="140"/>
      <c r="FT89" s="140"/>
      <c r="FU89" s="140"/>
      <c r="FV89" s="140"/>
      <c r="FW89" s="140"/>
      <c r="FX89" s="140"/>
      <c r="FY89" s="140"/>
      <c r="FZ89" s="140"/>
      <c r="GA89" s="140"/>
      <c r="GB89" s="140"/>
      <c r="GC89" s="140"/>
      <c r="GD89" s="140"/>
      <c r="GE89" s="140"/>
      <c r="GF89" s="140"/>
      <c r="GG89" s="140"/>
      <c r="GH89" s="140"/>
      <c r="GI89" s="140"/>
      <c r="GJ89" s="140"/>
      <c r="GK89" s="140"/>
      <c r="GL89" s="140"/>
      <c r="GM89" s="140"/>
      <c r="GN89" s="140"/>
      <c r="GO89" s="140"/>
      <c r="GP89" s="140"/>
      <c r="GQ89" s="140"/>
      <c r="GR89" s="140"/>
      <c r="GS89" s="140"/>
      <c r="GT89" s="140"/>
      <c r="GU89" s="140"/>
      <c r="GV89" s="140"/>
      <c r="GW89" s="140"/>
      <c r="GX89" s="140"/>
      <c r="GY89" s="140"/>
      <c r="GZ89" s="140"/>
      <c r="HA89" s="140"/>
      <c r="HB89" s="140"/>
      <c r="HC89" s="140"/>
      <c r="HD89" s="140"/>
      <c r="HE89" s="140"/>
      <c r="HF89" s="140"/>
      <c r="HG89" s="140"/>
      <c r="HH89" s="140"/>
      <c r="HI89" s="140"/>
      <c r="HJ89" s="140"/>
      <c r="HK89" s="140"/>
      <c r="HL89" s="140"/>
      <c r="HM89" s="140"/>
      <c r="HN89" s="140"/>
      <c r="HO89" s="140"/>
      <c r="HP89" s="140"/>
      <c r="HQ89" s="140"/>
      <c r="HR89" s="140"/>
      <c r="HS89" s="140"/>
      <c r="HT89" s="140"/>
      <c r="HU89" s="140"/>
      <c r="HV89" s="140"/>
      <c r="HW89" s="140"/>
      <c r="HX89" s="140"/>
      <c r="HY89" s="140"/>
      <c r="HZ89" s="140"/>
      <c r="IA89" s="140"/>
      <c r="IB89" s="140"/>
      <c r="IC89" s="140"/>
      <c r="ID89" s="140"/>
      <c r="IE89" s="140"/>
      <c r="IF89" s="140"/>
      <c r="IG89" s="140"/>
      <c r="IH89" s="140"/>
      <c r="II89" s="140"/>
      <c r="IJ89" s="140"/>
      <c r="IK89" s="140"/>
      <c r="IL89" s="140"/>
      <c r="IM89" s="140"/>
      <c r="IN89" s="140"/>
      <c r="IO89" s="140"/>
      <c r="IP89" s="140"/>
      <c r="IQ89" s="140"/>
      <c r="IR89" s="140"/>
      <c r="IS89" s="140"/>
      <c r="IT89" s="140"/>
      <c r="IU89" s="140"/>
      <c r="IV89" s="140"/>
    </row>
    <row r="90" spans="8:13" s="20" customFormat="1" ht="16.5" customHeight="1">
      <c r="H90" s="21"/>
      <c r="I90" s="21"/>
      <c r="J90" s="21"/>
      <c r="K90" s="21"/>
      <c r="L90" s="21"/>
      <c r="M90" s="21"/>
    </row>
    <row r="91" spans="1:13" s="121" customFormat="1" ht="16.5">
      <c r="A91" s="141"/>
      <c r="B91" s="142"/>
      <c r="D91" s="141"/>
      <c r="E91" s="143"/>
      <c r="F91" s="143"/>
      <c r="H91" s="144"/>
      <c r="I91" s="145"/>
      <c r="J91" s="145"/>
      <c r="K91" s="146"/>
      <c r="L91" s="147"/>
      <c r="M91" s="146"/>
    </row>
    <row r="92" spans="1:13" s="121" customFormat="1" ht="16.5">
      <c r="A92" s="141"/>
      <c r="B92" s="142" t="s">
        <v>33</v>
      </c>
      <c r="D92" s="141"/>
      <c r="E92" s="143"/>
      <c r="F92" s="143"/>
      <c r="H92" s="144" t="s">
        <v>54</v>
      </c>
      <c r="I92" s="145"/>
      <c r="J92" s="145"/>
      <c r="K92" s="146"/>
      <c r="L92" s="147"/>
      <c r="M92" s="146"/>
    </row>
    <row r="93" spans="14:183" s="82" customFormat="1" ht="16.5"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3"/>
      <c r="FL93" s="83"/>
      <c r="FM93" s="83"/>
      <c r="FN93" s="83"/>
      <c r="FO93" s="83"/>
      <c r="FP93" s="83"/>
      <c r="FQ93" s="83"/>
      <c r="FR93" s="83"/>
      <c r="FS93" s="83"/>
      <c r="FT93" s="83"/>
      <c r="FU93" s="83"/>
      <c r="FV93" s="83"/>
      <c r="FW93" s="83"/>
      <c r="FX93" s="83"/>
      <c r="FY93" s="83"/>
      <c r="FZ93" s="83"/>
      <c r="GA93" s="83"/>
    </row>
    <row r="94" spans="14:183" s="82" customFormat="1" ht="16.5"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  <c r="FL94" s="83"/>
      <c r="FM94" s="83"/>
      <c r="FN94" s="83"/>
      <c r="FO94" s="83"/>
      <c r="FP94" s="83"/>
      <c r="FQ94" s="83"/>
      <c r="FR94" s="83"/>
      <c r="FS94" s="83"/>
      <c r="FT94" s="83"/>
      <c r="FU94" s="83"/>
      <c r="FV94" s="83"/>
      <c r="FW94" s="83"/>
      <c r="FX94" s="83"/>
      <c r="FY94" s="83"/>
      <c r="FZ94" s="83"/>
      <c r="GA94" s="83"/>
    </row>
    <row r="95" spans="14:183" s="82" customFormat="1" ht="16.5"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  <c r="FT95" s="83"/>
      <c r="FU95" s="83"/>
      <c r="FV95" s="83"/>
      <c r="FW95" s="83"/>
      <c r="FX95" s="83"/>
      <c r="FY95" s="83"/>
      <c r="FZ95" s="83"/>
      <c r="GA95" s="83"/>
    </row>
    <row r="96" spans="5:13" s="148" customFormat="1" ht="15.75">
      <c r="E96" s="149"/>
      <c r="F96" s="149"/>
      <c r="G96" s="150"/>
      <c r="H96" s="151"/>
      <c r="I96" s="151"/>
      <c r="J96" s="151"/>
      <c r="K96" s="151"/>
      <c r="L96" s="151"/>
      <c r="M96" s="151"/>
    </row>
    <row r="97" spans="2:13" s="148" customFormat="1" ht="15.75">
      <c r="B97" s="152"/>
      <c r="C97" s="153"/>
      <c r="E97" s="149"/>
      <c r="F97" s="149"/>
      <c r="G97" s="150"/>
      <c r="I97" s="151"/>
      <c r="K97" s="151"/>
      <c r="M97" s="154"/>
    </row>
    <row r="98" spans="5:13" s="148" customFormat="1" ht="15.75">
      <c r="E98" s="149"/>
      <c r="F98" s="149"/>
      <c r="G98" s="150"/>
      <c r="H98" s="151"/>
      <c r="I98" s="151"/>
      <c r="J98" s="151"/>
      <c r="K98" s="151"/>
      <c r="L98" s="151"/>
      <c r="M98" s="151"/>
    </row>
    <row r="99" spans="2:13" s="148" customFormat="1" ht="15.75">
      <c r="B99" s="152"/>
      <c r="C99" s="153"/>
      <c r="E99" s="149"/>
      <c r="F99" s="149"/>
      <c r="G99" s="150"/>
      <c r="I99" s="151"/>
      <c r="K99" s="151"/>
      <c r="M99" s="154"/>
    </row>
    <row r="100" spans="5:13" s="148" customFormat="1" ht="15.75">
      <c r="E100" s="149"/>
      <c r="F100" s="149"/>
      <c r="G100" s="150"/>
      <c r="H100" s="151"/>
      <c r="I100" s="151"/>
      <c r="J100" s="151"/>
      <c r="K100" s="151"/>
      <c r="L100" s="151"/>
      <c r="M100" s="151"/>
    </row>
    <row r="101" s="78" customFormat="1" ht="16.5"/>
    <row r="102" s="78" customFormat="1" ht="16.5"/>
    <row r="103" spans="1:13" s="78" customFormat="1" ht="16.5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</row>
    <row r="104" spans="2:13" s="148" customFormat="1" ht="15.75">
      <c r="B104" s="152"/>
      <c r="C104" s="153"/>
      <c r="E104" s="149"/>
      <c r="F104" s="149"/>
      <c r="G104" s="150"/>
      <c r="I104" s="151"/>
      <c r="K104" s="151"/>
      <c r="M104" s="154"/>
    </row>
    <row r="105" spans="5:13" s="148" customFormat="1" ht="15.75">
      <c r="E105" s="149"/>
      <c r="F105" s="149"/>
      <c r="G105" s="150"/>
      <c r="H105" s="151"/>
      <c r="I105" s="151"/>
      <c r="J105" s="151"/>
      <c r="K105" s="151"/>
      <c r="L105" s="151"/>
      <c r="M105" s="151"/>
    </row>
    <row r="106" spans="2:13" s="148" customFormat="1" ht="15.75">
      <c r="B106" s="152"/>
      <c r="C106" s="153"/>
      <c r="E106" s="149"/>
      <c r="F106" s="149"/>
      <c r="G106" s="150"/>
      <c r="I106" s="151"/>
      <c r="K106" s="151"/>
      <c r="M106" s="154"/>
    </row>
    <row r="107" spans="5:13" s="148" customFormat="1" ht="15.75">
      <c r="E107" s="149"/>
      <c r="F107" s="149"/>
      <c r="G107" s="150"/>
      <c r="H107" s="151"/>
      <c r="I107" s="151"/>
      <c r="J107" s="151"/>
      <c r="K107" s="151"/>
      <c r="L107" s="151"/>
      <c r="M107" s="151"/>
    </row>
    <row r="108" spans="2:13" s="148" customFormat="1" ht="15.75">
      <c r="B108" s="152"/>
      <c r="C108" s="153"/>
      <c r="E108" s="149"/>
      <c r="F108" s="149"/>
      <c r="G108" s="150"/>
      <c r="I108" s="151"/>
      <c r="K108" s="151"/>
      <c r="M108" s="154"/>
    </row>
    <row r="109" spans="5:13" s="148" customFormat="1" ht="15.75">
      <c r="E109" s="149"/>
      <c r="F109" s="149"/>
      <c r="G109" s="150"/>
      <c r="H109" s="151"/>
      <c r="I109" s="151"/>
      <c r="J109" s="151"/>
      <c r="K109" s="151"/>
      <c r="L109" s="151"/>
      <c r="M109" s="151"/>
    </row>
    <row r="110" spans="2:13" s="148" customFormat="1" ht="15.75">
      <c r="B110" s="152"/>
      <c r="C110" s="153"/>
      <c r="E110" s="149"/>
      <c r="F110" s="149"/>
      <c r="G110" s="150"/>
      <c r="I110" s="151"/>
      <c r="K110" s="151"/>
      <c r="M110" s="154"/>
    </row>
    <row r="111" spans="5:13" s="148" customFormat="1" ht="15.75">
      <c r="E111" s="149"/>
      <c r="F111" s="149"/>
      <c r="G111" s="150"/>
      <c r="H111" s="151"/>
      <c r="I111" s="151"/>
      <c r="J111" s="151"/>
      <c r="K111" s="151"/>
      <c r="L111" s="151"/>
      <c r="M111" s="151"/>
    </row>
    <row r="112" spans="2:13" s="148" customFormat="1" ht="15.75">
      <c r="B112" s="152"/>
      <c r="C112" s="153"/>
      <c r="E112" s="149"/>
      <c r="F112" s="149"/>
      <c r="G112" s="150"/>
      <c r="I112" s="151"/>
      <c r="K112" s="151"/>
      <c r="M112" s="154"/>
    </row>
    <row r="113" spans="5:13" s="148" customFormat="1" ht="15.75">
      <c r="E113" s="149"/>
      <c r="F113" s="149"/>
      <c r="G113" s="150"/>
      <c r="H113" s="151"/>
      <c r="I113" s="151"/>
      <c r="J113" s="151"/>
      <c r="K113" s="151"/>
      <c r="L113" s="151"/>
      <c r="M113" s="151"/>
    </row>
    <row r="114" spans="2:13" s="148" customFormat="1" ht="15.75">
      <c r="B114" s="152"/>
      <c r="C114" s="153"/>
      <c r="E114" s="149"/>
      <c r="F114" s="149"/>
      <c r="G114" s="150"/>
      <c r="I114" s="151"/>
      <c r="K114" s="151"/>
      <c r="M114" s="154"/>
    </row>
    <row r="115" spans="5:13" s="148" customFormat="1" ht="15.75">
      <c r="E115" s="149"/>
      <c r="F115" s="149"/>
      <c r="G115" s="150"/>
      <c r="H115" s="151"/>
      <c r="I115" s="151"/>
      <c r="J115" s="151"/>
      <c r="K115" s="151"/>
      <c r="L115" s="151"/>
      <c r="M115" s="151"/>
    </row>
    <row r="116" spans="2:13" s="148" customFormat="1" ht="15.75">
      <c r="B116" s="152"/>
      <c r="C116" s="153"/>
      <c r="E116" s="149"/>
      <c r="F116" s="149"/>
      <c r="G116" s="150"/>
      <c r="I116" s="151"/>
      <c r="K116" s="151"/>
      <c r="M116" s="154"/>
    </row>
    <row r="117" spans="5:13" s="148" customFormat="1" ht="15.75">
      <c r="E117" s="149"/>
      <c r="F117" s="149"/>
      <c r="G117" s="150"/>
      <c r="H117" s="151"/>
      <c r="I117" s="151"/>
      <c r="J117" s="151"/>
      <c r="K117" s="151"/>
      <c r="L117" s="151"/>
      <c r="M117" s="151"/>
    </row>
    <row r="118" spans="2:13" s="148" customFormat="1" ht="15.75">
      <c r="B118" s="152"/>
      <c r="C118" s="153"/>
      <c r="E118" s="149"/>
      <c r="F118" s="149"/>
      <c r="G118" s="150"/>
      <c r="I118" s="151"/>
      <c r="K118" s="151"/>
      <c r="M118" s="154"/>
    </row>
    <row r="119" spans="5:13" s="148" customFormat="1" ht="15.75">
      <c r="E119" s="149"/>
      <c r="F119" s="149"/>
      <c r="G119" s="150"/>
      <c r="H119" s="151"/>
      <c r="I119" s="151"/>
      <c r="J119" s="151"/>
      <c r="K119" s="151"/>
      <c r="L119" s="151"/>
      <c r="M119" s="151"/>
    </row>
    <row r="120" spans="2:13" s="148" customFormat="1" ht="15.75">
      <c r="B120" s="152"/>
      <c r="C120" s="153"/>
      <c r="E120" s="149"/>
      <c r="F120" s="149"/>
      <c r="G120" s="150"/>
      <c r="I120" s="151"/>
      <c r="K120" s="151"/>
      <c r="M120" s="154"/>
    </row>
    <row r="121" spans="5:13" s="148" customFormat="1" ht="15.75">
      <c r="E121" s="149"/>
      <c r="F121" s="149"/>
      <c r="G121" s="150"/>
      <c r="H121" s="151"/>
      <c r="I121" s="151"/>
      <c r="J121" s="151"/>
      <c r="K121" s="151"/>
      <c r="L121" s="151"/>
      <c r="M121" s="151"/>
    </row>
    <row r="122" spans="2:13" s="148" customFormat="1" ht="15.75">
      <c r="B122" s="156"/>
      <c r="C122" s="153"/>
      <c r="E122" s="149"/>
      <c r="F122" s="149"/>
      <c r="G122" s="150"/>
      <c r="I122" s="157"/>
      <c r="K122" s="151"/>
      <c r="M122" s="154"/>
    </row>
    <row r="123" spans="5:13" s="148" customFormat="1" ht="15.75">
      <c r="E123" s="149"/>
      <c r="F123" s="149"/>
      <c r="G123" s="150"/>
      <c r="H123" s="151"/>
      <c r="I123" s="151"/>
      <c r="J123" s="151"/>
      <c r="K123" s="151"/>
      <c r="L123" s="151"/>
      <c r="M123" s="151"/>
    </row>
    <row r="124" spans="2:13" s="148" customFormat="1" ht="15.75">
      <c r="B124" s="156"/>
      <c r="C124" s="153"/>
      <c r="E124" s="149"/>
      <c r="F124" s="149"/>
      <c r="G124" s="150"/>
      <c r="I124" s="157"/>
      <c r="K124" s="151"/>
      <c r="M124" s="154"/>
    </row>
    <row r="125" spans="5:13" s="148" customFormat="1" ht="15.75">
      <c r="E125" s="149"/>
      <c r="F125" s="149"/>
      <c r="G125" s="150"/>
      <c r="H125" s="151"/>
      <c r="I125" s="151"/>
      <c r="J125" s="151"/>
      <c r="K125" s="151"/>
      <c r="L125" s="151"/>
      <c r="M125" s="151"/>
    </row>
    <row r="126" spans="2:13" s="148" customFormat="1" ht="15.75">
      <c r="B126" s="156"/>
      <c r="C126" s="153"/>
      <c r="E126" s="149"/>
      <c r="F126" s="149"/>
      <c r="G126" s="150"/>
      <c r="I126" s="151"/>
      <c r="K126" s="151"/>
      <c r="M126" s="154"/>
    </row>
    <row r="127" spans="1:13" s="78" customFormat="1" ht="16.5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</row>
    <row r="128" spans="5:13" s="148" customFormat="1" ht="15.75">
      <c r="E128" s="149"/>
      <c r="F128" s="149"/>
      <c r="G128" s="150"/>
      <c r="H128" s="158"/>
      <c r="I128" s="151"/>
      <c r="J128" s="158"/>
      <c r="K128" s="151"/>
      <c r="L128" s="158"/>
      <c r="M128" s="158"/>
    </row>
    <row r="129" spans="5:13" s="148" customFormat="1" ht="15.75">
      <c r="E129" s="149"/>
      <c r="F129" s="149"/>
      <c r="G129" s="150"/>
      <c r="H129" s="151"/>
      <c r="I129" s="151"/>
      <c r="J129" s="151"/>
      <c r="K129" s="151"/>
      <c r="L129" s="151"/>
      <c r="M129" s="151"/>
    </row>
    <row r="130" spans="5:13" s="148" customFormat="1" ht="15.75">
      <c r="E130" s="149"/>
      <c r="F130" s="149"/>
      <c r="G130" s="150"/>
      <c r="H130" s="151"/>
      <c r="I130" s="151"/>
      <c r="J130" s="151"/>
      <c r="K130" s="151"/>
      <c r="L130" s="151"/>
      <c r="M130" s="151"/>
    </row>
    <row r="131" spans="5:13" s="148" customFormat="1" ht="15.75">
      <c r="E131" s="149"/>
      <c r="F131" s="149"/>
      <c r="G131" s="150"/>
      <c r="H131" s="151"/>
      <c r="I131" s="151"/>
      <c r="J131" s="151"/>
      <c r="K131" s="151"/>
      <c r="L131" s="151"/>
      <c r="M131" s="151"/>
    </row>
    <row r="132" spans="2:13" s="148" customFormat="1" ht="15.75">
      <c r="B132" s="159"/>
      <c r="C132" s="153"/>
      <c r="E132" s="149"/>
      <c r="F132" s="149"/>
      <c r="G132" s="150"/>
      <c r="I132" s="151"/>
      <c r="K132" s="151"/>
      <c r="M132" s="154"/>
    </row>
    <row r="133" spans="5:13" s="148" customFormat="1" ht="15.75">
      <c r="E133" s="149"/>
      <c r="F133" s="149"/>
      <c r="G133" s="150"/>
      <c r="H133" s="151"/>
      <c r="I133" s="151"/>
      <c r="J133" s="151"/>
      <c r="K133" s="151"/>
      <c r="L133" s="151"/>
      <c r="M133" s="151"/>
    </row>
    <row r="134" spans="1:13" s="78" customFormat="1" ht="16.5">
      <c r="A134" s="148"/>
      <c r="B134" s="148"/>
      <c r="C134" s="148"/>
      <c r="D134" s="148"/>
      <c r="E134" s="148"/>
      <c r="F134" s="148"/>
      <c r="G134" s="150"/>
      <c r="H134" s="148"/>
      <c r="I134" s="151"/>
      <c r="J134" s="151"/>
      <c r="K134" s="151"/>
      <c r="L134" s="151"/>
      <c r="M134" s="151"/>
    </row>
    <row r="135" spans="1:13" s="78" customFormat="1" ht="16.5">
      <c r="A135" s="148"/>
      <c r="B135" s="148"/>
      <c r="C135" s="148"/>
      <c r="D135" s="148"/>
      <c r="E135" s="149"/>
      <c r="F135" s="149"/>
      <c r="G135" s="150"/>
      <c r="H135" s="148"/>
      <c r="I135" s="151"/>
      <c r="J135" s="151"/>
      <c r="K135" s="151"/>
      <c r="L135" s="151"/>
      <c r="M135" s="154"/>
    </row>
    <row r="136" spans="1:13" s="78" customFormat="1" ht="16.5">
      <c r="A136" s="148"/>
      <c r="B136" s="148"/>
      <c r="C136" s="148"/>
      <c r="D136" s="148"/>
      <c r="E136" s="149"/>
      <c r="F136" s="149"/>
      <c r="G136" s="150"/>
      <c r="H136" s="154"/>
      <c r="I136" s="150"/>
      <c r="J136" s="148"/>
      <c r="K136" s="150"/>
      <c r="L136" s="148"/>
      <c r="M136" s="154"/>
    </row>
    <row r="137" spans="1:13" s="78" customFormat="1" ht="16.5">
      <c r="A137" s="148"/>
      <c r="B137" s="148"/>
      <c r="C137" s="148"/>
      <c r="D137" s="148"/>
      <c r="E137" s="148"/>
      <c r="F137" s="149"/>
      <c r="G137" s="150"/>
      <c r="H137" s="154"/>
      <c r="I137" s="160"/>
      <c r="J137" s="148"/>
      <c r="K137" s="151"/>
      <c r="L137" s="151"/>
      <c r="M137" s="154"/>
    </row>
    <row r="138" spans="1:13" s="78" customFormat="1" ht="16.5">
      <c r="A138" s="148"/>
      <c r="B138" s="148"/>
      <c r="C138" s="148"/>
      <c r="D138" s="148"/>
      <c r="E138" s="149"/>
      <c r="F138" s="149"/>
      <c r="G138" s="150"/>
      <c r="I138" s="160"/>
      <c r="J138" s="148"/>
      <c r="K138" s="151"/>
      <c r="L138" s="151"/>
      <c r="M138" s="154"/>
    </row>
    <row r="139" spans="1:13" s="78" customFormat="1" ht="16.5">
      <c r="A139" s="148"/>
      <c r="B139" s="148"/>
      <c r="C139" s="148"/>
      <c r="D139" s="161"/>
      <c r="E139" s="148"/>
      <c r="F139" s="149"/>
      <c r="G139" s="150"/>
      <c r="I139" s="160"/>
      <c r="J139" s="148"/>
      <c r="K139" s="151"/>
      <c r="L139" s="151"/>
      <c r="M139" s="154"/>
    </row>
    <row r="140" spans="1:13" s="78" customFormat="1" ht="16.5">
      <c r="A140" s="148"/>
      <c r="B140" s="148"/>
      <c r="C140" s="148"/>
      <c r="D140" s="148"/>
      <c r="E140" s="148"/>
      <c r="F140" s="149"/>
      <c r="G140" s="150"/>
      <c r="I140" s="150"/>
      <c r="J140" s="148"/>
      <c r="K140" s="150"/>
      <c r="L140" s="148"/>
      <c r="M140" s="154"/>
    </row>
    <row r="141" spans="1:13" s="78" customFormat="1" ht="16.5">
      <c r="A141" s="148"/>
      <c r="B141" s="148"/>
      <c r="C141" s="148"/>
      <c r="D141" s="148"/>
      <c r="E141" s="149"/>
      <c r="F141" s="149"/>
      <c r="G141" s="150"/>
      <c r="I141" s="150"/>
      <c r="J141" s="148"/>
      <c r="K141" s="151"/>
      <c r="L141" s="151"/>
      <c r="M141" s="150"/>
    </row>
    <row r="142" spans="5:13" s="148" customFormat="1" ht="15.75">
      <c r="E142" s="149"/>
      <c r="F142" s="149"/>
      <c r="G142" s="150"/>
      <c r="H142" s="151"/>
      <c r="I142" s="151"/>
      <c r="J142" s="151"/>
      <c r="K142" s="151"/>
      <c r="L142" s="151"/>
      <c r="M142" s="151"/>
    </row>
    <row r="143" spans="1:13" s="78" customFormat="1" ht="16.5">
      <c r="A143" s="148"/>
      <c r="B143" s="148"/>
      <c r="C143" s="148"/>
      <c r="D143" s="148"/>
      <c r="E143" s="148"/>
      <c r="F143" s="162"/>
      <c r="G143" s="150"/>
      <c r="H143" s="148"/>
      <c r="I143" s="151"/>
      <c r="J143" s="151"/>
      <c r="K143" s="151"/>
      <c r="L143" s="151"/>
      <c r="M143" s="151"/>
    </row>
    <row r="144" spans="1:13" s="78" customFormat="1" ht="16.5">
      <c r="A144" s="148"/>
      <c r="B144" s="148"/>
      <c r="C144" s="148"/>
      <c r="D144" s="148"/>
      <c r="E144" s="149"/>
      <c r="F144" s="149"/>
      <c r="G144" s="150"/>
      <c r="H144" s="148"/>
      <c r="I144" s="151"/>
      <c r="J144" s="151"/>
      <c r="K144" s="151"/>
      <c r="L144" s="151"/>
      <c r="M144" s="154"/>
    </row>
    <row r="145" spans="1:13" s="78" customFormat="1" ht="16.5">
      <c r="A145" s="148"/>
      <c r="B145" s="148"/>
      <c r="C145" s="148"/>
      <c r="D145" s="148"/>
      <c r="E145" s="149"/>
      <c r="F145" s="149"/>
      <c r="G145" s="150"/>
      <c r="H145" s="154"/>
      <c r="I145" s="150"/>
      <c r="J145" s="148"/>
      <c r="K145" s="150"/>
      <c r="L145" s="148"/>
      <c r="M145" s="154"/>
    </row>
    <row r="146" spans="1:13" s="78" customFormat="1" ht="16.5">
      <c r="A146" s="148"/>
      <c r="B146" s="148"/>
      <c r="C146" s="148"/>
      <c r="D146" s="148"/>
      <c r="E146" s="148"/>
      <c r="F146" s="149"/>
      <c r="G146" s="150"/>
      <c r="H146" s="154"/>
      <c r="I146" s="160"/>
      <c r="J146" s="148"/>
      <c r="K146" s="151"/>
      <c r="L146" s="151"/>
      <c r="M146" s="154"/>
    </row>
    <row r="147" spans="1:13" s="78" customFormat="1" ht="16.5">
      <c r="A147" s="148"/>
      <c r="B147" s="148"/>
      <c r="C147" s="148"/>
      <c r="D147" s="148"/>
      <c r="E147" s="149"/>
      <c r="F147" s="149"/>
      <c r="G147" s="150"/>
      <c r="I147" s="160"/>
      <c r="J147" s="148"/>
      <c r="K147" s="151"/>
      <c r="L147" s="151"/>
      <c r="M147" s="154"/>
    </row>
    <row r="148" spans="1:13" s="78" customFormat="1" ht="16.5">
      <c r="A148" s="148"/>
      <c r="B148" s="148"/>
      <c r="C148" s="148"/>
      <c r="D148" s="161"/>
      <c r="E148" s="148"/>
      <c r="F148" s="149"/>
      <c r="G148" s="150"/>
      <c r="I148" s="160"/>
      <c r="J148" s="148"/>
      <c r="K148" s="151"/>
      <c r="L148" s="151"/>
      <c r="M148" s="154"/>
    </row>
    <row r="149" spans="1:13" s="78" customFormat="1" ht="16.5">
      <c r="A149" s="148"/>
      <c r="B149" s="148"/>
      <c r="C149" s="148"/>
      <c r="D149" s="148"/>
      <c r="E149" s="148"/>
      <c r="F149" s="149"/>
      <c r="G149" s="150"/>
      <c r="I149" s="150"/>
      <c r="J149" s="148"/>
      <c r="K149" s="150"/>
      <c r="L149" s="148"/>
      <c r="M149" s="154"/>
    </row>
    <row r="150" spans="1:13" s="78" customFormat="1" ht="16.5">
      <c r="A150" s="148"/>
      <c r="B150" s="148"/>
      <c r="C150" s="148"/>
      <c r="D150" s="148"/>
      <c r="E150" s="149"/>
      <c r="F150" s="149"/>
      <c r="G150" s="150"/>
      <c r="I150" s="150"/>
      <c r="J150" s="148"/>
      <c r="K150" s="151"/>
      <c r="L150" s="151"/>
      <c r="M150" s="150"/>
    </row>
    <row r="151" spans="5:13" s="148" customFormat="1" ht="15.75">
      <c r="E151" s="149"/>
      <c r="F151" s="149"/>
      <c r="G151" s="150"/>
      <c r="H151" s="151"/>
      <c r="I151" s="151"/>
      <c r="J151" s="151"/>
      <c r="K151" s="151"/>
      <c r="L151" s="151"/>
      <c r="M151" s="151"/>
    </row>
    <row r="152" spans="3:13" s="148" customFormat="1" ht="15.75">
      <c r="C152" s="153"/>
      <c r="G152" s="150"/>
      <c r="I152" s="151"/>
      <c r="J152" s="151"/>
      <c r="K152" s="151"/>
      <c r="L152" s="151"/>
      <c r="M152" s="151"/>
    </row>
    <row r="153" spans="1:13" s="78" customFormat="1" ht="16.5">
      <c r="A153" s="148"/>
      <c r="B153" s="148"/>
      <c r="C153" s="148"/>
      <c r="D153" s="148"/>
      <c r="E153" s="149"/>
      <c r="F153" s="149"/>
      <c r="G153" s="150"/>
      <c r="H153" s="148"/>
      <c r="I153" s="151"/>
      <c r="J153" s="151"/>
      <c r="K153" s="151"/>
      <c r="L153" s="151"/>
      <c r="M153" s="154"/>
    </row>
    <row r="154" spans="1:13" s="78" customFormat="1" ht="16.5">
      <c r="A154" s="148"/>
      <c r="B154" s="148"/>
      <c r="C154" s="148"/>
      <c r="D154" s="148"/>
      <c r="E154" s="149"/>
      <c r="F154" s="149"/>
      <c r="G154" s="150"/>
      <c r="H154" s="154"/>
      <c r="I154" s="150"/>
      <c r="J154" s="148"/>
      <c r="K154" s="150"/>
      <c r="L154" s="148"/>
      <c r="M154" s="154"/>
    </row>
    <row r="155" spans="1:13" s="78" customFormat="1" ht="16.5">
      <c r="A155" s="148"/>
      <c r="B155" s="148"/>
      <c r="C155" s="148"/>
      <c r="D155" s="148"/>
      <c r="E155" s="148"/>
      <c r="F155" s="149"/>
      <c r="G155" s="150"/>
      <c r="H155" s="154"/>
      <c r="I155" s="160"/>
      <c r="J155" s="148"/>
      <c r="K155" s="151"/>
      <c r="L155" s="151"/>
      <c r="M155" s="154"/>
    </row>
    <row r="156" spans="1:13" s="78" customFormat="1" ht="16.5">
      <c r="A156" s="148"/>
      <c r="B156" s="148"/>
      <c r="C156" s="148"/>
      <c r="D156" s="148"/>
      <c r="E156" s="149"/>
      <c r="F156" s="149"/>
      <c r="G156" s="150"/>
      <c r="I156" s="160"/>
      <c r="J156" s="148"/>
      <c r="K156" s="151"/>
      <c r="L156" s="151"/>
      <c r="M156" s="154"/>
    </row>
    <row r="157" spans="1:13" s="78" customFormat="1" ht="16.5">
      <c r="A157" s="148"/>
      <c r="B157" s="148"/>
      <c r="C157" s="148"/>
      <c r="D157" s="148"/>
      <c r="E157" s="148"/>
      <c r="F157" s="149"/>
      <c r="G157" s="150"/>
      <c r="I157" s="150"/>
      <c r="J157" s="148"/>
      <c r="K157" s="150"/>
      <c r="L157" s="148"/>
      <c r="M157" s="154"/>
    </row>
    <row r="158" spans="1:13" s="78" customFormat="1" ht="16.5">
      <c r="A158" s="155"/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</row>
    <row r="159" spans="1:13" s="78" customFormat="1" ht="16.5">
      <c r="A159" s="148"/>
      <c r="B159" s="148"/>
      <c r="C159" s="148"/>
      <c r="D159" s="148"/>
      <c r="E159" s="149"/>
      <c r="F159" s="149"/>
      <c r="G159" s="150"/>
      <c r="I159" s="150"/>
      <c r="J159" s="148"/>
      <c r="K159" s="151"/>
      <c r="L159" s="151"/>
      <c r="M159" s="150"/>
    </row>
    <row r="160" spans="5:13" s="148" customFormat="1" ht="15.75">
      <c r="E160" s="149"/>
      <c r="F160" s="149"/>
      <c r="G160" s="150"/>
      <c r="H160" s="151"/>
      <c r="I160" s="151"/>
      <c r="J160" s="151"/>
      <c r="K160" s="151"/>
      <c r="L160" s="151"/>
      <c r="M160" s="151"/>
    </row>
    <row r="161" spans="1:13" s="78" customFormat="1" ht="16.5">
      <c r="A161" s="148"/>
      <c r="B161" s="148"/>
      <c r="C161" s="153"/>
      <c r="D161" s="148"/>
      <c r="E161" s="148"/>
      <c r="F161" s="148"/>
      <c r="G161" s="150"/>
      <c r="H161" s="148"/>
      <c r="I161" s="151"/>
      <c r="J161" s="151"/>
      <c r="K161" s="151"/>
      <c r="L161" s="151"/>
      <c r="M161" s="151"/>
    </row>
    <row r="162" spans="1:13" s="78" customFormat="1" ht="16.5">
      <c r="A162" s="148"/>
      <c r="B162" s="148"/>
      <c r="C162" s="148"/>
      <c r="D162" s="148"/>
      <c r="E162" s="149"/>
      <c r="F162" s="149"/>
      <c r="G162" s="150"/>
      <c r="H162" s="148"/>
      <c r="I162" s="151"/>
      <c r="J162" s="151"/>
      <c r="K162" s="151"/>
      <c r="L162" s="151"/>
      <c r="M162" s="154"/>
    </row>
    <row r="163" spans="1:13" s="78" customFormat="1" ht="16.5">
      <c r="A163" s="148"/>
      <c r="B163" s="148"/>
      <c r="C163" s="148"/>
      <c r="D163" s="148"/>
      <c r="E163" s="149"/>
      <c r="F163" s="149"/>
      <c r="G163" s="150"/>
      <c r="H163" s="154"/>
      <c r="I163" s="150"/>
      <c r="J163" s="148"/>
      <c r="K163" s="150"/>
      <c r="L163" s="148"/>
      <c r="M163" s="154"/>
    </row>
    <row r="164" spans="1:13" s="78" customFormat="1" ht="16.5">
      <c r="A164" s="148"/>
      <c r="B164" s="148"/>
      <c r="C164" s="148"/>
      <c r="D164" s="148"/>
      <c r="E164" s="148"/>
      <c r="F164" s="149"/>
      <c r="G164" s="150"/>
      <c r="H164" s="154"/>
      <c r="I164" s="160"/>
      <c r="J164" s="148"/>
      <c r="K164" s="151"/>
      <c r="L164" s="151"/>
      <c r="M164" s="154"/>
    </row>
    <row r="165" spans="1:13" s="78" customFormat="1" ht="16.5">
      <c r="A165" s="148"/>
      <c r="B165" s="148"/>
      <c r="C165" s="148"/>
      <c r="D165" s="148"/>
      <c r="E165" s="149"/>
      <c r="F165" s="149"/>
      <c r="G165" s="150"/>
      <c r="I165" s="160"/>
      <c r="J165" s="148"/>
      <c r="K165" s="151"/>
      <c r="L165" s="151"/>
      <c r="M165" s="154"/>
    </row>
    <row r="166" spans="1:13" s="78" customFormat="1" ht="16.5">
      <c r="A166" s="148"/>
      <c r="B166" s="148"/>
      <c r="C166" s="148"/>
      <c r="D166" s="148"/>
      <c r="E166" s="148"/>
      <c r="F166" s="149"/>
      <c r="G166" s="150"/>
      <c r="H166" s="154"/>
      <c r="I166" s="160"/>
      <c r="J166" s="148"/>
      <c r="K166" s="151"/>
      <c r="L166" s="151"/>
      <c r="M166" s="154"/>
    </row>
    <row r="167" spans="1:13" s="78" customFormat="1" ht="16.5">
      <c r="A167" s="148"/>
      <c r="B167" s="148"/>
      <c r="C167" s="148"/>
      <c r="D167" s="148"/>
      <c r="E167" s="149"/>
      <c r="F167" s="149"/>
      <c r="G167" s="150"/>
      <c r="I167" s="160"/>
      <c r="J167" s="148"/>
      <c r="K167" s="151"/>
      <c r="L167" s="151"/>
      <c r="M167" s="154"/>
    </row>
    <row r="168" spans="5:13" s="148" customFormat="1" ht="15.75">
      <c r="E168" s="149"/>
      <c r="F168" s="149"/>
      <c r="G168" s="150"/>
      <c r="H168" s="151"/>
      <c r="I168" s="151"/>
      <c r="J168" s="151"/>
      <c r="K168" s="151"/>
      <c r="L168" s="151"/>
      <c r="M168" s="151"/>
    </row>
    <row r="169" spans="1:13" s="78" customFormat="1" ht="16.5">
      <c r="A169" s="148"/>
      <c r="B169" s="148"/>
      <c r="C169" s="153"/>
      <c r="D169" s="148"/>
      <c r="E169" s="148"/>
      <c r="F169" s="148"/>
      <c r="G169" s="150"/>
      <c r="H169" s="148"/>
      <c r="I169" s="151"/>
      <c r="J169" s="151"/>
      <c r="K169" s="151"/>
      <c r="L169" s="151"/>
      <c r="M169" s="151"/>
    </row>
    <row r="170" spans="1:13" s="78" customFormat="1" ht="16.5">
      <c r="A170" s="148"/>
      <c r="B170" s="148"/>
      <c r="C170" s="148"/>
      <c r="D170" s="148"/>
      <c r="E170" s="149"/>
      <c r="F170" s="149"/>
      <c r="G170" s="150"/>
      <c r="H170" s="148"/>
      <c r="I170" s="151"/>
      <c r="J170" s="151"/>
      <c r="K170" s="151"/>
      <c r="L170" s="151"/>
      <c r="M170" s="154"/>
    </row>
    <row r="171" spans="1:13" s="78" customFormat="1" ht="16.5">
      <c r="A171" s="148"/>
      <c r="B171" s="148"/>
      <c r="C171" s="148"/>
      <c r="D171" s="148"/>
      <c r="E171" s="149"/>
      <c r="F171" s="149"/>
      <c r="G171" s="150"/>
      <c r="H171" s="154"/>
      <c r="I171" s="150"/>
      <c r="J171" s="148"/>
      <c r="K171" s="150"/>
      <c r="L171" s="148"/>
      <c r="M171" s="154"/>
    </row>
    <row r="172" spans="1:13" s="78" customFormat="1" ht="16.5">
      <c r="A172" s="148"/>
      <c r="B172" s="148"/>
      <c r="C172" s="148"/>
      <c r="D172" s="148"/>
      <c r="E172" s="148"/>
      <c r="F172" s="149"/>
      <c r="G172" s="150"/>
      <c r="H172" s="154"/>
      <c r="I172" s="160"/>
      <c r="J172" s="148"/>
      <c r="K172" s="151"/>
      <c r="L172" s="151"/>
      <c r="M172" s="154"/>
    </row>
    <row r="173" spans="1:13" s="78" customFormat="1" ht="16.5">
      <c r="A173" s="148"/>
      <c r="B173" s="148"/>
      <c r="C173" s="148"/>
      <c r="D173" s="148"/>
      <c r="E173" s="149"/>
      <c r="F173" s="149"/>
      <c r="G173" s="150"/>
      <c r="I173" s="160"/>
      <c r="J173" s="148"/>
      <c r="K173" s="151"/>
      <c r="L173" s="151"/>
      <c r="M173" s="154"/>
    </row>
    <row r="174" spans="1:13" s="78" customFormat="1" ht="16.5">
      <c r="A174" s="148"/>
      <c r="B174" s="148"/>
      <c r="C174" s="148"/>
      <c r="D174" s="148"/>
      <c r="E174" s="148"/>
      <c r="F174" s="149"/>
      <c r="G174" s="150"/>
      <c r="H174" s="154"/>
      <c r="I174" s="160"/>
      <c r="J174" s="148"/>
      <c r="K174" s="151"/>
      <c r="L174" s="151"/>
      <c r="M174" s="154"/>
    </row>
    <row r="175" spans="1:13" s="78" customFormat="1" ht="16.5">
      <c r="A175" s="148"/>
      <c r="B175" s="148"/>
      <c r="C175" s="148"/>
      <c r="D175" s="148"/>
      <c r="E175" s="149"/>
      <c r="F175" s="149"/>
      <c r="G175" s="150"/>
      <c r="I175" s="160"/>
      <c r="J175" s="148"/>
      <c r="K175" s="151"/>
      <c r="L175" s="151"/>
      <c r="M175" s="154"/>
    </row>
    <row r="176" spans="5:13" s="148" customFormat="1" ht="15.75">
      <c r="E176" s="149"/>
      <c r="F176" s="149"/>
      <c r="G176" s="150"/>
      <c r="H176" s="151"/>
      <c r="I176" s="151"/>
      <c r="J176" s="151"/>
      <c r="K176" s="151"/>
      <c r="L176" s="151"/>
      <c r="M176" s="151"/>
    </row>
    <row r="177" spans="1:13" s="78" customFormat="1" ht="16.5">
      <c r="A177" s="148"/>
      <c r="B177" s="148"/>
      <c r="C177" s="148"/>
      <c r="D177" s="148"/>
      <c r="E177" s="149"/>
      <c r="F177" s="149"/>
      <c r="G177" s="150"/>
      <c r="H177" s="148"/>
      <c r="I177" s="151"/>
      <c r="J177" s="151"/>
      <c r="K177" s="151"/>
      <c r="L177" s="151"/>
      <c r="M177" s="151"/>
    </row>
    <row r="178" spans="1:13" s="78" customFormat="1" ht="16.5">
      <c r="A178" s="148"/>
      <c r="B178" s="148"/>
      <c r="C178" s="148"/>
      <c r="D178" s="148"/>
      <c r="E178" s="149"/>
      <c r="F178" s="149"/>
      <c r="G178" s="150"/>
      <c r="H178" s="148"/>
      <c r="I178" s="151"/>
      <c r="J178" s="151"/>
      <c r="K178" s="151"/>
      <c r="L178" s="151"/>
      <c r="M178" s="154"/>
    </row>
    <row r="179" spans="1:13" s="78" customFormat="1" ht="16.5">
      <c r="A179" s="148"/>
      <c r="B179" s="148"/>
      <c r="C179" s="148"/>
      <c r="D179" s="148"/>
      <c r="E179" s="163"/>
      <c r="F179" s="149"/>
      <c r="G179" s="150"/>
      <c r="H179" s="154"/>
      <c r="I179" s="150"/>
      <c r="J179" s="148"/>
      <c r="K179" s="150"/>
      <c r="L179" s="148"/>
      <c r="M179" s="154"/>
    </row>
    <row r="180" spans="1:13" s="78" customFormat="1" ht="16.5">
      <c r="A180" s="148"/>
      <c r="B180" s="148"/>
      <c r="C180" s="148"/>
      <c r="D180" s="148"/>
      <c r="E180" s="149"/>
      <c r="F180" s="149"/>
      <c r="G180" s="150"/>
      <c r="H180" s="154"/>
      <c r="I180" s="160"/>
      <c r="J180" s="148"/>
      <c r="K180" s="151"/>
      <c r="L180" s="151"/>
      <c r="M180" s="154"/>
    </row>
    <row r="181" spans="1:13" s="78" customFormat="1" ht="16.5">
      <c r="A181" s="148"/>
      <c r="B181" s="148"/>
      <c r="C181" s="148"/>
      <c r="D181" s="148"/>
      <c r="E181" s="149"/>
      <c r="F181" s="149"/>
      <c r="G181" s="150"/>
      <c r="I181" s="160"/>
      <c r="J181" s="148"/>
      <c r="K181" s="151"/>
      <c r="L181" s="151"/>
      <c r="M181" s="154"/>
    </row>
    <row r="182" spans="1:13" s="78" customFormat="1" ht="16.5">
      <c r="A182" s="148"/>
      <c r="B182" s="164"/>
      <c r="C182" s="148"/>
      <c r="D182" s="148"/>
      <c r="E182" s="149"/>
      <c r="F182" s="149"/>
      <c r="G182" s="150"/>
      <c r="H182" s="154"/>
      <c r="I182" s="160"/>
      <c r="J182" s="148"/>
      <c r="K182" s="151"/>
      <c r="L182" s="151"/>
      <c r="M182" s="154"/>
    </row>
    <row r="183" spans="1:13" s="78" customFormat="1" ht="16.5">
      <c r="A183" s="148"/>
      <c r="B183" s="148"/>
      <c r="C183" s="148"/>
      <c r="D183" s="148"/>
      <c r="E183" s="149"/>
      <c r="F183" s="149"/>
      <c r="G183" s="150"/>
      <c r="I183" s="160"/>
      <c r="J183" s="148"/>
      <c r="K183" s="151"/>
      <c r="L183" s="151"/>
      <c r="M183" s="154"/>
    </row>
    <row r="184" spans="1:13" s="78" customFormat="1" ht="16.5">
      <c r="A184" s="148"/>
      <c r="B184" s="148"/>
      <c r="C184" s="148"/>
      <c r="D184" s="148"/>
      <c r="E184" s="163"/>
      <c r="F184" s="149"/>
      <c r="G184" s="150"/>
      <c r="I184" s="160"/>
      <c r="J184" s="148"/>
      <c r="K184" s="151"/>
      <c r="L184" s="151"/>
      <c r="M184" s="154"/>
    </row>
    <row r="185" spans="5:13" s="148" customFormat="1" ht="15.75">
      <c r="E185" s="149"/>
      <c r="F185" s="149"/>
      <c r="G185" s="150"/>
      <c r="H185" s="151"/>
      <c r="I185" s="151"/>
      <c r="J185" s="151"/>
      <c r="K185" s="151"/>
      <c r="L185" s="151"/>
      <c r="M185" s="151"/>
    </row>
    <row r="186" spans="1:13" s="78" customFormat="1" ht="16.5">
      <c r="A186" s="148"/>
      <c r="B186" s="148"/>
      <c r="C186" s="148"/>
      <c r="D186" s="148"/>
      <c r="E186" s="149"/>
      <c r="F186" s="149"/>
      <c r="G186" s="150"/>
      <c r="H186" s="148"/>
      <c r="I186" s="151"/>
      <c r="J186" s="151"/>
      <c r="K186" s="151"/>
      <c r="L186" s="151"/>
      <c r="M186" s="151"/>
    </row>
    <row r="187" spans="1:13" s="78" customFormat="1" ht="16.5">
      <c r="A187" s="148"/>
      <c r="B187" s="148"/>
      <c r="C187" s="148"/>
      <c r="D187" s="148"/>
      <c r="E187" s="149"/>
      <c r="F187" s="149"/>
      <c r="G187" s="150"/>
      <c r="H187" s="148"/>
      <c r="I187" s="151"/>
      <c r="J187" s="151"/>
      <c r="K187" s="151"/>
      <c r="L187" s="151"/>
      <c r="M187" s="154"/>
    </row>
    <row r="188" spans="1:13" s="78" customFormat="1" ht="16.5">
      <c r="A188" s="148"/>
      <c r="B188" s="148"/>
      <c r="C188" s="148"/>
      <c r="D188" s="148"/>
      <c r="E188" s="163"/>
      <c r="F188" s="149"/>
      <c r="G188" s="150"/>
      <c r="H188" s="154"/>
      <c r="I188" s="150"/>
      <c r="J188" s="148"/>
      <c r="K188" s="150"/>
      <c r="L188" s="148"/>
      <c r="M188" s="154"/>
    </row>
    <row r="189" spans="1:13" s="78" customFormat="1" ht="16.5">
      <c r="A189" s="148"/>
      <c r="B189" s="148"/>
      <c r="C189" s="148"/>
      <c r="D189" s="148"/>
      <c r="E189" s="149"/>
      <c r="F189" s="149"/>
      <c r="G189" s="150"/>
      <c r="H189" s="154"/>
      <c r="I189" s="160"/>
      <c r="J189" s="148"/>
      <c r="K189" s="151"/>
      <c r="L189" s="151"/>
      <c r="M189" s="154"/>
    </row>
    <row r="190" spans="1:13" s="78" customFormat="1" ht="16.5">
      <c r="A190" s="148"/>
      <c r="B190" s="148"/>
      <c r="C190" s="148"/>
      <c r="D190" s="148"/>
      <c r="E190" s="149"/>
      <c r="F190" s="149"/>
      <c r="G190" s="150"/>
      <c r="I190" s="160"/>
      <c r="J190" s="148"/>
      <c r="K190" s="151"/>
      <c r="L190" s="151"/>
      <c r="M190" s="154"/>
    </row>
    <row r="191" spans="1:13" s="78" customFormat="1" ht="16.5">
      <c r="A191" s="148"/>
      <c r="B191" s="164"/>
      <c r="C191" s="148"/>
      <c r="D191" s="148"/>
      <c r="E191" s="149"/>
      <c r="F191" s="149"/>
      <c r="G191" s="150"/>
      <c r="H191" s="154"/>
      <c r="I191" s="160"/>
      <c r="J191" s="148"/>
      <c r="K191" s="151"/>
      <c r="L191" s="151"/>
      <c r="M191" s="154"/>
    </row>
    <row r="192" spans="1:13" s="78" customFormat="1" ht="16.5">
      <c r="A192" s="155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</row>
    <row r="193" spans="1:13" s="78" customFormat="1" ht="16.5">
      <c r="A193" s="148"/>
      <c r="B193" s="148"/>
      <c r="C193" s="148"/>
      <c r="D193" s="148"/>
      <c r="E193" s="149"/>
      <c r="F193" s="149"/>
      <c r="G193" s="150"/>
      <c r="I193" s="160"/>
      <c r="J193" s="148"/>
      <c r="K193" s="151"/>
      <c r="L193" s="151"/>
      <c r="M193" s="154"/>
    </row>
    <row r="194" spans="1:13" s="78" customFormat="1" ht="16.5">
      <c r="A194" s="148"/>
      <c r="B194" s="148"/>
      <c r="C194" s="148"/>
      <c r="D194" s="148"/>
      <c r="E194" s="163"/>
      <c r="F194" s="149"/>
      <c r="G194" s="150"/>
      <c r="I194" s="160"/>
      <c r="J194" s="148"/>
      <c r="K194" s="151"/>
      <c r="L194" s="151"/>
      <c r="M194" s="154"/>
    </row>
    <row r="195" spans="5:13" s="148" customFormat="1" ht="15.75">
      <c r="E195" s="149"/>
      <c r="F195" s="149"/>
      <c r="G195" s="150"/>
      <c r="H195" s="151"/>
      <c r="I195" s="151"/>
      <c r="J195" s="151"/>
      <c r="K195" s="151"/>
      <c r="L195" s="151"/>
      <c r="M195" s="151"/>
    </row>
    <row r="196" spans="1:13" s="78" customFormat="1" ht="16.5">
      <c r="A196" s="148"/>
      <c r="B196" s="148"/>
      <c r="C196" s="148"/>
      <c r="D196" s="148"/>
      <c r="E196" s="149"/>
      <c r="F196" s="149"/>
      <c r="G196" s="150"/>
      <c r="H196" s="148"/>
      <c r="I196" s="151"/>
      <c r="J196" s="151"/>
      <c r="K196" s="151"/>
      <c r="L196" s="151"/>
      <c r="M196" s="151"/>
    </row>
    <row r="197" spans="1:13" s="78" customFormat="1" ht="16.5">
      <c r="A197" s="148"/>
      <c r="B197" s="148"/>
      <c r="C197" s="148"/>
      <c r="D197" s="148"/>
      <c r="E197" s="149"/>
      <c r="F197" s="149"/>
      <c r="G197" s="150"/>
      <c r="H197" s="148"/>
      <c r="I197" s="151"/>
      <c r="J197" s="151"/>
      <c r="K197" s="151"/>
      <c r="L197" s="151"/>
      <c r="M197" s="154"/>
    </row>
    <row r="198" spans="1:13" s="78" customFormat="1" ht="16.5">
      <c r="A198" s="148"/>
      <c r="B198" s="148"/>
      <c r="C198" s="148"/>
      <c r="D198" s="148"/>
      <c r="E198" s="163"/>
      <c r="F198" s="149"/>
      <c r="G198" s="150"/>
      <c r="H198" s="154"/>
      <c r="I198" s="150"/>
      <c r="J198" s="148"/>
      <c r="K198" s="150"/>
      <c r="L198" s="148"/>
      <c r="M198" s="154"/>
    </row>
    <row r="199" spans="1:13" s="78" customFormat="1" ht="16.5">
      <c r="A199" s="148"/>
      <c r="B199" s="148"/>
      <c r="C199" s="148"/>
      <c r="D199" s="148"/>
      <c r="E199" s="149"/>
      <c r="F199" s="149"/>
      <c r="G199" s="150"/>
      <c r="H199" s="154"/>
      <c r="I199" s="160"/>
      <c r="J199" s="148"/>
      <c r="K199" s="151"/>
      <c r="L199" s="151"/>
      <c r="M199" s="154"/>
    </row>
    <row r="200" spans="1:13" s="78" customFormat="1" ht="16.5">
      <c r="A200" s="148"/>
      <c r="B200" s="148"/>
      <c r="C200" s="148"/>
      <c r="D200" s="148"/>
      <c r="E200" s="149"/>
      <c r="F200" s="149"/>
      <c r="G200" s="150"/>
      <c r="I200" s="160"/>
      <c r="J200" s="148"/>
      <c r="K200" s="151"/>
      <c r="L200" s="151"/>
      <c r="M200" s="154"/>
    </row>
    <row r="201" spans="1:13" s="78" customFormat="1" ht="16.5">
      <c r="A201" s="148"/>
      <c r="B201" s="164"/>
      <c r="C201" s="148"/>
      <c r="D201" s="148"/>
      <c r="E201" s="149"/>
      <c r="F201" s="149"/>
      <c r="G201" s="150"/>
      <c r="H201" s="154"/>
      <c r="I201" s="160"/>
      <c r="J201" s="148"/>
      <c r="K201" s="151"/>
      <c r="L201" s="151"/>
      <c r="M201" s="154"/>
    </row>
    <row r="202" spans="1:13" s="78" customFormat="1" ht="16.5">
      <c r="A202" s="148"/>
      <c r="B202" s="148"/>
      <c r="C202" s="148"/>
      <c r="D202" s="148"/>
      <c r="E202" s="149"/>
      <c r="F202" s="149"/>
      <c r="G202" s="150"/>
      <c r="I202" s="160"/>
      <c r="J202" s="148"/>
      <c r="K202" s="151"/>
      <c r="L202" s="151"/>
      <c r="M202" s="154"/>
    </row>
    <row r="203" spans="1:13" s="78" customFormat="1" ht="16.5">
      <c r="A203" s="148"/>
      <c r="B203" s="148"/>
      <c r="C203" s="148"/>
      <c r="D203" s="148"/>
      <c r="E203" s="163"/>
      <c r="F203" s="149"/>
      <c r="G203" s="150"/>
      <c r="I203" s="160"/>
      <c r="J203" s="148"/>
      <c r="K203" s="151"/>
      <c r="L203" s="151"/>
      <c r="M203" s="154"/>
    </row>
    <row r="204" spans="5:13" s="148" customFormat="1" ht="15.75">
      <c r="E204" s="149"/>
      <c r="F204" s="149"/>
      <c r="G204" s="150"/>
      <c r="H204" s="151"/>
      <c r="I204" s="151"/>
      <c r="J204" s="151"/>
      <c r="K204" s="151"/>
      <c r="L204" s="151"/>
      <c r="M204" s="151"/>
    </row>
    <row r="205" spans="1:13" s="78" customFormat="1" ht="16.5">
      <c r="A205" s="148"/>
      <c r="B205" s="148"/>
      <c r="C205" s="148"/>
      <c r="D205" s="148"/>
      <c r="E205" s="149"/>
      <c r="F205" s="149"/>
      <c r="G205" s="150"/>
      <c r="H205" s="148"/>
      <c r="I205" s="151"/>
      <c r="J205" s="151"/>
      <c r="K205" s="151"/>
      <c r="L205" s="151"/>
      <c r="M205" s="151"/>
    </row>
    <row r="206" spans="1:13" s="78" customFormat="1" ht="16.5">
      <c r="A206" s="148"/>
      <c r="B206" s="148"/>
      <c r="C206" s="148"/>
      <c r="D206" s="148"/>
      <c r="E206" s="149"/>
      <c r="F206" s="149"/>
      <c r="G206" s="150"/>
      <c r="H206" s="148"/>
      <c r="I206" s="151"/>
      <c r="J206" s="151"/>
      <c r="K206" s="151"/>
      <c r="L206" s="151"/>
      <c r="M206" s="154"/>
    </row>
    <row r="207" spans="1:13" s="78" customFormat="1" ht="16.5">
      <c r="A207" s="148"/>
      <c r="B207" s="148"/>
      <c r="C207" s="148"/>
      <c r="D207" s="148"/>
      <c r="E207" s="163"/>
      <c r="F207" s="149"/>
      <c r="G207" s="150"/>
      <c r="H207" s="154"/>
      <c r="I207" s="150"/>
      <c r="J207" s="148"/>
      <c r="K207" s="150"/>
      <c r="L207" s="148"/>
      <c r="M207" s="150"/>
    </row>
    <row r="208" spans="1:13" s="78" customFormat="1" ht="16.5">
      <c r="A208" s="148"/>
      <c r="B208" s="148"/>
      <c r="C208" s="148"/>
      <c r="D208" s="148"/>
      <c r="E208" s="149"/>
      <c r="F208" s="149"/>
      <c r="G208" s="150"/>
      <c r="H208" s="154"/>
      <c r="I208" s="160"/>
      <c r="J208" s="148"/>
      <c r="K208" s="151"/>
      <c r="L208" s="151"/>
      <c r="M208" s="154"/>
    </row>
    <row r="209" spans="1:13" s="78" customFormat="1" ht="16.5">
      <c r="A209" s="148"/>
      <c r="B209" s="148"/>
      <c r="C209" s="148"/>
      <c r="D209" s="148"/>
      <c r="E209" s="149"/>
      <c r="F209" s="149"/>
      <c r="G209" s="150"/>
      <c r="I209" s="160"/>
      <c r="J209" s="148"/>
      <c r="K209" s="151"/>
      <c r="L209" s="151"/>
      <c r="M209" s="154"/>
    </row>
    <row r="210" spans="1:13" s="78" customFormat="1" ht="16.5">
      <c r="A210" s="148"/>
      <c r="B210" s="164"/>
      <c r="C210" s="148"/>
      <c r="D210" s="148"/>
      <c r="E210" s="149"/>
      <c r="F210" s="149"/>
      <c r="G210" s="150"/>
      <c r="H210" s="154"/>
      <c r="I210" s="160"/>
      <c r="J210" s="148"/>
      <c r="K210" s="151"/>
      <c r="L210" s="151"/>
      <c r="M210" s="154"/>
    </row>
    <row r="211" spans="1:13" s="78" customFormat="1" ht="16.5">
      <c r="A211" s="148"/>
      <c r="B211" s="148"/>
      <c r="C211" s="148"/>
      <c r="D211" s="148"/>
      <c r="E211" s="149"/>
      <c r="F211" s="149"/>
      <c r="G211" s="150"/>
      <c r="I211" s="160"/>
      <c r="J211" s="148"/>
      <c r="K211" s="151"/>
      <c r="L211" s="151"/>
      <c r="M211" s="154"/>
    </row>
    <row r="212" spans="1:13" s="78" customFormat="1" ht="16.5">
      <c r="A212" s="148"/>
      <c r="B212" s="148"/>
      <c r="C212" s="148"/>
      <c r="D212" s="148"/>
      <c r="E212" s="163"/>
      <c r="F212" s="149"/>
      <c r="G212" s="150"/>
      <c r="I212" s="160"/>
      <c r="J212" s="148"/>
      <c r="K212" s="151"/>
      <c r="L212" s="151"/>
      <c r="M212" s="154"/>
    </row>
    <row r="213" spans="5:13" s="148" customFormat="1" ht="15.75">
      <c r="E213" s="149"/>
      <c r="F213" s="149"/>
      <c r="G213" s="150"/>
      <c r="H213" s="151"/>
      <c r="I213" s="151"/>
      <c r="J213" s="151"/>
      <c r="K213" s="151"/>
      <c r="L213" s="151"/>
      <c r="M213" s="151"/>
    </row>
    <row r="214" spans="1:13" s="78" customFormat="1" ht="16.5">
      <c r="A214" s="148"/>
      <c r="B214" s="148"/>
      <c r="C214" s="148"/>
      <c r="D214" s="148"/>
      <c r="E214" s="149"/>
      <c r="F214" s="149"/>
      <c r="G214" s="150"/>
      <c r="H214" s="148"/>
      <c r="I214" s="151"/>
      <c r="J214" s="151"/>
      <c r="K214" s="151"/>
      <c r="L214" s="151"/>
      <c r="M214" s="151"/>
    </row>
    <row r="215" spans="1:13" s="78" customFormat="1" ht="16.5">
      <c r="A215" s="148"/>
      <c r="B215" s="148"/>
      <c r="C215" s="148"/>
      <c r="D215" s="148"/>
      <c r="E215" s="149"/>
      <c r="F215" s="149"/>
      <c r="G215" s="150"/>
      <c r="H215" s="148"/>
      <c r="I215" s="151"/>
      <c r="J215" s="151"/>
      <c r="K215" s="151"/>
      <c r="L215" s="151"/>
      <c r="M215" s="154"/>
    </row>
    <row r="216" spans="1:13" s="78" customFormat="1" ht="16.5">
      <c r="A216" s="148"/>
      <c r="B216" s="148"/>
      <c r="C216" s="148"/>
      <c r="D216" s="148"/>
      <c r="E216" s="163"/>
      <c r="F216" s="149"/>
      <c r="G216" s="150"/>
      <c r="H216" s="154"/>
      <c r="I216" s="150"/>
      <c r="J216" s="148"/>
      <c r="K216" s="150"/>
      <c r="L216" s="148"/>
      <c r="M216" s="150"/>
    </row>
    <row r="217" spans="1:13" s="78" customFormat="1" ht="16.5">
      <c r="A217" s="148"/>
      <c r="B217" s="148"/>
      <c r="C217" s="148"/>
      <c r="D217" s="148"/>
      <c r="E217" s="149"/>
      <c r="F217" s="149"/>
      <c r="G217" s="150"/>
      <c r="H217" s="154"/>
      <c r="I217" s="160"/>
      <c r="J217" s="148"/>
      <c r="K217" s="151"/>
      <c r="L217" s="151"/>
      <c r="M217" s="154"/>
    </row>
    <row r="218" spans="1:13" s="78" customFormat="1" ht="16.5">
      <c r="A218" s="148"/>
      <c r="B218" s="148"/>
      <c r="C218" s="148"/>
      <c r="D218" s="148"/>
      <c r="E218" s="149"/>
      <c r="F218" s="149"/>
      <c r="G218" s="150"/>
      <c r="I218" s="160"/>
      <c r="J218" s="148"/>
      <c r="K218" s="151"/>
      <c r="L218" s="151"/>
      <c r="M218" s="154"/>
    </row>
    <row r="219" spans="1:13" s="78" customFormat="1" ht="16.5">
      <c r="A219" s="148"/>
      <c r="B219" s="164"/>
      <c r="C219" s="148"/>
      <c r="D219" s="148"/>
      <c r="E219" s="149"/>
      <c r="F219" s="149"/>
      <c r="G219" s="150"/>
      <c r="H219" s="154"/>
      <c r="I219" s="160"/>
      <c r="J219" s="148"/>
      <c r="K219" s="151"/>
      <c r="L219" s="151"/>
      <c r="M219" s="154"/>
    </row>
    <row r="220" spans="1:13" s="78" customFormat="1" ht="16.5">
      <c r="A220" s="148"/>
      <c r="B220" s="148"/>
      <c r="C220" s="148"/>
      <c r="D220" s="148"/>
      <c r="E220" s="149"/>
      <c r="F220" s="149"/>
      <c r="G220" s="150"/>
      <c r="I220" s="160"/>
      <c r="J220" s="148"/>
      <c r="K220" s="151"/>
      <c r="L220" s="151"/>
      <c r="M220" s="154"/>
    </row>
    <row r="221" spans="1:13" s="78" customFormat="1" ht="16.5">
      <c r="A221" s="148"/>
      <c r="B221" s="148"/>
      <c r="C221" s="148"/>
      <c r="D221" s="148"/>
      <c r="E221" s="163"/>
      <c r="F221" s="149"/>
      <c r="G221" s="150"/>
      <c r="I221" s="160"/>
      <c r="J221" s="148"/>
      <c r="K221" s="151"/>
      <c r="L221" s="151"/>
      <c r="M221" s="154"/>
    </row>
    <row r="222" spans="5:13" s="148" customFormat="1" ht="15.75">
      <c r="E222" s="149"/>
      <c r="F222" s="149"/>
      <c r="G222" s="150"/>
      <c r="H222" s="151"/>
      <c r="I222" s="151"/>
      <c r="J222" s="151"/>
      <c r="K222" s="151"/>
      <c r="L222" s="151"/>
      <c r="M222" s="151"/>
    </row>
    <row r="223" spans="2:13" s="148" customFormat="1" ht="15.75">
      <c r="B223" s="159"/>
      <c r="C223" s="153"/>
      <c r="E223" s="149"/>
      <c r="F223" s="149"/>
      <c r="G223" s="150"/>
      <c r="I223" s="151"/>
      <c r="K223" s="151"/>
      <c r="M223" s="154"/>
    </row>
    <row r="224" spans="5:13" s="148" customFormat="1" ht="15.75">
      <c r="E224" s="149"/>
      <c r="F224" s="149"/>
      <c r="G224" s="150"/>
      <c r="H224" s="151"/>
      <c r="I224" s="151"/>
      <c r="J224" s="151"/>
      <c r="K224" s="151"/>
      <c r="L224" s="151"/>
      <c r="M224" s="151"/>
    </row>
    <row r="225" spans="2:13" s="148" customFormat="1" ht="15.75">
      <c r="B225" s="159"/>
      <c r="C225" s="153"/>
      <c r="E225" s="149"/>
      <c r="F225" s="149"/>
      <c r="G225" s="150"/>
      <c r="I225" s="151"/>
      <c r="K225" s="151"/>
      <c r="M225" s="154"/>
    </row>
    <row r="226" spans="5:13" s="148" customFormat="1" ht="15.75">
      <c r="E226" s="149"/>
      <c r="F226" s="149"/>
      <c r="G226" s="150"/>
      <c r="H226" s="151"/>
      <c r="I226" s="151"/>
      <c r="J226" s="151"/>
      <c r="K226" s="151"/>
      <c r="L226" s="151"/>
      <c r="M226" s="151"/>
    </row>
    <row r="227" spans="2:13" s="148" customFormat="1" ht="15.75">
      <c r="B227" s="159"/>
      <c r="C227" s="153"/>
      <c r="E227" s="149"/>
      <c r="F227" s="149"/>
      <c r="G227" s="150"/>
      <c r="I227" s="151"/>
      <c r="K227" s="151"/>
      <c r="M227" s="154"/>
    </row>
    <row r="228" spans="1:13" s="78" customFormat="1" ht="16.5">
      <c r="A228" s="155"/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</row>
    <row r="229" spans="3:13" s="148" customFormat="1" ht="15.75">
      <c r="C229" s="153"/>
      <c r="E229" s="149"/>
      <c r="F229" s="149"/>
      <c r="G229" s="150"/>
      <c r="I229" s="151"/>
      <c r="K229" s="151"/>
      <c r="M229" s="154"/>
    </row>
    <row r="230" spans="5:13" s="148" customFormat="1" ht="15.75">
      <c r="E230" s="149"/>
      <c r="F230" s="149"/>
      <c r="G230" s="150"/>
      <c r="H230" s="151"/>
      <c r="I230" s="151"/>
      <c r="J230" s="151"/>
      <c r="K230" s="151"/>
      <c r="L230" s="151"/>
      <c r="M230" s="151"/>
    </row>
    <row r="231" spans="3:13" s="148" customFormat="1" ht="15.75">
      <c r="C231" s="153"/>
      <c r="E231" s="149"/>
      <c r="F231" s="149"/>
      <c r="G231" s="150"/>
      <c r="I231" s="151"/>
      <c r="K231" s="151"/>
      <c r="M231" s="154"/>
    </row>
    <row r="232" spans="5:13" s="148" customFormat="1" ht="15.75">
      <c r="E232" s="149"/>
      <c r="F232" s="149"/>
      <c r="G232" s="150"/>
      <c r="H232" s="151"/>
      <c r="I232" s="151"/>
      <c r="J232" s="151"/>
      <c r="K232" s="151"/>
      <c r="L232" s="151"/>
      <c r="M232" s="151"/>
    </row>
    <row r="233" spans="3:13" s="148" customFormat="1" ht="15.75">
      <c r="C233" s="153"/>
      <c r="E233" s="149"/>
      <c r="F233" s="149"/>
      <c r="G233" s="150"/>
      <c r="I233" s="151"/>
      <c r="K233" s="151"/>
      <c r="M233" s="154"/>
    </row>
    <row r="234" spans="5:13" s="148" customFormat="1" ht="15.75">
      <c r="E234" s="149"/>
      <c r="F234" s="149"/>
      <c r="G234" s="150"/>
      <c r="H234" s="151"/>
      <c r="I234" s="151"/>
      <c r="J234" s="151"/>
      <c r="K234" s="151"/>
      <c r="L234" s="151"/>
      <c r="M234" s="151"/>
    </row>
    <row r="235" spans="2:13" s="148" customFormat="1" ht="15.75">
      <c r="B235" s="159"/>
      <c r="C235" s="153"/>
      <c r="E235" s="149"/>
      <c r="F235" s="149"/>
      <c r="G235" s="150"/>
      <c r="I235" s="151"/>
      <c r="K235" s="151"/>
      <c r="M235" s="154"/>
    </row>
    <row r="236" spans="5:13" s="148" customFormat="1" ht="15.75">
      <c r="E236" s="149"/>
      <c r="F236" s="149"/>
      <c r="G236" s="150"/>
      <c r="H236" s="151"/>
      <c r="I236" s="151"/>
      <c r="J236" s="151"/>
      <c r="K236" s="151"/>
      <c r="L236" s="151"/>
      <c r="M236" s="151"/>
    </row>
    <row r="237" spans="3:13" s="148" customFormat="1" ht="15.75">
      <c r="C237" s="153"/>
      <c r="E237" s="149"/>
      <c r="F237" s="149"/>
      <c r="G237" s="150"/>
      <c r="I237" s="151"/>
      <c r="K237" s="151"/>
      <c r="M237" s="154"/>
    </row>
    <row r="238" spans="5:13" s="148" customFormat="1" ht="15.75">
      <c r="E238" s="149"/>
      <c r="F238" s="149"/>
      <c r="G238" s="150"/>
      <c r="H238" s="151"/>
      <c r="I238" s="151"/>
      <c r="J238" s="151"/>
      <c r="K238" s="151"/>
      <c r="L238" s="151"/>
      <c r="M238" s="151"/>
    </row>
    <row r="239" spans="3:13" s="148" customFormat="1" ht="15.75">
      <c r="C239" s="153"/>
      <c r="E239" s="149"/>
      <c r="F239" s="149"/>
      <c r="G239" s="150"/>
      <c r="I239" s="151"/>
      <c r="K239" s="151"/>
      <c r="M239" s="154"/>
    </row>
    <row r="240" spans="5:13" s="148" customFormat="1" ht="15.75">
      <c r="E240" s="149"/>
      <c r="F240" s="149"/>
      <c r="G240" s="150"/>
      <c r="H240" s="151"/>
      <c r="I240" s="151"/>
      <c r="J240" s="151"/>
      <c r="K240" s="151"/>
      <c r="L240" s="151"/>
      <c r="M240" s="151"/>
    </row>
    <row r="241" spans="3:13" s="148" customFormat="1" ht="15.75">
      <c r="C241" s="153"/>
      <c r="E241" s="149"/>
      <c r="F241" s="149"/>
      <c r="G241" s="150"/>
      <c r="I241" s="151"/>
      <c r="K241" s="151"/>
      <c r="M241" s="154"/>
    </row>
    <row r="242" spans="5:13" s="148" customFormat="1" ht="15.75">
      <c r="E242" s="149"/>
      <c r="F242" s="149"/>
      <c r="G242" s="150"/>
      <c r="H242" s="151"/>
      <c r="I242" s="151"/>
      <c r="J242" s="151"/>
      <c r="K242" s="151"/>
      <c r="L242" s="151"/>
      <c r="M242" s="151"/>
    </row>
    <row r="243" spans="3:13" s="148" customFormat="1" ht="15.75">
      <c r="C243" s="153"/>
      <c r="E243" s="149"/>
      <c r="F243" s="149"/>
      <c r="G243" s="150"/>
      <c r="I243" s="151"/>
      <c r="K243" s="151"/>
      <c r="M243" s="154"/>
    </row>
    <row r="244" spans="5:13" s="148" customFormat="1" ht="15.75">
      <c r="E244" s="149"/>
      <c r="F244" s="149"/>
      <c r="G244" s="150"/>
      <c r="H244" s="151"/>
      <c r="I244" s="151"/>
      <c r="J244" s="151"/>
      <c r="K244" s="151"/>
      <c r="L244" s="151"/>
      <c r="M244" s="151"/>
    </row>
    <row r="245" spans="1:13" s="78" customFormat="1" ht="16.5">
      <c r="A245" s="148"/>
      <c r="B245" s="148"/>
      <c r="C245" s="153"/>
      <c r="D245" s="148"/>
      <c r="E245" s="148"/>
      <c r="F245" s="148"/>
      <c r="G245" s="150"/>
      <c r="H245" s="148"/>
      <c r="I245" s="151"/>
      <c r="J245" s="151"/>
      <c r="K245" s="151"/>
      <c r="L245" s="151"/>
      <c r="M245" s="151"/>
    </row>
    <row r="246" spans="1:13" s="78" customFormat="1" ht="16.5">
      <c r="A246" s="148"/>
      <c r="B246" s="148"/>
      <c r="C246" s="148"/>
      <c r="D246" s="148"/>
      <c r="E246" s="149"/>
      <c r="F246" s="149"/>
      <c r="G246" s="150"/>
      <c r="H246" s="148"/>
      <c r="I246" s="151"/>
      <c r="J246" s="151"/>
      <c r="K246" s="151"/>
      <c r="L246" s="151"/>
      <c r="M246" s="154"/>
    </row>
    <row r="247" spans="1:13" s="78" customFormat="1" ht="16.5">
      <c r="A247" s="148"/>
      <c r="B247" s="148"/>
      <c r="C247" s="148"/>
      <c r="D247" s="148"/>
      <c r="E247" s="149"/>
      <c r="F247" s="149"/>
      <c r="G247" s="150"/>
      <c r="H247" s="154"/>
      <c r="I247" s="150"/>
      <c r="J247" s="148"/>
      <c r="K247" s="150"/>
      <c r="L247" s="148"/>
      <c r="M247" s="150"/>
    </row>
    <row r="248" spans="1:13" s="78" customFormat="1" ht="16.5">
      <c r="A248" s="148"/>
      <c r="B248" s="148"/>
      <c r="C248" s="148"/>
      <c r="D248" s="148"/>
      <c r="E248" s="150"/>
      <c r="F248" s="149"/>
      <c r="G248" s="150"/>
      <c r="H248" s="154"/>
      <c r="I248" s="160"/>
      <c r="J248" s="148"/>
      <c r="K248" s="151"/>
      <c r="L248" s="151"/>
      <c r="M248" s="154"/>
    </row>
    <row r="249" spans="1:13" s="78" customFormat="1" ht="16.5">
      <c r="A249" s="148"/>
      <c r="B249" s="148"/>
      <c r="C249" s="148"/>
      <c r="D249" s="148"/>
      <c r="E249" s="149"/>
      <c r="F249" s="149"/>
      <c r="G249" s="150"/>
      <c r="I249" s="160"/>
      <c r="J249" s="148"/>
      <c r="K249" s="151"/>
      <c r="L249" s="151"/>
      <c r="M249" s="154"/>
    </row>
    <row r="250" spans="1:13" s="78" customFormat="1" ht="16.5">
      <c r="A250" s="148"/>
      <c r="B250" s="148"/>
      <c r="C250" s="148"/>
      <c r="D250" s="148"/>
      <c r="E250" s="149"/>
      <c r="F250" s="149"/>
      <c r="G250" s="150"/>
      <c r="H250" s="154"/>
      <c r="I250" s="160"/>
      <c r="J250" s="148"/>
      <c r="K250" s="151"/>
      <c r="L250" s="151"/>
      <c r="M250" s="154"/>
    </row>
    <row r="251" spans="5:13" s="148" customFormat="1" ht="15.75">
      <c r="E251" s="149"/>
      <c r="F251" s="149"/>
      <c r="G251" s="150"/>
      <c r="H251" s="151"/>
      <c r="I251" s="151"/>
      <c r="J251" s="151"/>
      <c r="K251" s="151"/>
      <c r="L251" s="151"/>
      <c r="M251" s="151"/>
    </row>
    <row r="252" spans="1:13" s="78" customFormat="1" ht="16.5">
      <c r="A252" s="148"/>
      <c r="B252" s="148"/>
      <c r="C252" s="153"/>
      <c r="D252" s="148"/>
      <c r="E252" s="148"/>
      <c r="F252" s="148"/>
      <c r="G252" s="150"/>
      <c r="H252" s="148"/>
      <c r="I252" s="151"/>
      <c r="J252" s="151"/>
      <c r="K252" s="151"/>
      <c r="L252" s="151"/>
      <c r="M252" s="151"/>
    </row>
    <row r="253" spans="1:13" s="78" customFormat="1" ht="16.5">
      <c r="A253" s="148"/>
      <c r="B253" s="148"/>
      <c r="C253" s="148"/>
      <c r="D253" s="148"/>
      <c r="E253" s="149"/>
      <c r="F253" s="149"/>
      <c r="G253" s="150"/>
      <c r="H253" s="148"/>
      <c r="I253" s="151"/>
      <c r="J253" s="151"/>
      <c r="K253" s="151"/>
      <c r="L253" s="151"/>
      <c r="M253" s="154"/>
    </row>
    <row r="254" spans="1:13" s="78" customFormat="1" ht="16.5">
      <c r="A254" s="148"/>
      <c r="B254" s="148"/>
      <c r="C254" s="148"/>
      <c r="D254" s="148"/>
      <c r="E254" s="163"/>
      <c r="F254" s="149"/>
      <c r="G254" s="150"/>
      <c r="H254" s="154"/>
      <c r="I254" s="150"/>
      <c r="J254" s="148"/>
      <c r="K254" s="150"/>
      <c r="L254" s="148"/>
      <c r="M254" s="150"/>
    </row>
    <row r="255" spans="1:13" s="78" customFormat="1" ht="16.5">
      <c r="A255" s="148"/>
      <c r="B255" s="164"/>
      <c r="C255" s="148"/>
      <c r="D255" s="148"/>
      <c r="E255" s="150"/>
      <c r="F255" s="149"/>
      <c r="G255" s="150"/>
      <c r="H255" s="154"/>
      <c r="I255" s="160"/>
      <c r="J255" s="148"/>
      <c r="K255" s="151"/>
      <c r="L255" s="151"/>
      <c r="M255" s="154"/>
    </row>
    <row r="256" spans="1:13" s="78" customFormat="1" ht="16.5">
      <c r="A256" s="148"/>
      <c r="B256" s="148"/>
      <c r="C256" s="148"/>
      <c r="D256" s="148"/>
      <c r="E256" s="163"/>
      <c r="F256" s="149"/>
      <c r="G256" s="150"/>
      <c r="H256" s="154"/>
      <c r="I256" s="160"/>
      <c r="J256" s="148"/>
      <c r="K256" s="151"/>
      <c r="L256" s="151"/>
      <c r="M256" s="154"/>
    </row>
    <row r="257" spans="5:13" s="148" customFormat="1" ht="15.75">
      <c r="E257" s="149"/>
      <c r="F257" s="149"/>
      <c r="G257" s="150"/>
      <c r="H257" s="151"/>
      <c r="I257" s="151"/>
      <c r="J257" s="151"/>
      <c r="K257" s="151"/>
      <c r="L257" s="151"/>
      <c r="M257" s="151"/>
    </row>
    <row r="258" spans="1:13" s="78" customFormat="1" ht="16.5">
      <c r="A258" s="155"/>
      <c r="B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</row>
    <row r="259" spans="1:13" s="78" customFormat="1" ht="16.5">
      <c r="A259" s="148"/>
      <c r="B259" s="148"/>
      <c r="C259" s="153"/>
      <c r="D259" s="148"/>
      <c r="E259" s="148"/>
      <c r="F259" s="148"/>
      <c r="G259" s="150"/>
      <c r="H259" s="148"/>
      <c r="I259" s="151"/>
      <c r="J259" s="151"/>
      <c r="K259" s="151"/>
      <c r="L259" s="151"/>
      <c r="M259" s="151"/>
    </row>
    <row r="260" spans="1:13" s="78" customFormat="1" ht="16.5">
      <c r="A260" s="148"/>
      <c r="B260" s="148"/>
      <c r="C260" s="148"/>
      <c r="D260" s="148"/>
      <c r="E260" s="149"/>
      <c r="F260" s="149"/>
      <c r="G260" s="150"/>
      <c r="H260" s="148"/>
      <c r="I260" s="151"/>
      <c r="J260" s="151"/>
      <c r="K260" s="151"/>
      <c r="L260" s="151"/>
      <c r="M260" s="154"/>
    </row>
    <row r="261" spans="1:13" s="78" customFormat="1" ht="16.5">
      <c r="A261" s="148"/>
      <c r="B261" s="148"/>
      <c r="C261" s="148"/>
      <c r="D261" s="148"/>
      <c r="E261" s="163"/>
      <c r="F261" s="149"/>
      <c r="G261" s="150"/>
      <c r="H261" s="154"/>
      <c r="I261" s="150"/>
      <c r="J261" s="148"/>
      <c r="K261" s="150"/>
      <c r="L261" s="148"/>
      <c r="M261" s="150"/>
    </row>
    <row r="262" spans="1:13" s="78" customFormat="1" ht="16.5">
      <c r="A262" s="148"/>
      <c r="B262" s="164"/>
      <c r="C262" s="148"/>
      <c r="D262" s="148"/>
      <c r="E262" s="150"/>
      <c r="F262" s="149"/>
      <c r="G262" s="150"/>
      <c r="H262" s="154"/>
      <c r="I262" s="160"/>
      <c r="J262" s="148"/>
      <c r="K262" s="151"/>
      <c r="L262" s="151"/>
      <c r="M262" s="154"/>
    </row>
    <row r="263" spans="1:13" s="78" customFormat="1" ht="16.5">
      <c r="A263" s="148"/>
      <c r="B263" s="148"/>
      <c r="C263" s="148"/>
      <c r="D263" s="148"/>
      <c r="E263" s="163"/>
      <c r="F263" s="149"/>
      <c r="G263" s="150"/>
      <c r="H263" s="154"/>
      <c r="I263" s="160"/>
      <c r="J263" s="148"/>
      <c r="K263" s="151"/>
      <c r="L263" s="151"/>
      <c r="M263" s="154"/>
    </row>
    <row r="264" spans="5:13" s="148" customFormat="1" ht="15.75">
      <c r="E264" s="149"/>
      <c r="F264" s="149"/>
      <c r="G264" s="150"/>
      <c r="H264" s="151"/>
      <c r="I264" s="151"/>
      <c r="J264" s="151"/>
      <c r="K264" s="151"/>
      <c r="L264" s="151"/>
      <c r="M264" s="151"/>
    </row>
    <row r="265" spans="1:13" s="78" customFormat="1" ht="16.5">
      <c r="A265" s="148"/>
      <c r="B265" s="148"/>
      <c r="C265" s="153"/>
      <c r="D265" s="148"/>
      <c r="E265" s="148"/>
      <c r="F265" s="148"/>
      <c r="G265" s="150"/>
      <c r="H265" s="148"/>
      <c r="I265" s="151"/>
      <c r="J265" s="151"/>
      <c r="K265" s="151"/>
      <c r="L265" s="151"/>
      <c r="M265" s="151"/>
    </row>
    <row r="266" spans="1:13" s="78" customFormat="1" ht="16.5">
      <c r="A266" s="148"/>
      <c r="B266" s="148"/>
      <c r="C266" s="148"/>
      <c r="D266" s="148"/>
      <c r="E266" s="149"/>
      <c r="F266" s="149"/>
      <c r="G266" s="150"/>
      <c r="H266" s="148"/>
      <c r="I266" s="151"/>
      <c r="J266" s="151"/>
      <c r="K266" s="151"/>
      <c r="L266" s="151"/>
      <c r="M266" s="154"/>
    </row>
    <row r="267" spans="1:13" s="78" customFormat="1" ht="16.5">
      <c r="A267" s="148"/>
      <c r="B267" s="148"/>
      <c r="C267" s="148"/>
      <c r="D267" s="148"/>
      <c r="E267" s="163"/>
      <c r="F267" s="149"/>
      <c r="G267" s="150"/>
      <c r="H267" s="154"/>
      <c r="I267" s="150"/>
      <c r="J267" s="148"/>
      <c r="K267" s="150"/>
      <c r="L267" s="148"/>
      <c r="M267" s="150"/>
    </row>
    <row r="268" spans="1:13" s="78" customFormat="1" ht="16.5">
      <c r="A268" s="148"/>
      <c r="B268" s="164"/>
      <c r="C268" s="148"/>
      <c r="D268" s="148"/>
      <c r="E268" s="150"/>
      <c r="F268" s="149"/>
      <c r="G268" s="150"/>
      <c r="H268" s="154"/>
      <c r="I268" s="160"/>
      <c r="J268" s="148"/>
      <c r="K268" s="151"/>
      <c r="L268" s="151"/>
      <c r="M268" s="154"/>
    </row>
    <row r="269" spans="1:13" s="78" customFormat="1" ht="16.5">
      <c r="A269" s="148"/>
      <c r="B269" s="148"/>
      <c r="C269" s="148"/>
      <c r="D269" s="148"/>
      <c r="E269" s="163"/>
      <c r="F269" s="149"/>
      <c r="G269" s="150"/>
      <c r="H269" s="154"/>
      <c r="I269" s="160"/>
      <c r="J269" s="148"/>
      <c r="K269" s="151"/>
      <c r="L269" s="151"/>
      <c r="M269" s="154"/>
    </row>
    <row r="270" spans="5:13" s="148" customFormat="1" ht="15.75">
      <c r="E270" s="149"/>
      <c r="F270" s="149"/>
      <c r="G270" s="150"/>
      <c r="H270" s="151"/>
      <c r="I270" s="151"/>
      <c r="J270" s="151"/>
      <c r="K270" s="151"/>
      <c r="L270" s="151"/>
      <c r="M270" s="151"/>
    </row>
    <row r="271" spans="1:13" s="78" customFormat="1" ht="16.5">
      <c r="A271" s="148"/>
      <c r="B271" s="148"/>
      <c r="C271" s="153"/>
      <c r="D271" s="148"/>
      <c r="E271" s="148"/>
      <c r="F271" s="148"/>
      <c r="G271" s="150"/>
      <c r="H271" s="148"/>
      <c r="I271" s="151"/>
      <c r="J271" s="151"/>
      <c r="K271" s="151"/>
      <c r="L271" s="151"/>
      <c r="M271" s="151"/>
    </row>
    <row r="272" spans="1:13" s="78" customFormat="1" ht="16.5">
      <c r="A272" s="148"/>
      <c r="B272" s="148"/>
      <c r="C272" s="148"/>
      <c r="D272" s="148"/>
      <c r="E272" s="149"/>
      <c r="F272" s="149"/>
      <c r="G272" s="150"/>
      <c r="H272" s="148"/>
      <c r="I272" s="151"/>
      <c r="J272" s="151"/>
      <c r="K272" s="151"/>
      <c r="L272" s="151"/>
      <c r="M272" s="154"/>
    </row>
    <row r="273" spans="1:13" s="78" customFormat="1" ht="16.5">
      <c r="A273" s="148"/>
      <c r="B273" s="148"/>
      <c r="C273" s="148"/>
      <c r="D273" s="148"/>
      <c r="E273" s="163"/>
      <c r="F273" s="149"/>
      <c r="G273" s="150"/>
      <c r="H273" s="154"/>
      <c r="I273" s="150"/>
      <c r="J273" s="148"/>
      <c r="K273" s="150"/>
      <c r="L273" s="148"/>
      <c r="M273" s="150"/>
    </row>
    <row r="274" spans="1:13" s="78" customFormat="1" ht="16.5">
      <c r="A274" s="148"/>
      <c r="B274" s="164"/>
      <c r="C274" s="148"/>
      <c r="D274" s="148"/>
      <c r="E274" s="150"/>
      <c r="F274" s="149"/>
      <c r="G274" s="150"/>
      <c r="H274" s="154"/>
      <c r="I274" s="160"/>
      <c r="J274" s="148"/>
      <c r="K274" s="151"/>
      <c r="L274" s="151"/>
      <c r="M274" s="154"/>
    </row>
    <row r="275" spans="1:13" s="78" customFormat="1" ht="16.5">
      <c r="A275" s="148"/>
      <c r="B275" s="148"/>
      <c r="C275" s="148"/>
      <c r="D275" s="148"/>
      <c r="E275" s="163"/>
      <c r="F275" s="149"/>
      <c r="G275" s="150"/>
      <c r="H275" s="154"/>
      <c r="I275" s="160"/>
      <c r="J275" s="148"/>
      <c r="K275" s="151"/>
      <c r="L275" s="151"/>
      <c r="M275" s="154"/>
    </row>
    <row r="276" spans="5:13" s="148" customFormat="1" ht="15.75">
      <c r="E276" s="149"/>
      <c r="F276" s="149"/>
      <c r="G276" s="150"/>
      <c r="H276" s="151"/>
      <c r="I276" s="151"/>
      <c r="J276" s="151"/>
      <c r="K276" s="151"/>
      <c r="L276" s="151"/>
      <c r="M276" s="151"/>
    </row>
    <row r="277" spans="1:13" s="78" customFormat="1" ht="16.5">
      <c r="A277" s="148"/>
      <c r="B277" s="148"/>
      <c r="C277" s="153"/>
      <c r="D277" s="148"/>
      <c r="E277" s="148"/>
      <c r="F277" s="148"/>
      <c r="G277" s="150"/>
      <c r="H277" s="148"/>
      <c r="I277" s="151"/>
      <c r="J277" s="151"/>
      <c r="K277" s="151"/>
      <c r="L277" s="151"/>
      <c r="M277" s="151"/>
    </row>
    <row r="278" spans="1:13" s="78" customFormat="1" ht="16.5">
      <c r="A278" s="148"/>
      <c r="B278" s="148"/>
      <c r="C278" s="148"/>
      <c r="D278" s="148"/>
      <c r="E278" s="149"/>
      <c r="F278" s="149"/>
      <c r="G278" s="150"/>
      <c r="H278" s="148"/>
      <c r="I278" s="151"/>
      <c r="J278" s="151"/>
      <c r="K278" s="151"/>
      <c r="L278" s="151"/>
      <c r="M278" s="154"/>
    </row>
    <row r="279" spans="1:13" s="78" customFormat="1" ht="16.5">
      <c r="A279" s="148"/>
      <c r="B279" s="148"/>
      <c r="C279" s="148"/>
      <c r="D279" s="148"/>
      <c r="E279" s="163"/>
      <c r="F279" s="149"/>
      <c r="G279" s="150"/>
      <c r="H279" s="154"/>
      <c r="I279" s="150"/>
      <c r="J279" s="148"/>
      <c r="K279" s="150"/>
      <c r="L279" s="148"/>
      <c r="M279" s="150"/>
    </row>
    <row r="280" spans="1:13" s="78" customFormat="1" ht="16.5">
      <c r="A280" s="148"/>
      <c r="B280" s="164"/>
      <c r="C280" s="148"/>
      <c r="D280" s="148"/>
      <c r="E280" s="150"/>
      <c r="F280" s="149"/>
      <c r="G280" s="150"/>
      <c r="H280" s="154"/>
      <c r="I280" s="160"/>
      <c r="J280" s="148"/>
      <c r="K280" s="151"/>
      <c r="L280" s="151"/>
      <c r="M280" s="154"/>
    </row>
    <row r="281" spans="1:13" s="78" customFormat="1" ht="16.5">
      <c r="A281" s="148"/>
      <c r="B281" s="148"/>
      <c r="C281" s="148"/>
      <c r="D281" s="148"/>
      <c r="E281" s="163"/>
      <c r="F281" s="149"/>
      <c r="G281" s="150"/>
      <c r="H281" s="154"/>
      <c r="I281" s="160"/>
      <c r="J281" s="148"/>
      <c r="K281" s="151"/>
      <c r="L281" s="151"/>
      <c r="M281" s="154"/>
    </row>
    <row r="282" spans="5:13" s="148" customFormat="1" ht="15.75">
      <c r="E282" s="149"/>
      <c r="F282" s="149"/>
      <c r="G282" s="150"/>
      <c r="H282" s="151"/>
      <c r="I282" s="151"/>
      <c r="J282" s="151"/>
      <c r="K282" s="151"/>
      <c r="L282" s="151"/>
      <c r="M282" s="151"/>
    </row>
    <row r="283" spans="1:13" s="78" customFormat="1" ht="16.5">
      <c r="A283" s="148"/>
      <c r="B283" s="148"/>
      <c r="C283" s="153"/>
      <c r="D283" s="148"/>
      <c r="E283" s="148"/>
      <c r="F283" s="148"/>
      <c r="G283" s="150"/>
      <c r="H283" s="148"/>
      <c r="I283" s="151"/>
      <c r="J283" s="151"/>
      <c r="K283" s="151"/>
      <c r="L283" s="151"/>
      <c r="M283" s="151"/>
    </row>
    <row r="284" spans="1:13" s="78" customFormat="1" ht="16.5">
      <c r="A284" s="148"/>
      <c r="B284" s="148"/>
      <c r="C284" s="148"/>
      <c r="D284" s="148"/>
      <c r="E284" s="149"/>
      <c r="F284" s="149"/>
      <c r="G284" s="150"/>
      <c r="H284" s="148"/>
      <c r="I284" s="151"/>
      <c r="J284" s="151"/>
      <c r="K284" s="151"/>
      <c r="L284" s="151"/>
      <c r="M284" s="154"/>
    </row>
    <row r="285" spans="1:13" s="78" customFormat="1" ht="16.5">
      <c r="A285" s="148"/>
      <c r="B285" s="148"/>
      <c r="C285" s="148"/>
      <c r="D285" s="148"/>
      <c r="E285" s="163"/>
      <c r="F285" s="149"/>
      <c r="G285" s="150"/>
      <c r="H285" s="154"/>
      <c r="I285" s="150"/>
      <c r="J285" s="148"/>
      <c r="K285" s="150"/>
      <c r="L285" s="148"/>
      <c r="M285" s="150"/>
    </row>
    <row r="286" spans="1:13" s="78" customFormat="1" ht="16.5">
      <c r="A286" s="148"/>
      <c r="B286" s="164"/>
      <c r="C286" s="148"/>
      <c r="D286" s="148"/>
      <c r="E286" s="150"/>
      <c r="F286" s="149"/>
      <c r="G286" s="150"/>
      <c r="H286" s="154"/>
      <c r="I286" s="160"/>
      <c r="J286" s="148"/>
      <c r="K286" s="151"/>
      <c r="L286" s="151"/>
      <c r="M286" s="154"/>
    </row>
    <row r="287" spans="1:13" s="78" customFormat="1" ht="16.5">
      <c r="A287" s="148"/>
      <c r="B287" s="148"/>
      <c r="C287" s="148"/>
      <c r="D287" s="148"/>
      <c r="E287" s="163"/>
      <c r="F287" s="149"/>
      <c r="G287" s="150"/>
      <c r="H287" s="154"/>
      <c r="I287" s="160"/>
      <c r="J287" s="148"/>
      <c r="K287" s="151"/>
      <c r="L287" s="151"/>
      <c r="M287" s="154"/>
    </row>
    <row r="288" spans="5:13" s="148" customFormat="1" ht="15.75">
      <c r="E288" s="149"/>
      <c r="F288" s="149"/>
      <c r="G288" s="150"/>
      <c r="H288" s="151"/>
      <c r="I288" s="151"/>
      <c r="J288" s="151"/>
      <c r="K288" s="151"/>
      <c r="L288" s="151"/>
      <c r="M288" s="151"/>
    </row>
    <row r="289" spans="7:13" s="148" customFormat="1" ht="15.75">
      <c r="G289" s="150"/>
      <c r="I289" s="151"/>
      <c r="J289" s="151"/>
      <c r="K289" s="151"/>
      <c r="L289" s="151"/>
      <c r="M289" s="151"/>
    </row>
    <row r="290" spans="5:13" s="148" customFormat="1" ht="15.75">
      <c r="E290" s="149"/>
      <c r="F290" s="149"/>
      <c r="G290" s="150"/>
      <c r="I290" s="151"/>
      <c r="J290" s="151"/>
      <c r="K290" s="151"/>
      <c r="L290" s="151"/>
      <c r="M290" s="154"/>
    </row>
    <row r="291" spans="5:13" s="148" customFormat="1" ht="15.75">
      <c r="E291" s="163"/>
      <c r="F291" s="149"/>
      <c r="G291" s="150"/>
      <c r="H291" s="154"/>
      <c r="I291" s="150"/>
      <c r="K291" s="150"/>
      <c r="M291" s="150"/>
    </row>
    <row r="292" spans="1:13" s="78" customFormat="1" ht="16.5">
      <c r="A292" s="155"/>
      <c r="B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</row>
    <row r="293" spans="5:13" s="148" customFormat="1" ht="16.5">
      <c r="E293" s="150"/>
      <c r="F293" s="149"/>
      <c r="G293" s="150"/>
      <c r="H293" s="154"/>
      <c r="I293" s="160"/>
      <c r="K293" s="151"/>
      <c r="L293" s="151"/>
      <c r="M293" s="154"/>
    </row>
    <row r="294" spans="5:13" s="148" customFormat="1" ht="16.5">
      <c r="E294" s="149"/>
      <c r="F294" s="149"/>
      <c r="G294" s="150"/>
      <c r="H294" s="154"/>
      <c r="I294" s="160"/>
      <c r="K294" s="151"/>
      <c r="L294" s="151"/>
      <c r="M294" s="154"/>
    </row>
    <row r="295" spans="5:13" s="148" customFormat="1" ht="16.5">
      <c r="E295" s="163"/>
      <c r="F295" s="149"/>
      <c r="G295" s="150"/>
      <c r="H295" s="154"/>
      <c r="I295" s="160"/>
      <c r="K295" s="151"/>
      <c r="L295" s="151"/>
      <c r="M295" s="154"/>
    </row>
    <row r="296" spans="5:13" s="148" customFormat="1" ht="15.75">
      <c r="E296" s="149"/>
      <c r="F296" s="149"/>
      <c r="G296" s="150"/>
      <c r="H296" s="151"/>
      <c r="I296" s="151"/>
      <c r="J296" s="151"/>
      <c r="K296" s="151"/>
      <c r="L296" s="151"/>
      <c r="M296" s="151"/>
    </row>
    <row r="297" spans="1:13" s="78" customFormat="1" ht="16.5">
      <c r="A297" s="148"/>
      <c r="B297" s="148"/>
      <c r="C297" s="153"/>
      <c r="D297" s="148"/>
      <c r="E297" s="148"/>
      <c r="F297" s="148"/>
      <c r="G297" s="150"/>
      <c r="H297" s="148"/>
      <c r="I297" s="151"/>
      <c r="J297" s="151"/>
      <c r="K297" s="151"/>
      <c r="L297" s="151"/>
      <c r="M297" s="151"/>
    </row>
    <row r="298" spans="5:13" s="148" customFormat="1" ht="15.75">
      <c r="E298" s="149"/>
      <c r="F298" s="149"/>
      <c r="G298" s="150"/>
      <c r="I298" s="151"/>
      <c r="J298" s="151"/>
      <c r="K298" s="151"/>
      <c r="L298" s="151"/>
      <c r="M298" s="154"/>
    </row>
    <row r="299" spans="1:13" s="78" customFormat="1" ht="16.5">
      <c r="A299" s="148"/>
      <c r="B299" s="148"/>
      <c r="C299" s="148"/>
      <c r="D299" s="148"/>
      <c r="E299" s="163"/>
      <c r="F299" s="149"/>
      <c r="G299" s="150"/>
      <c r="H299" s="154"/>
      <c r="I299" s="150"/>
      <c r="J299" s="148"/>
      <c r="K299" s="150"/>
      <c r="L299" s="148"/>
      <c r="M299" s="150"/>
    </row>
    <row r="300" spans="1:13" s="78" customFormat="1" ht="16.5">
      <c r="A300" s="148"/>
      <c r="B300" s="164"/>
      <c r="C300" s="148"/>
      <c r="D300" s="148"/>
      <c r="E300" s="150"/>
      <c r="F300" s="149"/>
      <c r="G300" s="150"/>
      <c r="H300" s="154"/>
      <c r="I300" s="160"/>
      <c r="J300" s="148"/>
      <c r="K300" s="151"/>
      <c r="L300" s="151"/>
      <c r="M300" s="154"/>
    </row>
    <row r="301" spans="1:13" s="78" customFormat="1" ht="16.5">
      <c r="A301" s="148"/>
      <c r="B301" s="148"/>
      <c r="C301" s="148"/>
      <c r="D301" s="148"/>
      <c r="E301" s="163"/>
      <c r="F301" s="149"/>
      <c r="G301" s="150"/>
      <c r="H301" s="154"/>
      <c r="I301" s="160"/>
      <c r="J301" s="148"/>
      <c r="K301" s="151"/>
      <c r="L301" s="151"/>
      <c r="M301" s="154"/>
    </row>
    <row r="302" spans="5:13" s="148" customFormat="1" ht="15.75">
      <c r="E302" s="149"/>
      <c r="F302" s="149"/>
      <c r="G302" s="150"/>
      <c r="H302" s="151"/>
      <c r="I302" s="151"/>
      <c r="J302" s="151"/>
      <c r="K302" s="151"/>
      <c r="L302" s="151"/>
      <c r="M302" s="151"/>
    </row>
    <row r="303" spans="5:13" s="148" customFormat="1" ht="15.75">
      <c r="E303" s="149"/>
      <c r="F303" s="149"/>
      <c r="G303" s="150"/>
      <c r="I303" s="151"/>
      <c r="J303" s="151"/>
      <c r="K303" s="151"/>
      <c r="L303" s="151"/>
      <c r="M303" s="151"/>
    </row>
    <row r="304" spans="5:13" s="148" customFormat="1" ht="15.75">
      <c r="E304" s="149"/>
      <c r="F304" s="149"/>
      <c r="G304" s="150"/>
      <c r="I304" s="151"/>
      <c r="J304" s="151"/>
      <c r="K304" s="151"/>
      <c r="L304" s="151"/>
      <c r="M304" s="154"/>
    </row>
    <row r="305" spans="5:13" s="148" customFormat="1" ht="16.5">
      <c r="E305" s="149"/>
      <c r="F305" s="149"/>
      <c r="G305" s="150"/>
      <c r="H305" s="154"/>
      <c r="I305" s="160"/>
      <c r="K305" s="151"/>
      <c r="L305" s="151"/>
      <c r="M305" s="154"/>
    </row>
    <row r="306" spans="5:13" s="148" customFormat="1" ht="16.5">
      <c r="E306" s="149"/>
      <c r="F306" s="149"/>
      <c r="G306" s="150"/>
      <c r="H306" s="154"/>
      <c r="I306" s="160"/>
      <c r="K306" s="151"/>
      <c r="L306" s="151"/>
      <c r="M306" s="154"/>
    </row>
    <row r="307" spans="2:13" s="148" customFormat="1" ht="16.5">
      <c r="B307" s="159"/>
      <c r="E307" s="149"/>
      <c r="F307" s="149"/>
      <c r="G307" s="150"/>
      <c r="H307" s="154"/>
      <c r="I307" s="160"/>
      <c r="K307" s="151"/>
      <c r="L307" s="151"/>
      <c r="M307" s="154"/>
    </row>
    <row r="308" spans="5:13" s="148" customFormat="1" ht="16.5">
      <c r="E308" s="149"/>
      <c r="F308" s="149"/>
      <c r="G308" s="150"/>
      <c r="H308" s="154"/>
      <c r="I308" s="160"/>
      <c r="K308" s="151"/>
      <c r="L308" s="151"/>
      <c r="M308" s="154"/>
    </row>
    <row r="309" spans="5:13" s="148" customFormat="1" ht="16.5">
      <c r="E309" s="163"/>
      <c r="F309" s="149"/>
      <c r="G309" s="150"/>
      <c r="H309" s="154"/>
      <c r="I309" s="160"/>
      <c r="K309" s="151"/>
      <c r="L309" s="151"/>
      <c r="M309" s="154"/>
    </row>
    <row r="310" spans="5:13" s="148" customFormat="1" ht="15.75">
      <c r="E310" s="149"/>
      <c r="F310" s="149"/>
      <c r="G310" s="150"/>
      <c r="H310" s="151"/>
      <c r="I310" s="151"/>
      <c r="J310" s="151"/>
      <c r="K310" s="151"/>
      <c r="L310" s="151"/>
      <c r="M310" s="151"/>
    </row>
    <row r="311" spans="1:13" s="78" customFormat="1" ht="16.5">
      <c r="A311" s="148"/>
      <c r="B311" s="148"/>
      <c r="C311" s="148"/>
      <c r="D311" s="148"/>
      <c r="E311" s="148"/>
      <c r="F311" s="148"/>
      <c r="G311" s="150"/>
      <c r="H311" s="148"/>
      <c r="I311" s="151"/>
      <c r="J311" s="151"/>
      <c r="K311" s="151"/>
      <c r="L311" s="151"/>
      <c r="M311" s="151"/>
    </row>
    <row r="312" spans="1:13" s="78" customFormat="1" ht="16.5">
      <c r="A312" s="148"/>
      <c r="B312" s="148"/>
      <c r="C312" s="148"/>
      <c r="D312" s="148"/>
      <c r="E312" s="149"/>
      <c r="F312" s="149"/>
      <c r="G312" s="150"/>
      <c r="H312" s="148"/>
      <c r="I312" s="151"/>
      <c r="J312" s="151"/>
      <c r="K312" s="151"/>
      <c r="L312" s="151"/>
      <c r="M312" s="154"/>
    </row>
    <row r="313" spans="1:13" s="78" customFormat="1" ht="16.5">
      <c r="A313" s="148"/>
      <c r="B313" s="148"/>
      <c r="C313" s="148"/>
      <c r="D313" s="148"/>
      <c r="E313" s="149"/>
      <c r="F313" s="149"/>
      <c r="G313" s="150"/>
      <c r="H313" s="154"/>
      <c r="I313" s="150"/>
      <c r="J313" s="148"/>
      <c r="K313" s="150"/>
      <c r="L313" s="148"/>
      <c r="M313" s="150"/>
    </row>
    <row r="314" spans="1:13" s="78" customFormat="1" ht="16.5">
      <c r="A314" s="148"/>
      <c r="B314" s="148"/>
      <c r="C314" s="148"/>
      <c r="D314" s="148"/>
      <c r="E314" s="150"/>
      <c r="F314" s="149"/>
      <c r="G314" s="150"/>
      <c r="H314" s="154"/>
      <c r="I314" s="160"/>
      <c r="J314" s="148"/>
      <c r="K314" s="151"/>
      <c r="L314" s="151"/>
      <c r="M314" s="154"/>
    </row>
    <row r="315" spans="1:13" s="78" customFormat="1" ht="16.5">
      <c r="A315" s="148"/>
      <c r="B315" s="148"/>
      <c r="C315" s="148"/>
      <c r="D315" s="148"/>
      <c r="E315" s="149"/>
      <c r="F315" s="149"/>
      <c r="G315" s="150"/>
      <c r="H315" s="154"/>
      <c r="I315" s="160"/>
      <c r="J315" s="148"/>
      <c r="K315" s="151"/>
      <c r="L315" s="151"/>
      <c r="M315" s="154"/>
    </row>
    <row r="316" spans="1:13" s="78" customFormat="1" ht="16.5">
      <c r="A316" s="148"/>
      <c r="B316" s="148"/>
      <c r="C316" s="148"/>
      <c r="D316" s="148"/>
      <c r="E316" s="149"/>
      <c r="F316" s="149"/>
      <c r="G316" s="150"/>
      <c r="H316" s="154"/>
      <c r="I316" s="160"/>
      <c r="J316" s="148"/>
      <c r="K316" s="151"/>
      <c r="L316" s="151"/>
      <c r="M316" s="154"/>
    </row>
    <row r="317" spans="5:13" s="148" customFormat="1" ht="15.75">
      <c r="E317" s="149"/>
      <c r="F317" s="149"/>
      <c r="G317" s="150"/>
      <c r="H317" s="151"/>
      <c r="I317" s="151"/>
      <c r="J317" s="151"/>
      <c r="K317" s="151"/>
      <c r="L317" s="151"/>
      <c r="M317" s="151"/>
    </row>
    <row r="318" spans="5:13" s="148" customFormat="1" ht="15.75">
      <c r="E318" s="149"/>
      <c r="F318" s="149"/>
      <c r="G318" s="150"/>
      <c r="H318" s="158"/>
      <c r="I318" s="151"/>
      <c r="J318" s="158"/>
      <c r="K318" s="151"/>
      <c r="L318" s="158"/>
      <c r="M318" s="165"/>
    </row>
    <row r="319" spans="5:13" s="148" customFormat="1" ht="15.75">
      <c r="E319" s="149"/>
      <c r="F319" s="149"/>
      <c r="G319" s="150"/>
      <c r="H319" s="151"/>
      <c r="I319" s="151"/>
      <c r="J319" s="151"/>
      <c r="K319" s="151"/>
      <c r="L319" s="151"/>
      <c r="M319" s="151"/>
    </row>
    <row r="320" spans="5:13" s="148" customFormat="1" ht="15.75">
      <c r="E320" s="149"/>
      <c r="F320" s="149"/>
      <c r="G320" s="150"/>
      <c r="H320" s="151"/>
      <c r="I320" s="151"/>
      <c r="J320" s="151"/>
      <c r="K320" s="151"/>
      <c r="L320" s="151"/>
      <c r="M320" s="151"/>
    </row>
    <row r="321" spans="5:13" s="148" customFormat="1" ht="15.75">
      <c r="E321" s="149"/>
      <c r="F321" s="149"/>
      <c r="G321" s="150"/>
      <c r="H321" s="151"/>
      <c r="I321" s="151"/>
      <c r="J321" s="151"/>
      <c r="K321" s="151"/>
      <c r="L321" s="151"/>
      <c r="M321" s="151"/>
    </row>
    <row r="322" spans="2:13" s="148" customFormat="1" ht="15.75">
      <c r="B322" s="159"/>
      <c r="C322" s="153"/>
      <c r="E322" s="149"/>
      <c r="F322" s="149"/>
      <c r="G322" s="166"/>
      <c r="I322" s="151"/>
      <c r="K322" s="151"/>
      <c r="M322" s="154"/>
    </row>
    <row r="323" spans="5:13" s="148" customFormat="1" ht="15.75">
      <c r="E323" s="149"/>
      <c r="F323" s="149"/>
      <c r="G323" s="150"/>
      <c r="H323" s="151"/>
      <c r="I323" s="151"/>
      <c r="J323" s="151"/>
      <c r="K323" s="151"/>
      <c r="L323" s="151"/>
      <c r="M323" s="151"/>
    </row>
    <row r="324" spans="5:13" s="148" customFormat="1" ht="15.75">
      <c r="E324" s="149"/>
      <c r="F324" s="149"/>
      <c r="G324" s="150"/>
      <c r="H324" s="158"/>
      <c r="I324" s="151"/>
      <c r="J324" s="158"/>
      <c r="K324" s="151"/>
      <c r="L324" s="158"/>
      <c r="M324" s="165"/>
    </row>
    <row r="325" spans="1:13" s="78" customFormat="1" ht="16.5">
      <c r="A325" s="155"/>
      <c r="B325" s="155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</row>
    <row r="326" s="78" customFormat="1" ht="16.5"/>
    <row r="327" s="78" customFormat="1" ht="16.5"/>
    <row r="328" s="78" customFormat="1" ht="16.5"/>
    <row r="329" s="78" customFormat="1" ht="16.5"/>
    <row r="330" s="78" customFormat="1" ht="16.5"/>
    <row r="331" s="78" customFormat="1" ht="16.5"/>
    <row r="332" s="78" customFormat="1" ht="16.5"/>
    <row r="333" s="78" customFormat="1" ht="16.5"/>
    <row r="334" s="78" customFormat="1" ht="16.5"/>
    <row r="335" s="78" customFormat="1" ht="16.5"/>
    <row r="336" s="78" customFormat="1" ht="16.5"/>
    <row r="337" s="78" customFormat="1" ht="16.5"/>
    <row r="338" s="78" customFormat="1" ht="16.5"/>
    <row r="339" s="78" customFormat="1" ht="16.5"/>
    <row r="340" s="78" customFormat="1" ht="16.5"/>
    <row r="341" s="78" customFormat="1" ht="16.5"/>
    <row r="342" s="78" customFormat="1" ht="16.5"/>
    <row r="343" s="78" customFormat="1" ht="16.5"/>
    <row r="344" s="78" customFormat="1" ht="16.5"/>
    <row r="345" s="78" customFormat="1" ht="16.5"/>
    <row r="346" s="78" customFormat="1" ht="16.5"/>
    <row r="347" s="78" customFormat="1" ht="16.5"/>
    <row r="348" s="78" customFormat="1" ht="16.5"/>
    <row r="349" s="78" customFormat="1" ht="16.5"/>
    <row r="350" s="78" customFormat="1" ht="16.5"/>
    <row r="351" s="78" customFormat="1" ht="16.5"/>
    <row r="352" s="78" customFormat="1" ht="16.5"/>
    <row r="353" s="78" customFormat="1" ht="16.5"/>
    <row r="354" s="78" customFormat="1" ht="16.5"/>
    <row r="355" s="78" customFormat="1" ht="16.5"/>
    <row r="356" s="78" customFormat="1" ht="16.5"/>
    <row r="357" s="78" customFormat="1" ht="16.5"/>
    <row r="358" s="78" customFormat="1" ht="16.5"/>
    <row r="359" s="78" customFormat="1" ht="16.5"/>
    <row r="360" s="78" customFormat="1" ht="16.5"/>
    <row r="361" s="78" customFormat="1" ht="16.5"/>
    <row r="362" s="78" customFormat="1" ht="16.5"/>
    <row r="363" s="78" customFormat="1" ht="16.5"/>
    <row r="364" s="78" customFormat="1" ht="16.5"/>
    <row r="365" s="78" customFormat="1" ht="16.5"/>
    <row r="366" s="78" customFormat="1" ht="16.5"/>
    <row r="367" s="78" customFormat="1" ht="16.5"/>
    <row r="368" s="78" customFormat="1" ht="16.5"/>
    <row r="369" s="78" customFormat="1" ht="16.5"/>
    <row r="370" s="78" customFormat="1" ht="16.5"/>
    <row r="371" s="78" customFormat="1" ht="16.5"/>
    <row r="372" s="78" customFormat="1" ht="16.5"/>
    <row r="373" s="78" customFormat="1" ht="16.5"/>
    <row r="374" s="78" customFormat="1" ht="16.5"/>
    <row r="375" s="78" customFormat="1" ht="16.5"/>
    <row r="376" s="78" customFormat="1" ht="16.5"/>
    <row r="377" s="78" customFormat="1" ht="16.5"/>
    <row r="378" s="78" customFormat="1" ht="16.5"/>
    <row r="379" s="78" customFormat="1" ht="16.5"/>
    <row r="380" s="78" customFormat="1" ht="16.5"/>
    <row r="381" s="78" customFormat="1" ht="16.5"/>
    <row r="382" s="78" customFormat="1" ht="16.5"/>
    <row r="383" s="78" customFormat="1" ht="16.5"/>
    <row r="384" s="78" customFormat="1" ht="16.5"/>
    <row r="385" s="78" customFormat="1" ht="16.5"/>
    <row r="386" s="78" customFormat="1" ht="16.5"/>
    <row r="387" s="78" customFormat="1" ht="16.5"/>
    <row r="388" s="78" customFormat="1" ht="16.5"/>
    <row r="389" s="78" customFormat="1" ht="16.5"/>
    <row r="390" s="78" customFormat="1" ht="16.5"/>
    <row r="391" s="78" customFormat="1" ht="16.5"/>
    <row r="392" s="78" customFormat="1" ht="16.5"/>
    <row r="393" s="78" customFormat="1" ht="16.5"/>
    <row r="394" s="78" customFormat="1" ht="16.5"/>
    <row r="395" s="78" customFormat="1" ht="16.5"/>
    <row r="396" s="78" customFormat="1" ht="16.5"/>
    <row r="397" s="78" customFormat="1" ht="16.5"/>
    <row r="398" s="78" customFormat="1" ht="16.5"/>
    <row r="399" s="78" customFormat="1" ht="16.5"/>
    <row r="400" s="78" customFormat="1" ht="16.5"/>
    <row r="401" s="78" customFormat="1" ht="16.5"/>
    <row r="402" s="78" customFormat="1" ht="16.5"/>
    <row r="403" s="78" customFormat="1" ht="16.5"/>
    <row r="404" s="78" customFormat="1" ht="16.5"/>
    <row r="405" s="78" customFormat="1" ht="16.5"/>
    <row r="406" s="78" customFormat="1" ht="16.5"/>
    <row r="407" s="78" customFormat="1" ht="16.5"/>
    <row r="408" s="78" customFormat="1" ht="16.5"/>
    <row r="409" s="78" customFormat="1" ht="16.5"/>
    <row r="410" s="78" customFormat="1" ht="16.5"/>
    <row r="411" s="78" customFormat="1" ht="16.5"/>
    <row r="412" s="78" customFormat="1" ht="16.5"/>
    <row r="413" s="78" customFormat="1" ht="16.5"/>
    <row r="414" s="78" customFormat="1" ht="16.5"/>
    <row r="415" s="78" customFormat="1" ht="16.5"/>
    <row r="416" s="78" customFormat="1" ht="16.5"/>
    <row r="417" s="78" customFormat="1" ht="16.5"/>
    <row r="418" s="78" customFormat="1" ht="16.5"/>
    <row r="419" s="78" customFormat="1" ht="16.5"/>
    <row r="420" s="78" customFormat="1" ht="16.5"/>
    <row r="421" s="78" customFormat="1" ht="16.5"/>
    <row r="422" s="78" customFormat="1" ht="16.5"/>
    <row r="423" s="78" customFormat="1" ht="16.5"/>
    <row r="424" s="78" customFormat="1" ht="16.5"/>
    <row r="425" s="78" customFormat="1" ht="16.5"/>
    <row r="426" s="78" customFormat="1" ht="16.5"/>
    <row r="427" s="78" customFormat="1" ht="16.5"/>
    <row r="428" s="78" customFormat="1" ht="16.5"/>
    <row r="429" s="78" customFormat="1" ht="16.5"/>
    <row r="430" s="78" customFormat="1" ht="16.5"/>
    <row r="431" s="78" customFormat="1" ht="16.5"/>
    <row r="432" s="78" customFormat="1" ht="16.5"/>
    <row r="433" s="78" customFormat="1" ht="16.5"/>
    <row r="434" s="78" customFormat="1" ht="16.5"/>
    <row r="435" s="78" customFormat="1" ht="16.5"/>
    <row r="436" s="78" customFormat="1" ht="16.5"/>
    <row r="437" s="78" customFormat="1" ht="16.5"/>
    <row r="438" s="78" customFormat="1" ht="16.5"/>
    <row r="439" s="78" customFormat="1" ht="16.5"/>
    <row r="440" s="78" customFormat="1" ht="16.5"/>
    <row r="441" s="78" customFormat="1" ht="16.5"/>
    <row r="442" s="78" customFormat="1" ht="16.5"/>
    <row r="443" s="78" customFormat="1" ht="16.5"/>
    <row r="444" s="78" customFormat="1" ht="16.5"/>
    <row r="445" s="78" customFormat="1" ht="16.5"/>
    <row r="446" s="78" customFormat="1" ht="16.5"/>
    <row r="447" s="78" customFormat="1" ht="16.5"/>
    <row r="448" s="78" customFormat="1" ht="16.5"/>
    <row r="449" s="78" customFormat="1" ht="16.5"/>
    <row r="450" s="78" customFormat="1" ht="16.5"/>
    <row r="451" s="78" customFormat="1" ht="16.5"/>
    <row r="452" s="78" customFormat="1" ht="16.5"/>
    <row r="453" s="78" customFormat="1" ht="16.5"/>
    <row r="454" s="78" customFormat="1" ht="16.5"/>
    <row r="455" s="78" customFormat="1" ht="16.5"/>
    <row r="456" s="78" customFormat="1" ht="16.5"/>
    <row r="457" s="78" customFormat="1" ht="16.5"/>
    <row r="458" s="78" customFormat="1" ht="16.5"/>
    <row r="459" s="78" customFormat="1" ht="16.5"/>
    <row r="460" s="78" customFormat="1" ht="16.5"/>
    <row r="461" s="78" customFormat="1" ht="16.5"/>
    <row r="462" s="78" customFormat="1" ht="16.5"/>
    <row r="463" s="78" customFormat="1" ht="16.5"/>
    <row r="464" s="78" customFormat="1" ht="16.5"/>
    <row r="465" s="78" customFormat="1" ht="16.5"/>
    <row r="466" s="78" customFormat="1" ht="16.5"/>
    <row r="467" s="78" customFormat="1" ht="16.5"/>
    <row r="468" s="78" customFormat="1" ht="16.5"/>
    <row r="469" s="78" customFormat="1" ht="16.5"/>
    <row r="470" s="78" customFormat="1" ht="16.5"/>
    <row r="471" s="78" customFormat="1" ht="16.5"/>
    <row r="472" s="78" customFormat="1" ht="16.5"/>
    <row r="473" s="78" customFormat="1" ht="16.5"/>
    <row r="474" s="78" customFormat="1" ht="16.5"/>
    <row r="475" s="78" customFormat="1" ht="16.5"/>
    <row r="476" s="78" customFormat="1" ht="16.5"/>
    <row r="477" s="78" customFormat="1" ht="16.5"/>
    <row r="478" s="78" customFormat="1" ht="16.5"/>
    <row r="479" s="78" customFormat="1" ht="16.5"/>
    <row r="480" s="78" customFormat="1" ht="16.5"/>
    <row r="481" s="78" customFormat="1" ht="16.5"/>
  </sheetData>
  <sheetProtection/>
  <mergeCells count="2">
    <mergeCell ref="A1:E2"/>
    <mergeCell ref="E16:E17"/>
  </mergeCells>
  <printOptions/>
  <pageMargins left="0.15748031496062992" right="0.2755905511811024" top="0.31496062992125984" bottom="0.4330708661417323" header="0.11811023622047245" footer="0.15748031496062992"/>
  <pageSetup horizontalDpi="600" verticalDpi="600" orientation="landscape" paperSize="9" r:id="rId1"/>
  <headerFooter alignWithMargins="0">
    <oddFooter>&amp;C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BK255"/>
  <sheetViews>
    <sheetView zoomScale="91" zoomScaleNormal="91" zoomScalePageLayoutView="0" workbookViewId="0" topLeftCell="A1">
      <selection activeCell="Q17" sqref="Q17"/>
    </sheetView>
  </sheetViews>
  <sheetFormatPr defaultColWidth="9.140625" defaultRowHeight="15"/>
  <cols>
    <col min="1" max="1" width="3.8515625" style="81" customWidth="1"/>
    <col min="2" max="2" width="9.140625" style="81" customWidth="1"/>
    <col min="3" max="3" width="38.00390625" style="81" customWidth="1"/>
    <col min="4" max="4" width="7.7109375" style="81" customWidth="1"/>
    <col min="5" max="5" width="9.7109375" style="81" customWidth="1"/>
    <col min="6" max="6" width="10.57421875" style="81" customWidth="1"/>
    <col min="7" max="7" width="7.140625" style="81" customWidth="1"/>
    <col min="8" max="8" width="9.140625" style="81" customWidth="1"/>
    <col min="9" max="9" width="9.421875" style="81" customWidth="1"/>
    <col min="10" max="10" width="10.28125" style="81" customWidth="1"/>
    <col min="11" max="11" width="7.00390625" style="81" customWidth="1"/>
    <col min="12" max="12" width="9.421875" style="81" customWidth="1"/>
    <col min="13" max="13" width="10.57421875" style="81" customWidth="1"/>
    <col min="14" max="16384" width="9.140625" style="81" customWidth="1"/>
  </cols>
  <sheetData>
    <row r="1" spans="1:22" ht="16.5" customHeight="1">
      <c r="A1" s="284" t="str">
        <f>'x.2-2'!A1:E2</f>
        <v>
q.Tbilisis  #152 -e baga baRis 4 sarTuliani Senobis cxeli wyliT momaragebis samuSaoebi</v>
      </c>
      <c r="B1" s="284"/>
      <c r="C1" s="284"/>
      <c r="D1" s="284"/>
      <c r="E1" s="284"/>
      <c r="F1" s="1"/>
      <c r="G1" s="1"/>
      <c r="H1" s="1"/>
      <c r="I1" s="2"/>
      <c r="J1" s="2"/>
      <c r="K1" s="2"/>
      <c r="L1" s="2"/>
      <c r="M1" s="2"/>
      <c r="N1" s="78"/>
      <c r="O1" s="78"/>
      <c r="P1" s="78"/>
      <c r="Q1" s="78"/>
      <c r="R1" s="78"/>
      <c r="S1" s="78"/>
      <c r="T1" s="78"/>
      <c r="U1" s="78"/>
      <c r="V1" s="78"/>
    </row>
    <row r="2" spans="1:22" ht="18" customHeight="1">
      <c r="A2" s="284"/>
      <c r="B2" s="284"/>
      <c r="C2" s="284"/>
      <c r="D2" s="284"/>
      <c r="E2" s="284"/>
      <c r="F2" s="1"/>
      <c r="G2" s="1"/>
      <c r="H2" s="1"/>
      <c r="I2" s="2"/>
      <c r="J2" s="2"/>
      <c r="K2" s="2"/>
      <c r="L2" s="2"/>
      <c r="M2" s="2"/>
      <c r="N2" s="78"/>
      <c r="O2" s="78"/>
      <c r="P2" s="78"/>
      <c r="Q2" s="78"/>
      <c r="R2" s="78"/>
      <c r="S2" s="78"/>
      <c r="T2" s="78"/>
      <c r="U2" s="78"/>
      <c r="V2" s="78"/>
    </row>
    <row r="3" spans="1:22" ht="15.75" customHeight="1">
      <c r="A3" s="82" t="s">
        <v>0</v>
      </c>
      <c r="B3" s="82"/>
      <c r="C3" s="82"/>
      <c r="D3" s="82"/>
      <c r="E3" s="82"/>
      <c r="F3" s="82"/>
      <c r="G3" s="82"/>
      <c r="H3" s="82"/>
      <c r="I3" s="83"/>
      <c r="J3" s="83"/>
      <c r="K3" s="83"/>
      <c r="L3" s="83"/>
      <c r="M3" s="83"/>
      <c r="N3" s="78"/>
      <c r="O3" s="78"/>
      <c r="P3" s="78"/>
      <c r="Q3" s="78"/>
      <c r="R3" s="78"/>
      <c r="S3" s="78"/>
      <c r="T3" s="78"/>
      <c r="U3" s="78"/>
      <c r="V3" s="78"/>
    </row>
    <row r="4" spans="1:22" ht="15.75" customHeight="1">
      <c r="A4" s="82"/>
      <c r="B4" s="82"/>
      <c r="C4" s="84" t="s">
        <v>1</v>
      </c>
      <c r="D4" s="82"/>
      <c r="E4" s="82"/>
      <c r="F4" s="82"/>
      <c r="G4" s="82"/>
      <c r="H4" s="82"/>
      <c r="I4" s="83"/>
      <c r="J4" s="83"/>
      <c r="K4" s="83"/>
      <c r="L4" s="83"/>
      <c r="M4" s="83"/>
      <c r="N4" s="78"/>
      <c r="O4" s="78"/>
      <c r="P4" s="78"/>
      <c r="Q4" s="78"/>
      <c r="R4" s="78"/>
      <c r="S4" s="78"/>
      <c r="T4" s="78"/>
      <c r="U4" s="78"/>
      <c r="V4" s="78"/>
    </row>
    <row r="5" spans="1:22" ht="12" customHeight="1">
      <c r="A5" s="82"/>
      <c r="B5" s="82"/>
      <c r="C5" s="82"/>
      <c r="D5" s="82"/>
      <c r="E5" s="82"/>
      <c r="F5" s="82"/>
      <c r="G5" s="82"/>
      <c r="H5" s="82"/>
      <c r="I5" s="83"/>
      <c r="J5" s="83"/>
      <c r="K5" s="83"/>
      <c r="L5" s="83"/>
      <c r="M5" s="83"/>
      <c r="N5" s="78"/>
      <c r="O5" s="78"/>
      <c r="P5" s="78"/>
      <c r="Q5" s="78"/>
      <c r="R5" s="78"/>
      <c r="S5" s="78"/>
      <c r="T5" s="78"/>
      <c r="U5" s="78"/>
      <c r="V5" s="78"/>
    </row>
    <row r="6" spans="1:22" ht="12" customHeight="1">
      <c r="A6" s="82"/>
      <c r="B6" s="82"/>
      <c r="C6" s="82"/>
      <c r="D6" s="82"/>
      <c r="E6" s="82"/>
      <c r="F6" s="82"/>
      <c r="G6" s="82"/>
      <c r="H6" s="82"/>
      <c r="I6" s="83"/>
      <c r="J6" s="83"/>
      <c r="K6" s="83"/>
      <c r="L6" s="83"/>
      <c r="M6" s="83"/>
      <c r="N6" s="78"/>
      <c r="O6" s="78"/>
      <c r="P6" s="78"/>
      <c r="Q6" s="78"/>
      <c r="R6" s="78"/>
      <c r="S6" s="78"/>
      <c r="T6" s="78"/>
      <c r="U6" s="78"/>
      <c r="V6" s="78"/>
    </row>
    <row r="7" spans="1:22" ht="15.75" customHeight="1">
      <c r="A7" s="82"/>
      <c r="B7" s="82"/>
      <c r="C7" s="85" t="s">
        <v>60</v>
      </c>
      <c r="D7" s="82"/>
      <c r="E7" s="82"/>
      <c r="F7" s="82"/>
      <c r="G7" s="82"/>
      <c r="H7" s="82"/>
      <c r="I7" s="83"/>
      <c r="J7" s="83"/>
      <c r="K7" s="83"/>
      <c r="L7" s="83"/>
      <c r="M7" s="83"/>
      <c r="N7" s="78"/>
      <c r="O7" s="78"/>
      <c r="P7" s="78"/>
      <c r="Q7" s="78"/>
      <c r="R7" s="78"/>
      <c r="S7" s="78"/>
      <c r="T7" s="78"/>
      <c r="U7" s="78"/>
      <c r="V7" s="78"/>
    </row>
    <row r="8" spans="1:22" ht="15.75" customHeight="1">
      <c r="A8" s="82"/>
      <c r="B8" s="82"/>
      <c r="C8" s="82" t="s">
        <v>59</v>
      </c>
      <c r="D8" s="82"/>
      <c r="E8" s="82"/>
      <c r="F8" s="82"/>
      <c r="G8" s="82"/>
      <c r="H8" s="82"/>
      <c r="I8" s="83"/>
      <c r="J8" s="83"/>
      <c r="K8" s="83"/>
      <c r="L8" s="83"/>
      <c r="M8" s="83"/>
      <c r="N8" s="78"/>
      <c r="O8" s="78"/>
      <c r="P8" s="78"/>
      <c r="Q8" s="78"/>
      <c r="R8" s="78"/>
      <c r="S8" s="78"/>
      <c r="T8" s="78"/>
      <c r="U8" s="78"/>
      <c r="V8" s="78"/>
    </row>
    <row r="9" spans="1:22" ht="15.75" customHeight="1">
      <c r="A9" s="82"/>
      <c r="B9" s="82"/>
      <c r="C9" s="82" t="s">
        <v>2</v>
      </c>
      <c r="D9" s="82"/>
      <c r="E9" s="82"/>
      <c r="F9" s="82"/>
      <c r="G9" s="82"/>
      <c r="H9" s="82"/>
      <c r="I9" s="83"/>
      <c r="J9" s="83"/>
      <c r="K9" s="83"/>
      <c r="L9" s="83"/>
      <c r="M9" s="83"/>
      <c r="N9" s="78"/>
      <c r="O9" s="78"/>
      <c r="P9" s="78"/>
      <c r="Q9" s="78"/>
      <c r="R9" s="78"/>
      <c r="S9" s="78"/>
      <c r="T9" s="78"/>
      <c r="U9" s="78"/>
      <c r="V9" s="78"/>
    </row>
    <row r="10" spans="1:22" ht="15.75" customHeight="1">
      <c r="A10" s="82"/>
      <c r="B10" s="82"/>
      <c r="C10" s="84" t="s">
        <v>3</v>
      </c>
      <c r="D10" s="82"/>
      <c r="E10" s="82"/>
      <c r="F10" s="82"/>
      <c r="G10" s="82"/>
      <c r="H10" s="82"/>
      <c r="I10" s="83"/>
      <c r="J10" s="83"/>
      <c r="K10" s="83"/>
      <c r="L10" s="83"/>
      <c r="M10" s="83"/>
      <c r="N10" s="78"/>
      <c r="O10" s="78"/>
      <c r="P10" s="78"/>
      <c r="Q10" s="78"/>
      <c r="R10" s="78"/>
      <c r="S10" s="78"/>
      <c r="T10" s="78"/>
      <c r="U10" s="78"/>
      <c r="V10" s="78"/>
    </row>
    <row r="11" spans="1:22" ht="15.75" customHeight="1">
      <c r="A11" s="82"/>
      <c r="B11" s="82"/>
      <c r="C11" s="86"/>
      <c r="D11" s="82"/>
      <c r="E11" s="82"/>
      <c r="F11" s="82"/>
      <c r="G11" s="82"/>
      <c r="H11" s="82"/>
      <c r="I11" s="83"/>
      <c r="J11" s="83"/>
      <c r="K11" s="83"/>
      <c r="L11" s="83"/>
      <c r="M11" s="83"/>
      <c r="N11" s="78"/>
      <c r="O11" s="78"/>
      <c r="P11" s="78"/>
      <c r="Q11" s="78"/>
      <c r="R11" s="78"/>
      <c r="S11" s="78"/>
      <c r="T11" s="78"/>
      <c r="U11" s="78"/>
      <c r="V11" s="78"/>
    </row>
    <row r="12" spans="1:22" ht="15.75" customHeight="1">
      <c r="A12" s="87" t="s">
        <v>51</v>
      </c>
      <c r="B12" s="88"/>
      <c r="C12" s="88"/>
      <c r="D12" s="89"/>
      <c r="E12" s="88"/>
      <c r="F12" s="89"/>
      <c r="G12" s="89"/>
      <c r="H12" s="89"/>
      <c r="I12" s="89"/>
      <c r="J12" s="89"/>
      <c r="K12" s="90" t="s">
        <v>4</v>
      </c>
      <c r="L12" s="116">
        <f>M39</f>
        <v>0</v>
      </c>
      <c r="M12" s="91" t="s">
        <v>5</v>
      </c>
      <c r="N12" s="78"/>
      <c r="O12" s="78"/>
      <c r="P12" s="78"/>
      <c r="Q12" s="78"/>
      <c r="R12" s="78"/>
      <c r="S12" s="78"/>
      <c r="T12" s="78"/>
      <c r="U12" s="78"/>
      <c r="V12" s="78"/>
    </row>
    <row r="13" spans="1:13" s="78" customFormat="1" ht="15.75" customHeight="1">
      <c r="A13" s="92" t="s">
        <v>84</v>
      </c>
      <c r="B13" s="88"/>
      <c r="C13" s="88"/>
      <c r="D13" s="89"/>
      <c r="E13" s="93"/>
      <c r="F13" s="94"/>
      <c r="G13" s="94"/>
      <c r="H13" s="89"/>
      <c r="I13" s="89"/>
      <c r="J13" s="89"/>
      <c r="K13" s="90" t="s">
        <v>6</v>
      </c>
      <c r="L13" s="116">
        <f>H35</f>
        <v>0</v>
      </c>
      <c r="M13" s="91" t="s">
        <v>5</v>
      </c>
    </row>
    <row r="14" spans="1:22" s="82" customFormat="1" ht="12" customHeight="1">
      <c r="A14" s="83"/>
      <c r="B14" s="83"/>
      <c r="C14" s="83"/>
      <c r="D14" s="83"/>
      <c r="E14" s="83"/>
      <c r="F14" s="83"/>
      <c r="G14" s="83"/>
      <c r="H14" s="83"/>
      <c r="I14" s="83"/>
      <c r="J14" s="83" t="s">
        <v>58</v>
      </c>
      <c r="K14" s="95"/>
      <c r="L14" s="96">
        <f>(H39+L39)</f>
        <v>0</v>
      </c>
      <c r="M14" s="91" t="s">
        <v>5</v>
      </c>
      <c r="N14" s="83"/>
      <c r="O14" s="83"/>
      <c r="P14" s="83"/>
      <c r="Q14" s="83"/>
      <c r="R14" s="83"/>
      <c r="S14" s="83"/>
      <c r="T14" s="83"/>
      <c r="U14" s="83"/>
      <c r="V14" s="83"/>
    </row>
    <row r="15" spans="1:22" s="82" customFormat="1" ht="16.5" customHeight="1">
      <c r="A15" s="177"/>
      <c r="B15" s="98"/>
      <c r="C15" s="99" t="s">
        <v>7</v>
      </c>
      <c r="D15" s="100"/>
      <c r="E15" s="101" t="s">
        <v>45</v>
      </c>
      <c r="F15" s="102"/>
      <c r="G15" s="103"/>
      <c r="H15" s="102"/>
      <c r="I15" s="103"/>
      <c r="J15" s="102"/>
      <c r="K15" s="103" t="s">
        <v>8</v>
      </c>
      <c r="L15" s="104"/>
      <c r="M15" s="98" t="s">
        <v>9</v>
      </c>
      <c r="N15" s="83"/>
      <c r="O15" s="83"/>
      <c r="P15" s="83"/>
      <c r="Q15" s="83"/>
      <c r="R15" s="83"/>
      <c r="S15" s="83"/>
      <c r="T15" s="83"/>
      <c r="U15" s="83"/>
      <c r="V15" s="83"/>
    </row>
    <row r="16" spans="1:22" s="82" customFormat="1" ht="16.5">
      <c r="A16" s="105" t="s">
        <v>10</v>
      </c>
      <c r="B16" s="106" t="s">
        <v>11</v>
      </c>
      <c r="C16" s="83" t="s">
        <v>12</v>
      </c>
      <c r="D16" s="106" t="s">
        <v>46</v>
      </c>
      <c r="E16" s="106" t="s">
        <v>13</v>
      </c>
      <c r="F16" s="93" t="s">
        <v>14</v>
      </c>
      <c r="G16" s="106" t="s">
        <v>47</v>
      </c>
      <c r="H16" s="93" t="s">
        <v>14</v>
      </c>
      <c r="I16" s="106" t="s">
        <v>47</v>
      </c>
      <c r="J16" s="93" t="s">
        <v>14</v>
      </c>
      <c r="K16" s="106" t="s">
        <v>47</v>
      </c>
      <c r="L16" s="93" t="s">
        <v>14</v>
      </c>
      <c r="M16" s="106"/>
      <c r="N16" s="83"/>
      <c r="O16" s="83"/>
      <c r="P16" s="83"/>
      <c r="Q16" s="83"/>
      <c r="R16" s="83"/>
      <c r="S16" s="83"/>
      <c r="T16" s="83"/>
      <c r="U16" s="83"/>
      <c r="V16" s="83"/>
    </row>
    <row r="17" spans="1:22" s="82" customFormat="1" ht="16.5">
      <c r="A17" s="107"/>
      <c r="B17" s="108"/>
      <c r="C17" s="109"/>
      <c r="D17" s="110"/>
      <c r="E17" s="108"/>
      <c r="F17" s="109"/>
      <c r="G17" s="108" t="s">
        <v>48</v>
      </c>
      <c r="H17" s="109"/>
      <c r="I17" s="108" t="s">
        <v>48</v>
      </c>
      <c r="J17" s="109"/>
      <c r="K17" s="108" t="s">
        <v>48</v>
      </c>
      <c r="L17" s="109"/>
      <c r="M17" s="108"/>
      <c r="N17" s="83"/>
      <c r="O17" s="83"/>
      <c r="P17" s="83"/>
      <c r="Q17" s="83"/>
      <c r="R17" s="83"/>
      <c r="S17" s="83"/>
      <c r="T17" s="83"/>
      <c r="U17" s="83"/>
      <c r="V17" s="83"/>
    </row>
    <row r="18" spans="1:22" s="82" customFormat="1" ht="16.5">
      <c r="A18" s="101" t="s">
        <v>15</v>
      </c>
      <c r="B18" s="111" t="s">
        <v>16</v>
      </c>
      <c r="C18" s="112" t="s">
        <v>17</v>
      </c>
      <c r="D18" s="101" t="s">
        <v>18</v>
      </c>
      <c r="E18" s="111" t="s">
        <v>19</v>
      </c>
      <c r="F18" s="113" t="s">
        <v>20</v>
      </c>
      <c r="G18" s="112" t="s">
        <v>21</v>
      </c>
      <c r="H18" s="101" t="s">
        <v>22</v>
      </c>
      <c r="I18" s="111" t="s">
        <v>23</v>
      </c>
      <c r="J18" s="112" t="s">
        <v>24</v>
      </c>
      <c r="K18" s="111" t="s">
        <v>25</v>
      </c>
      <c r="L18" s="101" t="s">
        <v>26</v>
      </c>
      <c r="M18" s="111" t="s">
        <v>27</v>
      </c>
      <c r="N18" s="83"/>
      <c r="O18" s="83"/>
      <c r="P18" s="83"/>
      <c r="Q18" s="83"/>
      <c r="R18" s="83"/>
      <c r="S18" s="83"/>
      <c r="T18" s="83"/>
      <c r="U18" s="83"/>
      <c r="V18" s="83"/>
    </row>
    <row r="19" spans="1:63" s="82" customFormat="1" ht="16.5">
      <c r="A19" s="101"/>
      <c r="B19" s="111"/>
      <c r="C19" s="117" t="s">
        <v>134</v>
      </c>
      <c r="D19" s="101"/>
      <c r="E19" s="111"/>
      <c r="F19" s="113"/>
      <c r="G19" s="112"/>
      <c r="H19" s="101"/>
      <c r="I19" s="111"/>
      <c r="J19" s="112"/>
      <c r="K19" s="111"/>
      <c r="L19" s="101"/>
      <c r="M19" s="111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</row>
    <row r="20" spans="1:13" s="268" customFormat="1" ht="31.5">
      <c r="A20" s="3">
        <v>1</v>
      </c>
      <c r="B20" s="266" t="s">
        <v>131</v>
      </c>
      <c r="C20" s="3" t="str">
        <f>'[2]152-E baga bag cxeli wyalii'!$B$39</f>
        <v>el.avtomati, fari</v>
      </c>
      <c r="D20" s="215" t="s">
        <v>132</v>
      </c>
      <c r="E20" s="4"/>
      <c r="F20" s="216">
        <v>0.01</v>
      </c>
      <c r="G20" s="267"/>
      <c r="H20" s="267"/>
      <c r="I20" s="5"/>
      <c r="J20" s="22"/>
      <c r="K20" s="72"/>
      <c r="L20" s="73"/>
      <c r="M20" s="5"/>
    </row>
    <row r="21" spans="1:13" s="1" customFormat="1" ht="16.5">
      <c r="A21" s="6"/>
      <c r="B21" s="6"/>
      <c r="C21" s="6" t="s">
        <v>29</v>
      </c>
      <c r="D21" s="6" t="s">
        <v>30</v>
      </c>
      <c r="E21" s="8">
        <v>271</v>
      </c>
      <c r="F21" s="11">
        <f>F20*E21</f>
        <v>2.71</v>
      </c>
      <c r="G21" s="269"/>
      <c r="H21" s="253">
        <f>F21*G21</f>
        <v>0</v>
      </c>
      <c r="I21" s="6"/>
      <c r="J21" s="7"/>
      <c r="K21" s="6"/>
      <c r="L21" s="7"/>
      <c r="M21" s="10">
        <f>H21</f>
        <v>0</v>
      </c>
    </row>
    <row r="22" spans="1:13" s="1" customFormat="1" ht="16.5">
      <c r="A22" s="6"/>
      <c r="B22" s="12"/>
      <c r="C22" s="6" t="s">
        <v>85</v>
      </c>
      <c r="D22" s="12" t="s">
        <v>43</v>
      </c>
      <c r="E22" s="8">
        <v>100</v>
      </c>
      <c r="F22" s="11">
        <f>E22*F20</f>
        <v>1</v>
      </c>
      <c r="G22" s="120"/>
      <c r="H22" s="120"/>
      <c r="I22" s="10"/>
      <c r="J22" s="10">
        <f>F22*I22</f>
        <v>0</v>
      </c>
      <c r="K22" s="70"/>
      <c r="L22" s="71"/>
      <c r="M22" s="10">
        <f>J22</f>
        <v>0</v>
      </c>
    </row>
    <row r="23" spans="1:13" s="1" customFormat="1" ht="16.5">
      <c r="A23" s="6"/>
      <c r="B23" s="12"/>
      <c r="C23" s="6" t="s">
        <v>57</v>
      </c>
      <c r="D23" s="12" t="s">
        <v>5</v>
      </c>
      <c r="E23" s="8">
        <v>94</v>
      </c>
      <c r="F23" s="11">
        <f>F20*E23</f>
        <v>0.9400000000000001</v>
      </c>
      <c r="G23" s="120"/>
      <c r="H23" s="120"/>
      <c r="I23" s="10"/>
      <c r="J23" s="10">
        <f>F23*I23</f>
        <v>0</v>
      </c>
      <c r="K23" s="70"/>
      <c r="L23" s="71"/>
      <c r="M23" s="10">
        <f>J23</f>
        <v>0</v>
      </c>
    </row>
    <row r="24" spans="1:13" s="1" customFormat="1" ht="16.5">
      <c r="A24" s="14"/>
      <c r="B24" s="15"/>
      <c r="C24" s="14" t="s">
        <v>31</v>
      </c>
      <c r="D24" s="15" t="s">
        <v>5</v>
      </c>
      <c r="E24" s="16">
        <v>3</v>
      </c>
      <c r="F24" s="17">
        <f>F20*E24</f>
        <v>0.03</v>
      </c>
      <c r="G24" s="124"/>
      <c r="H24" s="255"/>
      <c r="I24" s="18"/>
      <c r="J24" s="15"/>
      <c r="K24" s="255"/>
      <c r="L24" s="259">
        <f>F24*K24</f>
        <v>0</v>
      </c>
      <c r="M24" s="18">
        <f>L24</f>
        <v>0</v>
      </c>
    </row>
    <row r="25" spans="1:13" s="22" customFormat="1" ht="16.5">
      <c r="A25" s="3">
        <v>2</v>
      </c>
      <c r="B25" s="22" t="s">
        <v>133</v>
      </c>
      <c r="C25" s="3" t="str">
        <f>'[2]152-E baga bag cxeli wyalii'!$B$40</f>
        <v>spilenZis el.sadeni 4X4</v>
      </c>
      <c r="D25" s="22" t="s">
        <v>28</v>
      </c>
      <c r="E25" s="4"/>
      <c r="F25" s="75">
        <v>5</v>
      </c>
      <c r="G25" s="3"/>
      <c r="I25" s="267"/>
      <c r="J25" s="270"/>
      <c r="K25" s="271"/>
      <c r="L25" s="272"/>
      <c r="M25" s="25"/>
    </row>
    <row r="26" spans="1:13" s="12" customFormat="1" ht="15.75">
      <c r="A26" s="6"/>
      <c r="B26" s="6"/>
      <c r="C26" s="6" t="s">
        <v>29</v>
      </c>
      <c r="D26" s="6" t="s">
        <v>30</v>
      </c>
      <c r="E26" s="23">
        <v>0.0507</v>
      </c>
      <c r="F26" s="11">
        <f>F25*E26</f>
        <v>0.2535</v>
      </c>
      <c r="G26" s="10"/>
      <c r="H26" s="79">
        <f>F26*G26</f>
        <v>0</v>
      </c>
      <c r="I26" s="6"/>
      <c r="J26" s="7"/>
      <c r="K26" s="6"/>
      <c r="L26" s="7"/>
      <c r="M26" s="10">
        <f>H26</f>
        <v>0</v>
      </c>
    </row>
    <row r="27" spans="1:13" s="12" customFormat="1" ht="15.75">
      <c r="A27" s="6"/>
      <c r="C27" s="6" t="str">
        <f>C25</f>
        <v>spilenZis el.sadeni 4X4</v>
      </c>
      <c r="D27" s="12" t="s">
        <v>28</v>
      </c>
      <c r="E27" s="23">
        <v>1</v>
      </c>
      <c r="F27" s="11">
        <f>F25*E27</f>
        <v>5</v>
      </c>
      <c r="G27" s="120"/>
      <c r="H27" s="120"/>
      <c r="I27" s="10"/>
      <c r="J27" s="6">
        <f>F27*I27</f>
        <v>0</v>
      </c>
      <c r="K27" s="70"/>
      <c r="L27" s="71"/>
      <c r="M27" s="10">
        <f>J27</f>
        <v>0</v>
      </c>
    </row>
    <row r="28" spans="1:13" s="12" customFormat="1" ht="15.75">
      <c r="A28" s="6"/>
      <c r="C28" s="6" t="s">
        <v>57</v>
      </c>
      <c r="D28" s="12" t="s">
        <v>5</v>
      </c>
      <c r="E28" s="23">
        <v>0.0363</v>
      </c>
      <c r="F28" s="11">
        <f>F25*E28</f>
        <v>0.1815</v>
      </c>
      <c r="G28" s="120"/>
      <c r="H28" s="120"/>
      <c r="I28" s="10"/>
      <c r="J28" s="6">
        <f>F28*I28</f>
        <v>0</v>
      </c>
      <c r="K28" s="70"/>
      <c r="L28" s="71"/>
      <c r="M28" s="10">
        <f>J28</f>
        <v>0</v>
      </c>
    </row>
    <row r="29" spans="1:13" s="24" customFormat="1" ht="15.75">
      <c r="A29" s="14"/>
      <c r="B29" s="15"/>
      <c r="C29" s="14" t="s">
        <v>31</v>
      </c>
      <c r="D29" s="15" t="s">
        <v>5</v>
      </c>
      <c r="E29" s="74">
        <v>0.0026</v>
      </c>
      <c r="F29" s="17">
        <f>F25*E29</f>
        <v>0.013</v>
      </c>
      <c r="G29" s="124"/>
      <c r="H29" s="18"/>
      <c r="I29" s="18"/>
      <c r="J29" s="15"/>
      <c r="K29" s="18"/>
      <c r="L29" s="167">
        <f>F29*K29</f>
        <v>0</v>
      </c>
      <c r="M29" s="18">
        <f>L29</f>
        <v>0</v>
      </c>
    </row>
    <row r="30" spans="1:13" s="22" customFormat="1" ht="16.5">
      <c r="A30" s="3">
        <v>3</v>
      </c>
      <c r="B30" s="22" t="s">
        <v>133</v>
      </c>
      <c r="C30" s="3" t="str">
        <f>'[2]152-E baga bag cxeli wyalii'!$B$41</f>
        <v>spilenZis el.sadeni 2X2,5</v>
      </c>
      <c r="D30" s="22" t="s">
        <v>28</v>
      </c>
      <c r="E30" s="4"/>
      <c r="F30" s="75">
        <v>10</v>
      </c>
      <c r="G30" s="3"/>
      <c r="I30" s="267"/>
      <c r="J30" s="270"/>
      <c r="K30" s="271"/>
      <c r="L30" s="272"/>
      <c r="M30" s="25"/>
    </row>
    <row r="31" spans="1:13" s="12" customFormat="1" ht="15.75">
      <c r="A31" s="6"/>
      <c r="B31" s="6"/>
      <c r="C31" s="6" t="s">
        <v>29</v>
      </c>
      <c r="D31" s="6" t="s">
        <v>30</v>
      </c>
      <c r="E31" s="23">
        <v>0.0507</v>
      </c>
      <c r="F31" s="11">
        <f>F30*E31</f>
        <v>0.507</v>
      </c>
      <c r="G31" s="10"/>
      <c r="H31" s="79">
        <f>F31*G31</f>
        <v>0</v>
      </c>
      <c r="I31" s="6"/>
      <c r="J31" s="7"/>
      <c r="K31" s="6"/>
      <c r="L31" s="7"/>
      <c r="M31" s="10">
        <f>H31</f>
        <v>0</v>
      </c>
    </row>
    <row r="32" spans="1:13" s="12" customFormat="1" ht="15.75">
      <c r="A32" s="6"/>
      <c r="C32" s="6" t="str">
        <f>C30</f>
        <v>spilenZis el.sadeni 2X2,5</v>
      </c>
      <c r="D32" s="12" t="s">
        <v>28</v>
      </c>
      <c r="E32" s="23">
        <v>1</v>
      </c>
      <c r="F32" s="11">
        <f>F30*E32</f>
        <v>10</v>
      </c>
      <c r="G32" s="120"/>
      <c r="H32" s="120"/>
      <c r="I32" s="10"/>
      <c r="J32" s="6">
        <f>F32*I32</f>
        <v>0</v>
      </c>
      <c r="K32" s="70"/>
      <c r="L32" s="71"/>
      <c r="M32" s="10">
        <f>J32</f>
        <v>0</v>
      </c>
    </row>
    <row r="33" spans="1:13" s="12" customFormat="1" ht="15.75">
      <c r="A33" s="6"/>
      <c r="C33" s="6" t="s">
        <v>57</v>
      </c>
      <c r="D33" s="12" t="s">
        <v>5</v>
      </c>
      <c r="E33" s="23">
        <v>0.0363</v>
      </c>
      <c r="F33" s="11">
        <f>F30*E33</f>
        <v>0.363</v>
      </c>
      <c r="G33" s="120"/>
      <c r="H33" s="120"/>
      <c r="I33" s="10"/>
      <c r="J33" s="6">
        <f>F33*I33</f>
        <v>0</v>
      </c>
      <c r="K33" s="70"/>
      <c r="L33" s="71"/>
      <c r="M33" s="10">
        <f>J33</f>
        <v>0</v>
      </c>
    </row>
    <row r="34" spans="1:13" s="24" customFormat="1" ht="15.75">
      <c r="A34" s="14"/>
      <c r="B34" s="15"/>
      <c r="C34" s="14" t="s">
        <v>31</v>
      </c>
      <c r="D34" s="15" t="s">
        <v>5</v>
      </c>
      <c r="E34" s="74">
        <v>0.0026</v>
      </c>
      <c r="F34" s="17">
        <f>F30*E34</f>
        <v>0.026</v>
      </c>
      <c r="G34" s="124"/>
      <c r="H34" s="18"/>
      <c r="I34" s="18"/>
      <c r="J34" s="15"/>
      <c r="K34" s="18"/>
      <c r="L34" s="167">
        <f>F34*K34</f>
        <v>0</v>
      </c>
      <c r="M34" s="18">
        <f>L34</f>
        <v>0</v>
      </c>
    </row>
    <row r="35" spans="1:13" s="174" customFormat="1" ht="15.75" customHeight="1">
      <c r="A35" s="176"/>
      <c r="B35" s="176"/>
      <c r="C35" s="176" t="s">
        <v>9</v>
      </c>
      <c r="D35" s="176"/>
      <c r="E35" s="176"/>
      <c r="F35" s="176"/>
      <c r="G35" s="176"/>
      <c r="H35" s="175">
        <f>SUM(H20:H34)</f>
        <v>0</v>
      </c>
      <c r="I35" s="175"/>
      <c r="J35" s="175">
        <f>SUM(J20:J34)</f>
        <v>0</v>
      </c>
      <c r="K35" s="175"/>
      <c r="L35" s="175">
        <f>SUM(L20:L34)</f>
        <v>0</v>
      </c>
      <c r="M35" s="175">
        <f>SUM(M21:M34)</f>
        <v>0</v>
      </c>
    </row>
    <row r="36" spans="1:13" s="168" customFormat="1" ht="15.75">
      <c r="A36" s="171"/>
      <c r="B36" s="171"/>
      <c r="C36" s="171" t="s">
        <v>56</v>
      </c>
      <c r="D36" s="173"/>
      <c r="E36" s="172"/>
      <c r="F36" s="172"/>
      <c r="G36" s="171"/>
      <c r="H36" s="169">
        <f>H35*D36</f>
        <v>0</v>
      </c>
      <c r="I36" s="169"/>
      <c r="J36" s="169"/>
      <c r="K36" s="170"/>
      <c r="L36" s="170"/>
      <c r="M36" s="169">
        <f>SUM(H36:L36)</f>
        <v>0</v>
      </c>
    </row>
    <row r="37" spans="1:13" s="168" customFormat="1" ht="15.75">
      <c r="A37" s="171"/>
      <c r="B37" s="171"/>
      <c r="C37" s="171" t="s">
        <v>9</v>
      </c>
      <c r="D37" s="171"/>
      <c r="E37" s="172"/>
      <c r="F37" s="172"/>
      <c r="G37" s="171"/>
      <c r="H37" s="169">
        <f>H35+H36</f>
        <v>0</v>
      </c>
      <c r="I37" s="169"/>
      <c r="J37" s="169">
        <f>J35</f>
        <v>0</v>
      </c>
      <c r="K37" s="170"/>
      <c r="L37" s="169">
        <f>L35</f>
        <v>0</v>
      </c>
      <c r="M37" s="169">
        <f>SUM(H37:L37)</f>
        <v>0</v>
      </c>
    </row>
    <row r="38" spans="1:13" s="168" customFormat="1" ht="15.75">
      <c r="A38" s="171"/>
      <c r="B38" s="171"/>
      <c r="C38" s="171" t="s">
        <v>55</v>
      </c>
      <c r="D38" s="173"/>
      <c r="E38" s="172"/>
      <c r="F38" s="172"/>
      <c r="G38" s="171"/>
      <c r="H38" s="169">
        <f>H37*D38</f>
        <v>0</v>
      </c>
      <c r="I38" s="169"/>
      <c r="J38" s="169">
        <f>J37*D38</f>
        <v>0</v>
      </c>
      <c r="K38" s="170"/>
      <c r="L38" s="169">
        <f>L37*D38</f>
        <v>0</v>
      </c>
      <c r="M38" s="169">
        <f>SUM(H38:L38)</f>
        <v>0</v>
      </c>
    </row>
    <row r="39" spans="1:13" s="168" customFormat="1" ht="15.75">
      <c r="A39" s="171"/>
      <c r="B39" s="171"/>
      <c r="C39" s="171" t="s">
        <v>14</v>
      </c>
      <c r="D39" s="171"/>
      <c r="E39" s="172"/>
      <c r="F39" s="172"/>
      <c r="G39" s="171"/>
      <c r="H39" s="169">
        <f>H37+H38</f>
        <v>0</v>
      </c>
      <c r="I39" s="169"/>
      <c r="J39" s="169">
        <f>J37+J38</f>
        <v>0</v>
      </c>
      <c r="K39" s="170"/>
      <c r="L39" s="169">
        <f>L37+L38</f>
        <v>0</v>
      </c>
      <c r="M39" s="169">
        <f>SUM(H39:L39)</f>
        <v>0</v>
      </c>
    </row>
    <row r="40" spans="2:13" s="148" customFormat="1" ht="15.75">
      <c r="B40" s="152"/>
      <c r="C40" s="153"/>
      <c r="E40" s="149"/>
      <c r="F40" s="149"/>
      <c r="G40" s="150"/>
      <c r="I40" s="151"/>
      <c r="K40" s="151"/>
      <c r="M40" s="154"/>
    </row>
    <row r="41" spans="5:13" s="148" customFormat="1" ht="15.75">
      <c r="E41" s="149"/>
      <c r="F41" s="149"/>
      <c r="G41" s="150"/>
      <c r="H41" s="151"/>
      <c r="I41" s="151"/>
      <c r="J41" s="151"/>
      <c r="K41" s="151"/>
      <c r="L41" s="151"/>
      <c r="M41" s="151"/>
    </row>
    <row r="42" spans="1:13" s="121" customFormat="1" ht="16.5">
      <c r="A42" s="141"/>
      <c r="B42" s="142" t="s">
        <v>33</v>
      </c>
      <c r="D42" s="141"/>
      <c r="E42" s="143"/>
      <c r="F42" s="143"/>
      <c r="H42" s="144" t="s">
        <v>54</v>
      </c>
      <c r="I42" s="145"/>
      <c r="J42" s="145"/>
      <c r="K42" s="146"/>
      <c r="L42" s="147"/>
      <c r="M42" s="146"/>
    </row>
    <row r="43" spans="5:13" s="148" customFormat="1" ht="15.75">
      <c r="E43" s="149"/>
      <c r="F43" s="149"/>
      <c r="G43" s="150"/>
      <c r="H43" s="151"/>
      <c r="I43" s="151"/>
      <c r="J43" s="151"/>
      <c r="K43" s="151"/>
      <c r="L43" s="151"/>
      <c r="M43" s="151"/>
    </row>
    <row r="44" spans="2:13" s="148" customFormat="1" ht="15.75">
      <c r="B44" s="152"/>
      <c r="C44" s="153"/>
      <c r="E44" s="149"/>
      <c r="F44" s="149"/>
      <c r="G44" s="150"/>
      <c r="I44" s="151"/>
      <c r="K44" s="151"/>
      <c r="M44" s="154"/>
    </row>
    <row r="45" spans="5:13" s="148" customFormat="1" ht="15.75">
      <c r="E45" s="149"/>
      <c r="F45" s="149"/>
      <c r="G45" s="150"/>
      <c r="H45" s="151"/>
      <c r="I45" s="151"/>
      <c r="J45" s="151"/>
      <c r="K45" s="151"/>
      <c r="L45" s="151"/>
      <c r="M45" s="151"/>
    </row>
    <row r="46" spans="2:13" s="148" customFormat="1" ht="15.75">
      <c r="B46" s="152"/>
      <c r="C46" s="153"/>
      <c r="E46" s="149"/>
      <c r="F46" s="149"/>
      <c r="G46" s="150"/>
      <c r="I46" s="151"/>
      <c r="K46" s="151"/>
      <c r="M46" s="154"/>
    </row>
    <row r="47" spans="5:13" s="148" customFormat="1" ht="15.75">
      <c r="E47" s="149"/>
      <c r="F47" s="149"/>
      <c r="G47" s="150"/>
      <c r="H47" s="151"/>
      <c r="I47" s="151"/>
      <c r="J47" s="151"/>
      <c r="K47" s="151"/>
      <c r="L47" s="151"/>
      <c r="M47" s="151"/>
    </row>
    <row r="48" spans="2:13" s="148" customFormat="1" ht="15.75">
      <c r="B48" s="152"/>
      <c r="C48" s="153"/>
      <c r="E48" s="149"/>
      <c r="F48" s="149"/>
      <c r="G48" s="150"/>
      <c r="I48" s="151"/>
      <c r="K48" s="151"/>
      <c r="M48" s="154"/>
    </row>
    <row r="49" spans="5:13" s="148" customFormat="1" ht="15.75">
      <c r="E49" s="149"/>
      <c r="F49" s="149"/>
      <c r="G49" s="150"/>
      <c r="H49" s="151"/>
      <c r="I49" s="151"/>
      <c r="J49" s="151"/>
      <c r="K49" s="151"/>
      <c r="L49" s="151"/>
      <c r="M49" s="151"/>
    </row>
    <row r="50" spans="2:13" s="148" customFormat="1" ht="15.75">
      <c r="B50" s="152"/>
      <c r="C50" s="153"/>
      <c r="E50" s="149"/>
      <c r="F50" s="149"/>
      <c r="G50" s="150"/>
      <c r="I50" s="151"/>
      <c r="K50" s="151"/>
      <c r="M50" s="154"/>
    </row>
    <row r="51" spans="5:13" s="148" customFormat="1" ht="15.75">
      <c r="E51" s="149"/>
      <c r="F51" s="149"/>
      <c r="G51" s="150"/>
      <c r="H51" s="151"/>
      <c r="I51" s="151"/>
      <c r="J51" s="151"/>
      <c r="K51" s="151"/>
      <c r="L51" s="151"/>
      <c r="M51" s="151"/>
    </row>
    <row r="52" spans="2:13" s="148" customFormat="1" ht="15.75">
      <c r="B52" s="156"/>
      <c r="C52" s="153"/>
      <c r="E52" s="149"/>
      <c r="F52" s="149"/>
      <c r="G52" s="150"/>
      <c r="I52" s="157"/>
      <c r="K52" s="151"/>
      <c r="M52" s="154"/>
    </row>
    <row r="53" spans="5:13" s="148" customFormat="1" ht="15.75">
      <c r="E53" s="149"/>
      <c r="F53" s="149"/>
      <c r="G53" s="150"/>
      <c r="H53" s="151"/>
      <c r="I53" s="151"/>
      <c r="J53" s="151"/>
      <c r="K53" s="151"/>
      <c r="L53" s="151"/>
      <c r="M53" s="151"/>
    </row>
    <row r="54" spans="2:13" s="148" customFormat="1" ht="15.75">
      <c r="B54" s="156"/>
      <c r="C54" s="153"/>
      <c r="E54" s="149"/>
      <c r="F54" s="149"/>
      <c r="G54" s="150"/>
      <c r="I54" s="157"/>
      <c r="K54" s="151"/>
      <c r="M54" s="154"/>
    </row>
    <row r="55" spans="5:13" s="148" customFormat="1" ht="15.75">
      <c r="E55" s="149"/>
      <c r="F55" s="149"/>
      <c r="G55" s="150"/>
      <c r="H55" s="151"/>
      <c r="I55" s="151"/>
      <c r="J55" s="151"/>
      <c r="K55" s="151"/>
      <c r="L55" s="151"/>
      <c r="M55" s="151"/>
    </row>
    <row r="56" spans="2:13" s="148" customFormat="1" ht="15.75">
      <c r="B56" s="156"/>
      <c r="C56" s="153"/>
      <c r="E56" s="149"/>
      <c r="F56" s="149"/>
      <c r="G56" s="150"/>
      <c r="I56" s="151"/>
      <c r="K56" s="151"/>
      <c r="M56" s="154"/>
    </row>
    <row r="57" spans="1:13" s="78" customFormat="1" ht="16.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</row>
    <row r="58" spans="5:13" s="148" customFormat="1" ht="15.75">
      <c r="E58" s="149"/>
      <c r="F58" s="149"/>
      <c r="G58" s="150"/>
      <c r="H58" s="158"/>
      <c r="I58" s="151"/>
      <c r="J58" s="158"/>
      <c r="K58" s="151"/>
      <c r="L58" s="158"/>
      <c r="M58" s="158"/>
    </row>
    <row r="59" spans="5:13" s="148" customFormat="1" ht="15.75">
      <c r="E59" s="149"/>
      <c r="F59" s="149"/>
      <c r="G59" s="150"/>
      <c r="H59" s="151"/>
      <c r="I59" s="151"/>
      <c r="J59" s="151"/>
      <c r="K59" s="151"/>
      <c r="L59" s="151"/>
      <c r="M59" s="151"/>
    </row>
    <row r="60" spans="5:13" s="148" customFormat="1" ht="15.75">
      <c r="E60" s="149"/>
      <c r="F60" s="149"/>
      <c r="G60" s="150"/>
      <c r="H60" s="151"/>
      <c r="I60" s="151"/>
      <c r="J60" s="151"/>
      <c r="K60" s="151"/>
      <c r="L60" s="151"/>
      <c r="M60" s="151"/>
    </row>
    <row r="61" spans="5:13" s="148" customFormat="1" ht="15.75">
      <c r="E61" s="149"/>
      <c r="F61" s="149"/>
      <c r="G61" s="150"/>
      <c r="H61" s="151"/>
      <c r="I61" s="151"/>
      <c r="J61" s="151"/>
      <c r="K61" s="151"/>
      <c r="L61" s="151"/>
      <c r="M61" s="151"/>
    </row>
    <row r="62" spans="2:13" s="148" customFormat="1" ht="15.75">
      <c r="B62" s="159"/>
      <c r="C62" s="153"/>
      <c r="E62" s="149"/>
      <c r="F62" s="149"/>
      <c r="G62" s="150"/>
      <c r="I62" s="151"/>
      <c r="K62" s="151"/>
      <c r="M62" s="154"/>
    </row>
    <row r="63" spans="5:13" s="148" customFormat="1" ht="15.75">
      <c r="E63" s="149"/>
      <c r="F63" s="149"/>
      <c r="G63" s="150"/>
      <c r="H63" s="151"/>
      <c r="I63" s="151"/>
      <c r="J63" s="151"/>
      <c r="K63" s="151"/>
      <c r="L63" s="151"/>
      <c r="M63" s="151"/>
    </row>
    <row r="64" spans="1:13" s="78" customFormat="1" ht="16.5">
      <c r="A64" s="148"/>
      <c r="B64" s="148"/>
      <c r="C64" s="148"/>
      <c r="D64" s="148"/>
      <c r="E64" s="148"/>
      <c r="F64" s="148"/>
      <c r="G64" s="150"/>
      <c r="H64" s="148"/>
      <c r="I64" s="151"/>
      <c r="J64" s="151"/>
      <c r="K64" s="151"/>
      <c r="L64" s="151"/>
      <c r="M64" s="151"/>
    </row>
    <row r="65" spans="1:13" s="78" customFormat="1" ht="16.5">
      <c r="A65" s="148"/>
      <c r="B65" s="148"/>
      <c r="C65" s="148"/>
      <c r="D65" s="148"/>
      <c r="E65" s="149"/>
      <c r="F65" s="149"/>
      <c r="G65" s="150"/>
      <c r="H65" s="148"/>
      <c r="I65" s="151"/>
      <c r="J65" s="151"/>
      <c r="K65" s="151"/>
      <c r="L65" s="151"/>
      <c r="M65" s="154"/>
    </row>
    <row r="66" spans="1:13" s="78" customFormat="1" ht="16.5">
      <c r="A66" s="148"/>
      <c r="B66" s="148"/>
      <c r="C66" s="148"/>
      <c r="D66" s="148"/>
      <c r="E66" s="149"/>
      <c r="F66" s="149"/>
      <c r="G66" s="150"/>
      <c r="H66" s="154"/>
      <c r="I66" s="150"/>
      <c r="J66" s="148"/>
      <c r="K66" s="150"/>
      <c r="L66" s="148"/>
      <c r="M66" s="154"/>
    </row>
    <row r="67" spans="1:13" s="78" customFormat="1" ht="16.5">
      <c r="A67" s="148"/>
      <c r="B67" s="148"/>
      <c r="C67" s="148"/>
      <c r="D67" s="148"/>
      <c r="E67" s="148"/>
      <c r="F67" s="149"/>
      <c r="G67" s="150"/>
      <c r="H67" s="154"/>
      <c r="I67" s="160"/>
      <c r="J67" s="148"/>
      <c r="K67" s="151"/>
      <c r="L67" s="151"/>
      <c r="M67" s="154"/>
    </row>
    <row r="68" spans="1:13" s="78" customFormat="1" ht="16.5">
      <c r="A68" s="148"/>
      <c r="B68" s="148"/>
      <c r="C68" s="148"/>
      <c r="D68" s="148"/>
      <c r="E68" s="149"/>
      <c r="F68" s="149"/>
      <c r="G68" s="150"/>
      <c r="I68" s="160"/>
      <c r="J68" s="148"/>
      <c r="K68" s="151"/>
      <c r="L68" s="151"/>
      <c r="M68" s="154"/>
    </row>
    <row r="69" spans="1:13" s="78" customFormat="1" ht="16.5">
      <c r="A69" s="148"/>
      <c r="B69" s="148"/>
      <c r="C69" s="148"/>
      <c r="D69" s="161"/>
      <c r="E69" s="148"/>
      <c r="F69" s="149"/>
      <c r="G69" s="150"/>
      <c r="I69" s="160"/>
      <c r="J69" s="148"/>
      <c r="K69" s="151"/>
      <c r="L69" s="151"/>
      <c r="M69" s="154"/>
    </row>
    <row r="70" spans="1:13" s="78" customFormat="1" ht="16.5">
      <c r="A70" s="148"/>
      <c r="B70" s="148"/>
      <c r="C70" s="148"/>
      <c r="D70" s="148"/>
      <c r="E70" s="148"/>
      <c r="F70" s="149"/>
      <c r="G70" s="150"/>
      <c r="I70" s="150"/>
      <c r="J70" s="148"/>
      <c r="K70" s="150"/>
      <c r="L70" s="148"/>
      <c r="M70" s="154"/>
    </row>
    <row r="71" spans="1:13" s="78" customFormat="1" ht="16.5">
      <c r="A71" s="148"/>
      <c r="B71" s="148"/>
      <c r="C71" s="148"/>
      <c r="D71" s="148"/>
      <c r="E71" s="149"/>
      <c r="F71" s="149"/>
      <c r="G71" s="150"/>
      <c r="I71" s="150"/>
      <c r="J71" s="148"/>
      <c r="K71" s="151"/>
      <c r="L71" s="151"/>
      <c r="M71" s="150"/>
    </row>
    <row r="72" spans="5:13" s="148" customFormat="1" ht="15.75">
      <c r="E72" s="149"/>
      <c r="F72" s="149"/>
      <c r="G72" s="150"/>
      <c r="H72" s="151"/>
      <c r="I72" s="151"/>
      <c r="J72" s="151"/>
      <c r="K72" s="151"/>
      <c r="L72" s="151"/>
      <c r="M72" s="151"/>
    </row>
    <row r="73" spans="1:13" s="78" customFormat="1" ht="16.5">
      <c r="A73" s="148"/>
      <c r="B73" s="148"/>
      <c r="C73" s="148"/>
      <c r="D73" s="148"/>
      <c r="E73" s="148"/>
      <c r="F73" s="162"/>
      <c r="G73" s="150"/>
      <c r="H73" s="148"/>
      <c r="I73" s="151"/>
      <c r="J73" s="151"/>
      <c r="K73" s="151"/>
      <c r="L73" s="151"/>
      <c r="M73" s="151"/>
    </row>
    <row r="74" spans="1:13" s="78" customFormat="1" ht="16.5">
      <c r="A74" s="148"/>
      <c r="B74" s="148"/>
      <c r="C74" s="148"/>
      <c r="D74" s="148"/>
      <c r="E74" s="149"/>
      <c r="F74" s="149"/>
      <c r="G74" s="150"/>
      <c r="H74" s="148"/>
      <c r="I74" s="151"/>
      <c r="J74" s="151"/>
      <c r="K74" s="151"/>
      <c r="L74" s="151"/>
      <c r="M74" s="154"/>
    </row>
    <row r="75" spans="1:13" s="78" customFormat="1" ht="16.5">
      <c r="A75" s="148"/>
      <c r="B75" s="148"/>
      <c r="C75" s="148"/>
      <c r="D75" s="148"/>
      <c r="E75" s="149"/>
      <c r="F75" s="149"/>
      <c r="G75" s="150"/>
      <c r="H75" s="154"/>
      <c r="I75" s="150"/>
      <c r="J75" s="148"/>
      <c r="K75" s="150"/>
      <c r="L75" s="148"/>
      <c r="M75" s="154"/>
    </row>
    <row r="76" spans="1:13" s="78" customFormat="1" ht="16.5">
      <c r="A76" s="148"/>
      <c r="B76" s="148"/>
      <c r="C76" s="148"/>
      <c r="D76" s="148"/>
      <c r="E76" s="148"/>
      <c r="F76" s="149"/>
      <c r="G76" s="150"/>
      <c r="H76" s="154"/>
      <c r="I76" s="160"/>
      <c r="J76" s="148"/>
      <c r="K76" s="151"/>
      <c r="L76" s="151"/>
      <c r="M76" s="154"/>
    </row>
    <row r="77" spans="1:13" s="78" customFormat="1" ht="16.5">
      <c r="A77" s="148"/>
      <c r="B77" s="148"/>
      <c r="C77" s="148"/>
      <c r="D77" s="148"/>
      <c r="E77" s="149"/>
      <c r="F77" s="149"/>
      <c r="G77" s="150"/>
      <c r="I77" s="160"/>
      <c r="J77" s="148"/>
      <c r="K77" s="151"/>
      <c r="L77" s="151"/>
      <c r="M77" s="154"/>
    </row>
    <row r="78" spans="1:13" s="78" customFormat="1" ht="16.5">
      <c r="A78" s="148"/>
      <c r="B78" s="148"/>
      <c r="C78" s="148"/>
      <c r="D78" s="161"/>
      <c r="E78" s="148"/>
      <c r="F78" s="149"/>
      <c r="G78" s="150"/>
      <c r="I78" s="160"/>
      <c r="J78" s="148"/>
      <c r="K78" s="151"/>
      <c r="L78" s="151"/>
      <c r="M78" s="154"/>
    </row>
    <row r="79" spans="1:13" s="78" customFormat="1" ht="16.5">
      <c r="A79" s="148"/>
      <c r="B79" s="148"/>
      <c r="C79" s="148"/>
      <c r="D79" s="148"/>
      <c r="E79" s="148"/>
      <c r="F79" s="149"/>
      <c r="G79" s="150"/>
      <c r="I79" s="150"/>
      <c r="J79" s="148"/>
      <c r="K79" s="150"/>
      <c r="L79" s="148"/>
      <c r="M79" s="154"/>
    </row>
    <row r="80" spans="1:13" s="78" customFormat="1" ht="16.5">
      <c r="A80" s="148"/>
      <c r="B80" s="148"/>
      <c r="C80" s="148"/>
      <c r="D80" s="148"/>
      <c r="E80" s="149"/>
      <c r="F80" s="149"/>
      <c r="G80" s="150"/>
      <c r="I80" s="150"/>
      <c r="J80" s="148"/>
      <c r="K80" s="151"/>
      <c r="L80" s="151"/>
      <c r="M80" s="150"/>
    </row>
    <row r="81" spans="5:13" s="148" customFormat="1" ht="15.75">
      <c r="E81" s="149"/>
      <c r="F81" s="149"/>
      <c r="G81" s="150"/>
      <c r="H81" s="151"/>
      <c r="I81" s="151"/>
      <c r="J81" s="151"/>
      <c r="K81" s="151"/>
      <c r="L81" s="151"/>
      <c r="M81" s="151"/>
    </row>
    <row r="82" spans="3:13" s="148" customFormat="1" ht="15.75">
      <c r="C82" s="153"/>
      <c r="G82" s="150"/>
      <c r="I82" s="151"/>
      <c r="J82" s="151"/>
      <c r="K82" s="151"/>
      <c r="L82" s="151"/>
      <c r="M82" s="151"/>
    </row>
    <row r="83" spans="1:13" s="78" customFormat="1" ht="16.5">
      <c r="A83" s="148"/>
      <c r="B83" s="148"/>
      <c r="C83" s="148"/>
      <c r="D83" s="148"/>
      <c r="E83" s="149"/>
      <c r="F83" s="149"/>
      <c r="G83" s="150"/>
      <c r="H83" s="148"/>
      <c r="I83" s="151"/>
      <c r="J83" s="151"/>
      <c r="K83" s="151"/>
      <c r="L83" s="151"/>
      <c r="M83" s="154"/>
    </row>
    <row r="84" spans="1:13" s="78" customFormat="1" ht="16.5">
      <c r="A84" s="148"/>
      <c r="B84" s="148"/>
      <c r="C84" s="148"/>
      <c r="D84" s="148"/>
      <c r="E84" s="149"/>
      <c r="F84" s="149"/>
      <c r="G84" s="150"/>
      <c r="H84" s="154"/>
      <c r="I84" s="150"/>
      <c r="J84" s="148"/>
      <c r="K84" s="150"/>
      <c r="L84" s="148"/>
      <c r="M84" s="154"/>
    </row>
    <row r="85" spans="1:13" s="78" customFormat="1" ht="16.5">
      <c r="A85" s="148"/>
      <c r="B85" s="148"/>
      <c r="C85" s="148"/>
      <c r="D85" s="148"/>
      <c r="E85" s="148"/>
      <c r="F85" s="149"/>
      <c r="G85" s="150"/>
      <c r="H85" s="154"/>
      <c r="I85" s="160"/>
      <c r="J85" s="148"/>
      <c r="K85" s="151"/>
      <c r="L85" s="151"/>
      <c r="M85" s="154"/>
    </row>
    <row r="86" spans="1:13" s="78" customFormat="1" ht="16.5">
      <c r="A86" s="148"/>
      <c r="B86" s="148"/>
      <c r="C86" s="148"/>
      <c r="D86" s="148"/>
      <c r="E86" s="149"/>
      <c r="F86" s="149"/>
      <c r="G86" s="150"/>
      <c r="I86" s="160"/>
      <c r="J86" s="148"/>
      <c r="K86" s="151"/>
      <c r="L86" s="151"/>
      <c r="M86" s="154"/>
    </row>
    <row r="87" spans="1:13" s="78" customFormat="1" ht="16.5">
      <c r="A87" s="148"/>
      <c r="B87" s="148"/>
      <c r="C87" s="148"/>
      <c r="D87" s="148"/>
      <c r="E87" s="148"/>
      <c r="F87" s="149"/>
      <c r="G87" s="150"/>
      <c r="I87" s="150"/>
      <c r="J87" s="148"/>
      <c r="K87" s="150"/>
      <c r="L87" s="148"/>
      <c r="M87" s="154"/>
    </row>
    <row r="88" spans="1:13" s="78" customFormat="1" ht="16.5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</row>
    <row r="89" spans="1:13" s="78" customFormat="1" ht="16.5">
      <c r="A89" s="148"/>
      <c r="B89" s="148"/>
      <c r="C89" s="148"/>
      <c r="D89" s="148"/>
      <c r="E89" s="149"/>
      <c r="F89" s="149"/>
      <c r="G89" s="150"/>
      <c r="I89" s="150"/>
      <c r="J89" s="148"/>
      <c r="K89" s="151"/>
      <c r="L89" s="151"/>
      <c r="M89" s="150"/>
    </row>
    <row r="90" spans="5:13" s="148" customFormat="1" ht="15.75">
      <c r="E90" s="149"/>
      <c r="F90" s="149"/>
      <c r="G90" s="150"/>
      <c r="H90" s="151"/>
      <c r="I90" s="151"/>
      <c r="J90" s="151"/>
      <c r="K90" s="151"/>
      <c r="L90" s="151"/>
      <c r="M90" s="151"/>
    </row>
    <row r="91" spans="1:13" s="78" customFormat="1" ht="16.5">
      <c r="A91" s="148"/>
      <c r="B91" s="148"/>
      <c r="C91" s="153"/>
      <c r="D91" s="148"/>
      <c r="E91" s="148"/>
      <c r="F91" s="148"/>
      <c r="G91" s="150"/>
      <c r="H91" s="148"/>
      <c r="I91" s="151"/>
      <c r="J91" s="151"/>
      <c r="K91" s="151"/>
      <c r="L91" s="151"/>
      <c r="M91" s="151"/>
    </row>
    <row r="92" spans="1:13" s="78" customFormat="1" ht="16.5">
      <c r="A92" s="148"/>
      <c r="B92" s="148"/>
      <c r="C92" s="148"/>
      <c r="D92" s="148"/>
      <c r="E92" s="149"/>
      <c r="F92" s="149"/>
      <c r="G92" s="150"/>
      <c r="H92" s="148"/>
      <c r="I92" s="151"/>
      <c r="J92" s="151"/>
      <c r="K92" s="151"/>
      <c r="L92" s="151"/>
      <c r="M92" s="154"/>
    </row>
    <row r="93" spans="1:13" s="78" customFormat="1" ht="16.5">
      <c r="A93" s="148"/>
      <c r="B93" s="148"/>
      <c r="C93" s="148"/>
      <c r="D93" s="148"/>
      <c r="E93" s="149"/>
      <c r="F93" s="149"/>
      <c r="G93" s="150"/>
      <c r="H93" s="154"/>
      <c r="I93" s="150"/>
      <c r="J93" s="148"/>
      <c r="K93" s="150"/>
      <c r="L93" s="148"/>
      <c r="M93" s="154"/>
    </row>
    <row r="94" spans="1:13" s="78" customFormat="1" ht="16.5">
      <c r="A94" s="148"/>
      <c r="B94" s="148"/>
      <c r="C94" s="148"/>
      <c r="D94" s="148"/>
      <c r="E94" s="148"/>
      <c r="F94" s="149"/>
      <c r="G94" s="150"/>
      <c r="H94" s="154"/>
      <c r="I94" s="160"/>
      <c r="J94" s="148"/>
      <c r="K94" s="151"/>
      <c r="L94" s="151"/>
      <c r="M94" s="154"/>
    </row>
    <row r="95" spans="1:13" s="78" customFormat="1" ht="16.5">
      <c r="A95" s="148"/>
      <c r="B95" s="148"/>
      <c r="C95" s="148"/>
      <c r="D95" s="148"/>
      <c r="E95" s="149"/>
      <c r="F95" s="149"/>
      <c r="G95" s="150"/>
      <c r="I95" s="160"/>
      <c r="J95" s="148"/>
      <c r="K95" s="151"/>
      <c r="L95" s="151"/>
      <c r="M95" s="154"/>
    </row>
    <row r="96" spans="1:13" s="78" customFormat="1" ht="16.5">
      <c r="A96" s="148"/>
      <c r="B96" s="148"/>
      <c r="C96" s="148"/>
      <c r="D96" s="148"/>
      <c r="E96" s="148"/>
      <c r="F96" s="149"/>
      <c r="G96" s="150"/>
      <c r="H96" s="154"/>
      <c r="I96" s="160"/>
      <c r="J96" s="148"/>
      <c r="K96" s="151"/>
      <c r="L96" s="151"/>
      <c r="M96" s="154"/>
    </row>
    <row r="97" spans="1:13" s="78" customFormat="1" ht="16.5">
      <c r="A97" s="148"/>
      <c r="B97" s="148"/>
      <c r="C97" s="148"/>
      <c r="D97" s="148"/>
      <c r="E97" s="149"/>
      <c r="F97" s="149"/>
      <c r="G97" s="150"/>
      <c r="I97" s="160"/>
      <c r="J97" s="148"/>
      <c r="K97" s="151"/>
      <c r="L97" s="151"/>
      <c r="M97" s="154"/>
    </row>
    <row r="98" spans="5:13" s="148" customFormat="1" ht="15.75">
      <c r="E98" s="149"/>
      <c r="F98" s="149"/>
      <c r="G98" s="150"/>
      <c r="H98" s="151"/>
      <c r="I98" s="151"/>
      <c r="J98" s="151"/>
      <c r="K98" s="151"/>
      <c r="L98" s="151"/>
      <c r="M98" s="151"/>
    </row>
    <row r="99" spans="1:13" s="78" customFormat="1" ht="16.5">
      <c r="A99" s="148"/>
      <c r="B99" s="148"/>
      <c r="C99" s="153"/>
      <c r="D99" s="148"/>
      <c r="E99" s="148"/>
      <c r="F99" s="148"/>
      <c r="G99" s="150"/>
      <c r="H99" s="148"/>
      <c r="I99" s="151"/>
      <c r="J99" s="151"/>
      <c r="K99" s="151"/>
      <c r="L99" s="151"/>
      <c r="M99" s="151"/>
    </row>
    <row r="100" spans="1:13" s="78" customFormat="1" ht="16.5">
      <c r="A100" s="148"/>
      <c r="B100" s="148"/>
      <c r="C100" s="148"/>
      <c r="D100" s="148"/>
      <c r="E100" s="149"/>
      <c r="F100" s="149"/>
      <c r="G100" s="150"/>
      <c r="H100" s="148"/>
      <c r="I100" s="151"/>
      <c r="J100" s="151"/>
      <c r="K100" s="151"/>
      <c r="L100" s="151"/>
      <c r="M100" s="154"/>
    </row>
    <row r="101" spans="1:13" s="78" customFormat="1" ht="16.5">
      <c r="A101" s="148"/>
      <c r="B101" s="148"/>
      <c r="C101" s="148"/>
      <c r="D101" s="148"/>
      <c r="E101" s="149"/>
      <c r="F101" s="149"/>
      <c r="G101" s="150"/>
      <c r="H101" s="154"/>
      <c r="I101" s="150"/>
      <c r="J101" s="148"/>
      <c r="K101" s="150"/>
      <c r="L101" s="148"/>
      <c r="M101" s="154"/>
    </row>
    <row r="102" spans="1:13" s="78" customFormat="1" ht="16.5">
      <c r="A102" s="148"/>
      <c r="B102" s="148"/>
      <c r="C102" s="148"/>
      <c r="D102" s="148"/>
      <c r="E102" s="148"/>
      <c r="F102" s="149"/>
      <c r="G102" s="150"/>
      <c r="H102" s="154"/>
      <c r="I102" s="160"/>
      <c r="J102" s="148"/>
      <c r="K102" s="151"/>
      <c r="L102" s="151"/>
      <c r="M102" s="154"/>
    </row>
    <row r="103" spans="1:13" s="78" customFormat="1" ht="16.5">
      <c r="A103" s="148"/>
      <c r="B103" s="148"/>
      <c r="C103" s="148"/>
      <c r="D103" s="148"/>
      <c r="E103" s="149"/>
      <c r="F103" s="149"/>
      <c r="G103" s="150"/>
      <c r="I103" s="160"/>
      <c r="J103" s="148"/>
      <c r="K103" s="151"/>
      <c r="L103" s="151"/>
      <c r="M103" s="154"/>
    </row>
    <row r="104" spans="1:13" s="78" customFormat="1" ht="16.5">
      <c r="A104" s="148"/>
      <c r="B104" s="148"/>
      <c r="C104" s="148"/>
      <c r="D104" s="148"/>
      <c r="E104" s="148"/>
      <c r="F104" s="149"/>
      <c r="G104" s="150"/>
      <c r="H104" s="154"/>
      <c r="I104" s="160"/>
      <c r="J104" s="148"/>
      <c r="K104" s="151"/>
      <c r="L104" s="151"/>
      <c r="M104" s="154"/>
    </row>
    <row r="105" spans="1:13" s="78" customFormat="1" ht="16.5">
      <c r="A105" s="148"/>
      <c r="B105" s="148"/>
      <c r="C105" s="148"/>
      <c r="D105" s="148"/>
      <c r="E105" s="149"/>
      <c r="F105" s="149"/>
      <c r="G105" s="150"/>
      <c r="I105" s="160"/>
      <c r="J105" s="148"/>
      <c r="K105" s="151"/>
      <c r="L105" s="151"/>
      <c r="M105" s="154"/>
    </row>
    <row r="106" spans="5:13" s="148" customFormat="1" ht="15.75">
      <c r="E106" s="149"/>
      <c r="F106" s="149"/>
      <c r="G106" s="150"/>
      <c r="H106" s="151"/>
      <c r="I106" s="151"/>
      <c r="J106" s="151"/>
      <c r="K106" s="151"/>
      <c r="L106" s="151"/>
      <c r="M106" s="151"/>
    </row>
    <row r="107" spans="1:13" s="78" customFormat="1" ht="16.5">
      <c r="A107" s="148"/>
      <c r="B107" s="148"/>
      <c r="C107" s="148"/>
      <c r="D107" s="148"/>
      <c r="E107" s="149"/>
      <c r="F107" s="149"/>
      <c r="G107" s="150"/>
      <c r="H107" s="148"/>
      <c r="I107" s="151"/>
      <c r="J107" s="151"/>
      <c r="K107" s="151"/>
      <c r="L107" s="151"/>
      <c r="M107" s="151"/>
    </row>
    <row r="108" spans="1:13" s="78" customFormat="1" ht="16.5">
      <c r="A108" s="148"/>
      <c r="B108" s="148"/>
      <c r="C108" s="148"/>
      <c r="D108" s="148"/>
      <c r="E108" s="149"/>
      <c r="F108" s="149"/>
      <c r="G108" s="150"/>
      <c r="H108" s="148"/>
      <c r="I108" s="151"/>
      <c r="J108" s="151"/>
      <c r="K108" s="151"/>
      <c r="L108" s="151"/>
      <c r="M108" s="154"/>
    </row>
    <row r="109" spans="1:13" s="78" customFormat="1" ht="16.5">
      <c r="A109" s="148"/>
      <c r="B109" s="148"/>
      <c r="C109" s="148"/>
      <c r="D109" s="148"/>
      <c r="E109" s="163"/>
      <c r="F109" s="149"/>
      <c r="G109" s="150"/>
      <c r="H109" s="154"/>
      <c r="I109" s="150"/>
      <c r="J109" s="148"/>
      <c r="K109" s="150"/>
      <c r="L109" s="148"/>
      <c r="M109" s="154"/>
    </row>
    <row r="110" spans="1:13" s="78" customFormat="1" ht="16.5">
      <c r="A110" s="148"/>
      <c r="B110" s="148"/>
      <c r="C110" s="148"/>
      <c r="D110" s="148"/>
      <c r="E110" s="149"/>
      <c r="F110" s="149"/>
      <c r="G110" s="150"/>
      <c r="H110" s="154"/>
      <c r="I110" s="160"/>
      <c r="J110" s="148"/>
      <c r="K110" s="151"/>
      <c r="L110" s="151"/>
      <c r="M110" s="154"/>
    </row>
    <row r="111" spans="1:13" s="78" customFormat="1" ht="16.5">
      <c r="A111" s="148"/>
      <c r="B111" s="148"/>
      <c r="C111" s="148"/>
      <c r="D111" s="148"/>
      <c r="E111" s="149"/>
      <c r="F111" s="149"/>
      <c r="G111" s="150"/>
      <c r="I111" s="160"/>
      <c r="J111" s="148"/>
      <c r="K111" s="151"/>
      <c r="L111" s="151"/>
      <c r="M111" s="154"/>
    </row>
    <row r="112" spans="1:13" s="78" customFormat="1" ht="16.5">
      <c r="A112" s="148"/>
      <c r="B112" s="164"/>
      <c r="C112" s="148"/>
      <c r="D112" s="148"/>
      <c r="E112" s="149"/>
      <c r="F112" s="149"/>
      <c r="G112" s="150"/>
      <c r="H112" s="154"/>
      <c r="I112" s="160"/>
      <c r="J112" s="148"/>
      <c r="K112" s="151"/>
      <c r="L112" s="151"/>
      <c r="M112" s="154"/>
    </row>
    <row r="113" spans="1:13" s="78" customFormat="1" ht="16.5">
      <c r="A113" s="148"/>
      <c r="B113" s="148"/>
      <c r="C113" s="148"/>
      <c r="D113" s="148"/>
      <c r="E113" s="149"/>
      <c r="F113" s="149"/>
      <c r="G113" s="150"/>
      <c r="I113" s="160"/>
      <c r="J113" s="148"/>
      <c r="K113" s="151"/>
      <c r="L113" s="151"/>
      <c r="M113" s="154"/>
    </row>
    <row r="114" spans="1:13" s="78" customFormat="1" ht="16.5">
      <c r="A114" s="148"/>
      <c r="B114" s="148"/>
      <c r="C114" s="148"/>
      <c r="D114" s="148"/>
      <c r="E114" s="163"/>
      <c r="F114" s="149"/>
      <c r="G114" s="150"/>
      <c r="I114" s="160"/>
      <c r="J114" s="148"/>
      <c r="K114" s="151"/>
      <c r="L114" s="151"/>
      <c r="M114" s="154"/>
    </row>
    <row r="115" spans="5:13" s="148" customFormat="1" ht="15.75">
      <c r="E115" s="149"/>
      <c r="F115" s="149"/>
      <c r="G115" s="150"/>
      <c r="H115" s="151"/>
      <c r="I115" s="151"/>
      <c r="J115" s="151"/>
      <c r="K115" s="151"/>
      <c r="L115" s="151"/>
      <c r="M115" s="151"/>
    </row>
    <row r="116" spans="1:13" s="78" customFormat="1" ht="16.5">
      <c r="A116" s="148"/>
      <c r="B116" s="148"/>
      <c r="C116" s="148"/>
      <c r="D116" s="148"/>
      <c r="E116" s="149"/>
      <c r="F116" s="149"/>
      <c r="G116" s="150"/>
      <c r="H116" s="148"/>
      <c r="I116" s="151"/>
      <c r="J116" s="151"/>
      <c r="K116" s="151"/>
      <c r="L116" s="151"/>
      <c r="M116" s="151"/>
    </row>
    <row r="117" spans="1:13" s="78" customFormat="1" ht="16.5">
      <c r="A117" s="148"/>
      <c r="B117" s="148"/>
      <c r="C117" s="148"/>
      <c r="D117" s="148"/>
      <c r="E117" s="149"/>
      <c r="F117" s="149"/>
      <c r="G117" s="150"/>
      <c r="H117" s="148"/>
      <c r="I117" s="151"/>
      <c r="J117" s="151"/>
      <c r="K117" s="151"/>
      <c r="L117" s="151"/>
      <c r="M117" s="154"/>
    </row>
    <row r="118" spans="1:13" s="78" customFormat="1" ht="16.5">
      <c r="A118" s="148"/>
      <c r="B118" s="148"/>
      <c r="C118" s="148"/>
      <c r="D118" s="148"/>
      <c r="E118" s="163"/>
      <c r="F118" s="149"/>
      <c r="G118" s="150"/>
      <c r="H118" s="154"/>
      <c r="I118" s="150"/>
      <c r="J118" s="148"/>
      <c r="K118" s="150"/>
      <c r="L118" s="148"/>
      <c r="M118" s="154"/>
    </row>
    <row r="119" spans="1:13" s="78" customFormat="1" ht="16.5">
      <c r="A119" s="148"/>
      <c r="B119" s="148"/>
      <c r="C119" s="148"/>
      <c r="D119" s="148"/>
      <c r="E119" s="149"/>
      <c r="F119" s="149"/>
      <c r="G119" s="150"/>
      <c r="H119" s="154"/>
      <c r="I119" s="160"/>
      <c r="J119" s="148"/>
      <c r="K119" s="151"/>
      <c r="L119" s="151"/>
      <c r="M119" s="154"/>
    </row>
    <row r="120" spans="1:13" s="78" customFormat="1" ht="16.5">
      <c r="A120" s="148"/>
      <c r="B120" s="148"/>
      <c r="C120" s="148"/>
      <c r="D120" s="148"/>
      <c r="E120" s="149"/>
      <c r="F120" s="149"/>
      <c r="G120" s="150"/>
      <c r="I120" s="160"/>
      <c r="J120" s="148"/>
      <c r="K120" s="151"/>
      <c r="L120" s="151"/>
      <c r="M120" s="154"/>
    </row>
    <row r="121" spans="1:13" s="78" customFormat="1" ht="16.5">
      <c r="A121" s="148"/>
      <c r="B121" s="164"/>
      <c r="C121" s="148"/>
      <c r="D121" s="148"/>
      <c r="E121" s="149"/>
      <c r="F121" s="149"/>
      <c r="G121" s="150"/>
      <c r="H121" s="154"/>
      <c r="I121" s="160"/>
      <c r="J121" s="148"/>
      <c r="K121" s="151"/>
      <c r="L121" s="151"/>
      <c r="M121" s="154"/>
    </row>
    <row r="122" spans="1:13" s="78" customFormat="1" ht="16.5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</row>
    <row r="123" spans="1:13" s="78" customFormat="1" ht="16.5">
      <c r="A123" s="148"/>
      <c r="B123" s="148"/>
      <c r="C123" s="148"/>
      <c r="D123" s="148"/>
      <c r="E123" s="149"/>
      <c r="F123" s="149"/>
      <c r="G123" s="150"/>
      <c r="I123" s="160"/>
      <c r="J123" s="148"/>
      <c r="K123" s="151"/>
      <c r="L123" s="151"/>
      <c r="M123" s="154"/>
    </row>
    <row r="124" spans="1:13" s="78" customFormat="1" ht="16.5">
      <c r="A124" s="148"/>
      <c r="B124" s="148"/>
      <c r="C124" s="148"/>
      <c r="D124" s="148"/>
      <c r="E124" s="163"/>
      <c r="F124" s="149"/>
      <c r="G124" s="150"/>
      <c r="I124" s="160"/>
      <c r="J124" s="148"/>
      <c r="K124" s="151"/>
      <c r="L124" s="151"/>
      <c r="M124" s="154"/>
    </row>
    <row r="125" spans="5:13" s="148" customFormat="1" ht="15.75">
      <c r="E125" s="149"/>
      <c r="F125" s="149"/>
      <c r="G125" s="150"/>
      <c r="H125" s="151"/>
      <c r="I125" s="151"/>
      <c r="J125" s="151"/>
      <c r="K125" s="151"/>
      <c r="L125" s="151"/>
      <c r="M125" s="151"/>
    </row>
    <row r="126" spans="1:13" s="78" customFormat="1" ht="16.5">
      <c r="A126" s="148"/>
      <c r="B126" s="148"/>
      <c r="C126" s="148"/>
      <c r="D126" s="148"/>
      <c r="E126" s="149"/>
      <c r="F126" s="149"/>
      <c r="G126" s="150"/>
      <c r="H126" s="148"/>
      <c r="I126" s="151"/>
      <c r="J126" s="151"/>
      <c r="K126" s="151"/>
      <c r="L126" s="151"/>
      <c r="M126" s="151"/>
    </row>
    <row r="127" spans="1:13" s="78" customFormat="1" ht="16.5">
      <c r="A127" s="148"/>
      <c r="B127" s="148"/>
      <c r="C127" s="148"/>
      <c r="D127" s="148"/>
      <c r="E127" s="149"/>
      <c r="F127" s="149"/>
      <c r="G127" s="150"/>
      <c r="H127" s="148"/>
      <c r="I127" s="151"/>
      <c r="J127" s="151"/>
      <c r="K127" s="151"/>
      <c r="L127" s="151"/>
      <c r="M127" s="154"/>
    </row>
    <row r="128" spans="1:13" s="78" customFormat="1" ht="16.5">
      <c r="A128" s="148"/>
      <c r="B128" s="148"/>
      <c r="C128" s="148"/>
      <c r="D128" s="148"/>
      <c r="E128" s="163"/>
      <c r="F128" s="149"/>
      <c r="G128" s="150"/>
      <c r="H128" s="154"/>
      <c r="I128" s="150"/>
      <c r="J128" s="148"/>
      <c r="K128" s="150"/>
      <c r="L128" s="148"/>
      <c r="M128" s="154"/>
    </row>
    <row r="129" spans="1:13" s="78" customFormat="1" ht="16.5">
      <c r="A129" s="148"/>
      <c r="B129" s="148"/>
      <c r="C129" s="148"/>
      <c r="D129" s="148"/>
      <c r="E129" s="149"/>
      <c r="F129" s="149"/>
      <c r="G129" s="150"/>
      <c r="H129" s="154"/>
      <c r="I129" s="160"/>
      <c r="J129" s="148"/>
      <c r="K129" s="151"/>
      <c r="L129" s="151"/>
      <c r="M129" s="154"/>
    </row>
    <row r="130" spans="1:13" s="78" customFormat="1" ht="16.5">
      <c r="A130" s="148"/>
      <c r="B130" s="148"/>
      <c r="C130" s="148"/>
      <c r="D130" s="148"/>
      <c r="E130" s="149"/>
      <c r="F130" s="149"/>
      <c r="G130" s="150"/>
      <c r="I130" s="160"/>
      <c r="J130" s="148"/>
      <c r="K130" s="151"/>
      <c r="L130" s="151"/>
      <c r="M130" s="154"/>
    </row>
    <row r="131" spans="1:13" s="78" customFormat="1" ht="16.5">
      <c r="A131" s="148"/>
      <c r="B131" s="164"/>
      <c r="C131" s="148"/>
      <c r="D131" s="148"/>
      <c r="E131" s="149"/>
      <c r="F131" s="149"/>
      <c r="G131" s="150"/>
      <c r="H131" s="154"/>
      <c r="I131" s="160"/>
      <c r="J131" s="148"/>
      <c r="K131" s="151"/>
      <c r="L131" s="151"/>
      <c r="M131" s="154"/>
    </row>
    <row r="132" spans="1:13" s="78" customFormat="1" ht="16.5">
      <c r="A132" s="148"/>
      <c r="B132" s="148"/>
      <c r="C132" s="148"/>
      <c r="D132" s="148"/>
      <c r="E132" s="149"/>
      <c r="F132" s="149"/>
      <c r="G132" s="150"/>
      <c r="I132" s="160"/>
      <c r="J132" s="148"/>
      <c r="K132" s="151"/>
      <c r="L132" s="151"/>
      <c r="M132" s="154"/>
    </row>
    <row r="133" spans="1:13" s="78" customFormat="1" ht="16.5">
      <c r="A133" s="148"/>
      <c r="B133" s="148"/>
      <c r="C133" s="148"/>
      <c r="D133" s="148"/>
      <c r="E133" s="163"/>
      <c r="F133" s="149"/>
      <c r="G133" s="150"/>
      <c r="I133" s="160"/>
      <c r="J133" s="148"/>
      <c r="K133" s="151"/>
      <c r="L133" s="151"/>
      <c r="M133" s="154"/>
    </row>
    <row r="134" spans="5:13" s="148" customFormat="1" ht="15.75">
      <c r="E134" s="149"/>
      <c r="F134" s="149"/>
      <c r="G134" s="150"/>
      <c r="H134" s="151"/>
      <c r="I134" s="151"/>
      <c r="J134" s="151"/>
      <c r="K134" s="151"/>
      <c r="L134" s="151"/>
      <c r="M134" s="151"/>
    </row>
    <row r="135" spans="1:13" s="78" customFormat="1" ht="16.5">
      <c r="A135" s="148"/>
      <c r="B135" s="148"/>
      <c r="C135" s="148"/>
      <c r="D135" s="148"/>
      <c r="E135" s="149"/>
      <c r="F135" s="149"/>
      <c r="G135" s="150"/>
      <c r="H135" s="148"/>
      <c r="I135" s="151"/>
      <c r="J135" s="151"/>
      <c r="K135" s="151"/>
      <c r="L135" s="151"/>
      <c r="M135" s="151"/>
    </row>
    <row r="136" spans="1:13" s="78" customFormat="1" ht="16.5">
      <c r="A136" s="148"/>
      <c r="B136" s="148"/>
      <c r="C136" s="148"/>
      <c r="D136" s="148"/>
      <c r="E136" s="149"/>
      <c r="F136" s="149"/>
      <c r="G136" s="150"/>
      <c r="H136" s="148"/>
      <c r="I136" s="151"/>
      <c r="J136" s="151"/>
      <c r="K136" s="151"/>
      <c r="L136" s="151"/>
      <c r="M136" s="154"/>
    </row>
    <row r="137" spans="1:13" s="78" customFormat="1" ht="16.5">
      <c r="A137" s="148"/>
      <c r="B137" s="148"/>
      <c r="C137" s="148"/>
      <c r="D137" s="148"/>
      <c r="E137" s="163"/>
      <c r="F137" s="149"/>
      <c r="G137" s="150"/>
      <c r="H137" s="154"/>
      <c r="I137" s="150"/>
      <c r="J137" s="148"/>
      <c r="K137" s="150"/>
      <c r="L137" s="148"/>
      <c r="M137" s="150"/>
    </row>
    <row r="138" spans="1:13" s="78" customFormat="1" ht="16.5">
      <c r="A138" s="148"/>
      <c r="B138" s="148"/>
      <c r="C138" s="148"/>
      <c r="D138" s="148"/>
      <c r="E138" s="149"/>
      <c r="F138" s="149"/>
      <c r="G138" s="150"/>
      <c r="H138" s="154"/>
      <c r="I138" s="160"/>
      <c r="J138" s="148"/>
      <c r="K138" s="151"/>
      <c r="L138" s="151"/>
      <c r="M138" s="154"/>
    </row>
    <row r="139" spans="1:13" s="78" customFormat="1" ht="16.5">
      <c r="A139" s="148"/>
      <c r="B139" s="148"/>
      <c r="C139" s="148"/>
      <c r="D139" s="148"/>
      <c r="E139" s="149"/>
      <c r="F139" s="149"/>
      <c r="G139" s="150"/>
      <c r="I139" s="160"/>
      <c r="J139" s="148"/>
      <c r="K139" s="151"/>
      <c r="L139" s="151"/>
      <c r="M139" s="154"/>
    </row>
    <row r="140" spans="1:13" s="78" customFormat="1" ht="16.5">
      <c r="A140" s="148"/>
      <c r="B140" s="164"/>
      <c r="C140" s="148"/>
      <c r="D140" s="148"/>
      <c r="E140" s="149"/>
      <c r="F140" s="149"/>
      <c r="G140" s="150"/>
      <c r="H140" s="154"/>
      <c r="I140" s="160"/>
      <c r="J140" s="148"/>
      <c r="K140" s="151"/>
      <c r="L140" s="151"/>
      <c r="M140" s="154"/>
    </row>
    <row r="141" spans="1:13" s="78" customFormat="1" ht="16.5">
      <c r="A141" s="148"/>
      <c r="B141" s="148"/>
      <c r="C141" s="148"/>
      <c r="D141" s="148"/>
      <c r="E141" s="149"/>
      <c r="F141" s="149"/>
      <c r="G141" s="150"/>
      <c r="I141" s="160"/>
      <c r="J141" s="148"/>
      <c r="K141" s="151"/>
      <c r="L141" s="151"/>
      <c r="M141" s="154"/>
    </row>
    <row r="142" spans="1:13" s="78" customFormat="1" ht="16.5">
      <c r="A142" s="148"/>
      <c r="B142" s="148"/>
      <c r="C142" s="148"/>
      <c r="D142" s="148"/>
      <c r="E142" s="163"/>
      <c r="F142" s="149"/>
      <c r="G142" s="150"/>
      <c r="I142" s="160"/>
      <c r="J142" s="148"/>
      <c r="K142" s="151"/>
      <c r="L142" s="151"/>
      <c r="M142" s="154"/>
    </row>
    <row r="143" spans="5:13" s="148" customFormat="1" ht="15.75">
      <c r="E143" s="149"/>
      <c r="F143" s="149"/>
      <c r="G143" s="150"/>
      <c r="H143" s="151"/>
      <c r="I143" s="151"/>
      <c r="J143" s="151"/>
      <c r="K143" s="151"/>
      <c r="L143" s="151"/>
      <c r="M143" s="151"/>
    </row>
    <row r="144" spans="1:13" s="78" customFormat="1" ht="16.5">
      <c r="A144" s="148"/>
      <c r="B144" s="148"/>
      <c r="C144" s="148"/>
      <c r="D144" s="148"/>
      <c r="E144" s="149"/>
      <c r="F144" s="149"/>
      <c r="G144" s="150"/>
      <c r="H144" s="148"/>
      <c r="I144" s="151"/>
      <c r="J144" s="151"/>
      <c r="K144" s="151"/>
      <c r="L144" s="151"/>
      <c r="M144" s="151"/>
    </row>
    <row r="145" spans="1:13" s="78" customFormat="1" ht="16.5">
      <c r="A145" s="148"/>
      <c r="B145" s="148"/>
      <c r="C145" s="148"/>
      <c r="D145" s="148"/>
      <c r="E145" s="149"/>
      <c r="F145" s="149"/>
      <c r="G145" s="150"/>
      <c r="H145" s="148"/>
      <c r="I145" s="151"/>
      <c r="J145" s="151"/>
      <c r="K145" s="151"/>
      <c r="L145" s="151"/>
      <c r="M145" s="154"/>
    </row>
    <row r="146" spans="1:13" s="78" customFormat="1" ht="16.5">
      <c r="A146" s="148"/>
      <c r="B146" s="148"/>
      <c r="C146" s="148"/>
      <c r="D146" s="148"/>
      <c r="E146" s="163"/>
      <c r="F146" s="149"/>
      <c r="G146" s="150"/>
      <c r="H146" s="154"/>
      <c r="I146" s="150"/>
      <c r="J146" s="148"/>
      <c r="K146" s="150"/>
      <c r="L146" s="148"/>
      <c r="M146" s="150"/>
    </row>
    <row r="147" spans="1:13" s="78" customFormat="1" ht="16.5">
      <c r="A147" s="148"/>
      <c r="B147" s="148"/>
      <c r="C147" s="148"/>
      <c r="D147" s="148"/>
      <c r="E147" s="149"/>
      <c r="F147" s="149"/>
      <c r="G147" s="150"/>
      <c r="H147" s="154"/>
      <c r="I147" s="160"/>
      <c r="J147" s="148"/>
      <c r="K147" s="151"/>
      <c r="L147" s="151"/>
      <c r="M147" s="154"/>
    </row>
    <row r="148" spans="1:13" s="78" customFormat="1" ht="16.5">
      <c r="A148" s="148"/>
      <c r="B148" s="148"/>
      <c r="C148" s="148"/>
      <c r="D148" s="148"/>
      <c r="E148" s="149"/>
      <c r="F148" s="149"/>
      <c r="G148" s="150"/>
      <c r="I148" s="160"/>
      <c r="J148" s="148"/>
      <c r="K148" s="151"/>
      <c r="L148" s="151"/>
      <c r="M148" s="154"/>
    </row>
    <row r="149" spans="1:13" s="78" customFormat="1" ht="16.5">
      <c r="A149" s="148"/>
      <c r="B149" s="164"/>
      <c r="C149" s="148"/>
      <c r="D149" s="148"/>
      <c r="E149" s="149"/>
      <c r="F149" s="149"/>
      <c r="G149" s="150"/>
      <c r="H149" s="154"/>
      <c r="I149" s="160"/>
      <c r="J149" s="148"/>
      <c r="K149" s="151"/>
      <c r="L149" s="151"/>
      <c r="M149" s="154"/>
    </row>
    <row r="150" spans="1:13" s="78" customFormat="1" ht="16.5">
      <c r="A150" s="148"/>
      <c r="B150" s="148"/>
      <c r="C150" s="148"/>
      <c r="D150" s="148"/>
      <c r="E150" s="149"/>
      <c r="F150" s="149"/>
      <c r="G150" s="150"/>
      <c r="I150" s="160"/>
      <c r="J150" s="148"/>
      <c r="K150" s="151"/>
      <c r="L150" s="151"/>
      <c r="M150" s="154"/>
    </row>
    <row r="151" spans="1:13" s="78" customFormat="1" ht="16.5">
      <c r="A151" s="148"/>
      <c r="B151" s="148"/>
      <c r="C151" s="148"/>
      <c r="D151" s="148"/>
      <c r="E151" s="163"/>
      <c r="F151" s="149"/>
      <c r="G151" s="150"/>
      <c r="I151" s="160"/>
      <c r="J151" s="148"/>
      <c r="K151" s="151"/>
      <c r="L151" s="151"/>
      <c r="M151" s="154"/>
    </row>
    <row r="152" spans="5:13" s="148" customFormat="1" ht="15.75">
      <c r="E152" s="149"/>
      <c r="F152" s="149"/>
      <c r="G152" s="150"/>
      <c r="H152" s="151"/>
      <c r="I152" s="151"/>
      <c r="J152" s="151"/>
      <c r="K152" s="151"/>
      <c r="L152" s="151"/>
      <c r="M152" s="151"/>
    </row>
    <row r="153" spans="2:13" s="148" customFormat="1" ht="15.75">
      <c r="B153" s="159"/>
      <c r="C153" s="153"/>
      <c r="E153" s="149"/>
      <c r="F153" s="149"/>
      <c r="G153" s="150"/>
      <c r="I153" s="151"/>
      <c r="K153" s="151"/>
      <c r="M153" s="154"/>
    </row>
    <row r="154" spans="5:13" s="148" customFormat="1" ht="15.75">
      <c r="E154" s="149"/>
      <c r="F154" s="149"/>
      <c r="G154" s="150"/>
      <c r="H154" s="151"/>
      <c r="I154" s="151"/>
      <c r="J154" s="151"/>
      <c r="K154" s="151"/>
      <c r="L154" s="151"/>
      <c r="M154" s="151"/>
    </row>
    <row r="155" spans="2:13" s="148" customFormat="1" ht="15.75">
      <c r="B155" s="159"/>
      <c r="C155" s="153"/>
      <c r="E155" s="149"/>
      <c r="F155" s="149"/>
      <c r="G155" s="150"/>
      <c r="I155" s="151"/>
      <c r="K155" s="151"/>
      <c r="M155" s="154"/>
    </row>
    <row r="156" spans="5:13" s="148" customFormat="1" ht="15.75">
      <c r="E156" s="149"/>
      <c r="F156" s="149"/>
      <c r="G156" s="150"/>
      <c r="H156" s="151"/>
      <c r="I156" s="151"/>
      <c r="J156" s="151"/>
      <c r="K156" s="151"/>
      <c r="L156" s="151"/>
      <c r="M156" s="151"/>
    </row>
    <row r="157" spans="2:13" s="148" customFormat="1" ht="15.75">
      <c r="B157" s="159"/>
      <c r="C157" s="153"/>
      <c r="E157" s="149"/>
      <c r="F157" s="149"/>
      <c r="G157" s="150"/>
      <c r="I157" s="151"/>
      <c r="K157" s="151"/>
      <c r="M157" s="154"/>
    </row>
    <row r="158" spans="1:13" s="78" customFormat="1" ht="16.5">
      <c r="A158" s="155"/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</row>
    <row r="159" spans="3:13" s="148" customFormat="1" ht="15.75">
      <c r="C159" s="153"/>
      <c r="E159" s="149"/>
      <c r="F159" s="149"/>
      <c r="G159" s="150"/>
      <c r="I159" s="151"/>
      <c r="K159" s="151"/>
      <c r="M159" s="154"/>
    </row>
    <row r="160" spans="5:13" s="148" customFormat="1" ht="15.75">
      <c r="E160" s="149"/>
      <c r="F160" s="149"/>
      <c r="G160" s="150"/>
      <c r="H160" s="151"/>
      <c r="I160" s="151"/>
      <c r="J160" s="151"/>
      <c r="K160" s="151"/>
      <c r="L160" s="151"/>
      <c r="M160" s="151"/>
    </row>
    <row r="161" spans="3:13" s="148" customFormat="1" ht="15.75">
      <c r="C161" s="153"/>
      <c r="E161" s="149"/>
      <c r="F161" s="149"/>
      <c r="G161" s="150"/>
      <c r="I161" s="151"/>
      <c r="K161" s="151"/>
      <c r="M161" s="154"/>
    </row>
    <row r="162" spans="5:13" s="148" customFormat="1" ht="15.75">
      <c r="E162" s="149"/>
      <c r="F162" s="149"/>
      <c r="G162" s="150"/>
      <c r="H162" s="151"/>
      <c r="I162" s="151"/>
      <c r="J162" s="151"/>
      <c r="K162" s="151"/>
      <c r="L162" s="151"/>
      <c r="M162" s="151"/>
    </row>
    <row r="163" spans="3:13" s="148" customFormat="1" ht="15.75">
      <c r="C163" s="153"/>
      <c r="E163" s="149"/>
      <c r="F163" s="149"/>
      <c r="G163" s="150"/>
      <c r="I163" s="151"/>
      <c r="K163" s="151"/>
      <c r="M163" s="154"/>
    </row>
    <row r="164" spans="5:13" s="148" customFormat="1" ht="15.75">
      <c r="E164" s="149"/>
      <c r="F164" s="149"/>
      <c r="G164" s="150"/>
      <c r="H164" s="151"/>
      <c r="I164" s="151"/>
      <c r="J164" s="151"/>
      <c r="K164" s="151"/>
      <c r="L164" s="151"/>
      <c r="M164" s="151"/>
    </row>
    <row r="165" spans="2:13" s="148" customFormat="1" ht="15.75">
      <c r="B165" s="159"/>
      <c r="C165" s="153"/>
      <c r="E165" s="149"/>
      <c r="F165" s="149"/>
      <c r="G165" s="150"/>
      <c r="I165" s="151"/>
      <c r="K165" s="151"/>
      <c r="M165" s="154"/>
    </row>
    <row r="166" spans="5:13" s="148" customFormat="1" ht="15.75">
      <c r="E166" s="149"/>
      <c r="F166" s="149"/>
      <c r="G166" s="150"/>
      <c r="H166" s="151"/>
      <c r="I166" s="151"/>
      <c r="J166" s="151"/>
      <c r="K166" s="151"/>
      <c r="L166" s="151"/>
      <c r="M166" s="151"/>
    </row>
    <row r="167" spans="3:13" s="148" customFormat="1" ht="15.75">
      <c r="C167" s="153"/>
      <c r="E167" s="149"/>
      <c r="F167" s="149"/>
      <c r="G167" s="150"/>
      <c r="I167" s="151"/>
      <c r="K167" s="151"/>
      <c r="M167" s="154"/>
    </row>
    <row r="168" spans="5:13" s="148" customFormat="1" ht="15.75">
      <c r="E168" s="149"/>
      <c r="F168" s="149"/>
      <c r="G168" s="150"/>
      <c r="H168" s="151"/>
      <c r="I168" s="151"/>
      <c r="J168" s="151"/>
      <c r="K168" s="151"/>
      <c r="L168" s="151"/>
      <c r="M168" s="151"/>
    </row>
    <row r="169" spans="3:13" s="148" customFormat="1" ht="15.75">
      <c r="C169" s="153"/>
      <c r="E169" s="149"/>
      <c r="F169" s="149"/>
      <c r="G169" s="150"/>
      <c r="I169" s="151"/>
      <c r="K169" s="151"/>
      <c r="M169" s="154"/>
    </row>
    <row r="170" spans="5:13" s="148" customFormat="1" ht="15.75">
      <c r="E170" s="149"/>
      <c r="F170" s="149"/>
      <c r="G170" s="150"/>
      <c r="H170" s="151"/>
      <c r="I170" s="151"/>
      <c r="J170" s="151"/>
      <c r="K170" s="151"/>
      <c r="L170" s="151"/>
      <c r="M170" s="151"/>
    </row>
    <row r="171" spans="3:13" s="148" customFormat="1" ht="15.75">
      <c r="C171" s="153"/>
      <c r="E171" s="149"/>
      <c r="F171" s="149"/>
      <c r="G171" s="150"/>
      <c r="I171" s="151"/>
      <c r="K171" s="151"/>
      <c r="M171" s="154"/>
    </row>
    <row r="172" spans="5:13" s="148" customFormat="1" ht="15.75">
      <c r="E172" s="149"/>
      <c r="F172" s="149"/>
      <c r="G172" s="150"/>
      <c r="H172" s="151"/>
      <c r="I172" s="151"/>
      <c r="J172" s="151"/>
      <c r="K172" s="151"/>
      <c r="L172" s="151"/>
      <c r="M172" s="151"/>
    </row>
    <row r="173" spans="3:13" s="148" customFormat="1" ht="15.75">
      <c r="C173" s="153"/>
      <c r="E173" s="149"/>
      <c r="F173" s="149"/>
      <c r="G173" s="150"/>
      <c r="I173" s="151"/>
      <c r="K173" s="151"/>
      <c r="M173" s="154"/>
    </row>
    <row r="174" spans="5:13" s="148" customFormat="1" ht="15.75">
      <c r="E174" s="149"/>
      <c r="F174" s="149"/>
      <c r="G174" s="150"/>
      <c r="H174" s="151"/>
      <c r="I174" s="151"/>
      <c r="J174" s="151"/>
      <c r="K174" s="151"/>
      <c r="L174" s="151"/>
      <c r="M174" s="151"/>
    </row>
    <row r="175" spans="1:13" s="78" customFormat="1" ht="16.5">
      <c r="A175" s="148"/>
      <c r="B175" s="148"/>
      <c r="C175" s="153"/>
      <c r="D175" s="148"/>
      <c r="E175" s="148"/>
      <c r="F175" s="148"/>
      <c r="G175" s="150"/>
      <c r="H175" s="148"/>
      <c r="I175" s="151"/>
      <c r="J175" s="151"/>
      <c r="K175" s="151"/>
      <c r="L175" s="151"/>
      <c r="M175" s="151"/>
    </row>
    <row r="176" spans="1:13" s="78" customFormat="1" ht="16.5">
      <c r="A176" s="148"/>
      <c r="B176" s="148"/>
      <c r="C176" s="148"/>
      <c r="D176" s="148"/>
      <c r="E176" s="149"/>
      <c r="F176" s="149"/>
      <c r="G176" s="150"/>
      <c r="H176" s="148"/>
      <c r="I176" s="151"/>
      <c r="J176" s="151"/>
      <c r="K176" s="151"/>
      <c r="L176" s="151"/>
      <c r="M176" s="154"/>
    </row>
    <row r="177" spans="1:13" s="78" customFormat="1" ht="16.5">
      <c r="A177" s="148"/>
      <c r="B177" s="148"/>
      <c r="C177" s="148"/>
      <c r="D177" s="148"/>
      <c r="E177" s="149"/>
      <c r="F177" s="149"/>
      <c r="G177" s="150"/>
      <c r="H177" s="154"/>
      <c r="I177" s="150"/>
      <c r="J177" s="148"/>
      <c r="K177" s="150"/>
      <c r="L177" s="148"/>
      <c r="M177" s="150"/>
    </row>
    <row r="178" spans="1:13" s="78" customFormat="1" ht="16.5">
      <c r="A178" s="148"/>
      <c r="B178" s="148"/>
      <c r="C178" s="148"/>
      <c r="D178" s="148"/>
      <c r="E178" s="150"/>
      <c r="F178" s="149"/>
      <c r="G178" s="150"/>
      <c r="H178" s="154"/>
      <c r="I178" s="160"/>
      <c r="J178" s="148"/>
      <c r="K178" s="151"/>
      <c r="L178" s="151"/>
      <c r="M178" s="154"/>
    </row>
    <row r="179" spans="1:13" s="78" customFormat="1" ht="16.5">
      <c r="A179" s="148"/>
      <c r="B179" s="148"/>
      <c r="C179" s="148"/>
      <c r="D179" s="148"/>
      <c r="E179" s="149"/>
      <c r="F179" s="149"/>
      <c r="G179" s="150"/>
      <c r="I179" s="160"/>
      <c r="J179" s="148"/>
      <c r="K179" s="151"/>
      <c r="L179" s="151"/>
      <c r="M179" s="154"/>
    </row>
    <row r="180" spans="1:13" s="78" customFormat="1" ht="16.5">
      <c r="A180" s="148"/>
      <c r="B180" s="148"/>
      <c r="C180" s="148"/>
      <c r="D180" s="148"/>
      <c r="E180" s="149"/>
      <c r="F180" s="149"/>
      <c r="G180" s="150"/>
      <c r="H180" s="154"/>
      <c r="I180" s="160"/>
      <c r="J180" s="148"/>
      <c r="K180" s="151"/>
      <c r="L180" s="151"/>
      <c r="M180" s="154"/>
    </row>
    <row r="181" spans="5:13" s="148" customFormat="1" ht="15.75">
      <c r="E181" s="149"/>
      <c r="F181" s="149"/>
      <c r="G181" s="150"/>
      <c r="H181" s="151"/>
      <c r="I181" s="151"/>
      <c r="J181" s="151"/>
      <c r="K181" s="151"/>
      <c r="L181" s="151"/>
      <c r="M181" s="151"/>
    </row>
    <row r="182" spans="1:13" s="78" customFormat="1" ht="16.5">
      <c r="A182" s="148"/>
      <c r="B182" s="148"/>
      <c r="C182" s="153"/>
      <c r="D182" s="148"/>
      <c r="E182" s="148"/>
      <c r="F182" s="148"/>
      <c r="G182" s="150"/>
      <c r="H182" s="148"/>
      <c r="I182" s="151"/>
      <c r="J182" s="151"/>
      <c r="K182" s="151"/>
      <c r="L182" s="151"/>
      <c r="M182" s="151"/>
    </row>
    <row r="183" spans="1:13" s="78" customFormat="1" ht="16.5">
      <c r="A183" s="148"/>
      <c r="B183" s="148"/>
      <c r="C183" s="148"/>
      <c r="D183" s="148"/>
      <c r="E183" s="149"/>
      <c r="F183" s="149"/>
      <c r="G183" s="150"/>
      <c r="H183" s="148"/>
      <c r="I183" s="151"/>
      <c r="J183" s="151"/>
      <c r="K183" s="151"/>
      <c r="L183" s="151"/>
      <c r="M183" s="154"/>
    </row>
    <row r="184" spans="1:13" s="78" customFormat="1" ht="16.5">
      <c r="A184" s="148"/>
      <c r="B184" s="148"/>
      <c r="C184" s="148"/>
      <c r="D184" s="148"/>
      <c r="E184" s="163"/>
      <c r="F184" s="149"/>
      <c r="G184" s="150"/>
      <c r="H184" s="154"/>
      <c r="I184" s="150"/>
      <c r="J184" s="148"/>
      <c r="K184" s="150"/>
      <c r="L184" s="148"/>
      <c r="M184" s="150"/>
    </row>
    <row r="185" spans="1:13" s="78" customFormat="1" ht="16.5">
      <c r="A185" s="148"/>
      <c r="B185" s="164"/>
      <c r="C185" s="148"/>
      <c r="D185" s="148"/>
      <c r="E185" s="150"/>
      <c r="F185" s="149"/>
      <c r="G185" s="150"/>
      <c r="H185" s="154"/>
      <c r="I185" s="160"/>
      <c r="J185" s="148"/>
      <c r="K185" s="151"/>
      <c r="L185" s="151"/>
      <c r="M185" s="154"/>
    </row>
    <row r="186" spans="1:13" s="78" customFormat="1" ht="16.5">
      <c r="A186" s="148"/>
      <c r="B186" s="148"/>
      <c r="C186" s="148"/>
      <c r="D186" s="148"/>
      <c r="E186" s="163"/>
      <c r="F186" s="149"/>
      <c r="G186" s="150"/>
      <c r="H186" s="154"/>
      <c r="I186" s="160"/>
      <c r="J186" s="148"/>
      <c r="K186" s="151"/>
      <c r="L186" s="151"/>
      <c r="M186" s="154"/>
    </row>
    <row r="187" spans="5:13" s="148" customFormat="1" ht="15.75">
      <c r="E187" s="149"/>
      <c r="F187" s="149"/>
      <c r="G187" s="150"/>
      <c r="H187" s="151"/>
      <c r="I187" s="151"/>
      <c r="J187" s="151"/>
      <c r="K187" s="151"/>
      <c r="L187" s="151"/>
      <c r="M187" s="151"/>
    </row>
    <row r="188" spans="1:13" s="78" customFormat="1" ht="16.5">
      <c r="A188" s="155"/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</row>
    <row r="189" spans="1:13" s="78" customFormat="1" ht="16.5">
      <c r="A189" s="148"/>
      <c r="B189" s="148"/>
      <c r="C189" s="153"/>
      <c r="D189" s="148"/>
      <c r="E189" s="148"/>
      <c r="F189" s="148"/>
      <c r="G189" s="150"/>
      <c r="H189" s="148"/>
      <c r="I189" s="151"/>
      <c r="J189" s="151"/>
      <c r="K189" s="151"/>
      <c r="L189" s="151"/>
      <c r="M189" s="151"/>
    </row>
    <row r="190" spans="1:13" s="78" customFormat="1" ht="16.5">
      <c r="A190" s="148"/>
      <c r="B190" s="148"/>
      <c r="C190" s="148"/>
      <c r="D190" s="148"/>
      <c r="E190" s="149"/>
      <c r="F190" s="149"/>
      <c r="G190" s="150"/>
      <c r="H190" s="148"/>
      <c r="I190" s="151"/>
      <c r="J190" s="151"/>
      <c r="K190" s="151"/>
      <c r="L190" s="151"/>
      <c r="M190" s="154"/>
    </row>
    <row r="191" spans="1:13" s="78" customFormat="1" ht="16.5">
      <c r="A191" s="148"/>
      <c r="B191" s="148"/>
      <c r="C191" s="148"/>
      <c r="D191" s="148"/>
      <c r="E191" s="163"/>
      <c r="F191" s="149"/>
      <c r="G191" s="150"/>
      <c r="H191" s="154"/>
      <c r="I191" s="150"/>
      <c r="J191" s="148"/>
      <c r="K191" s="150"/>
      <c r="L191" s="148"/>
      <c r="M191" s="150"/>
    </row>
    <row r="192" spans="1:13" s="78" customFormat="1" ht="16.5">
      <c r="A192" s="148"/>
      <c r="B192" s="164"/>
      <c r="C192" s="148"/>
      <c r="D192" s="148"/>
      <c r="E192" s="150"/>
      <c r="F192" s="149"/>
      <c r="G192" s="150"/>
      <c r="H192" s="154"/>
      <c r="I192" s="160"/>
      <c r="J192" s="148"/>
      <c r="K192" s="151"/>
      <c r="L192" s="151"/>
      <c r="M192" s="154"/>
    </row>
    <row r="193" spans="1:13" s="78" customFormat="1" ht="16.5">
      <c r="A193" s="148"/>
      <c r="B193" s="148"/>
      <c r="C193" s="148"/>
      <c r="D193" s="148"/>
      <c r="E193" s="163"/>
      <c r="F193" s="149"/>
      <c r="G193" s="150"/>
      <c r="H193" s="154"/>
      <c r="I193" s="160"/>
      <c r="J193" s="148"/>
      <c r="K193" s="151"/>
      <c r="L193" s="151"/>
      <c r="M193" s="154"/>
    </row>
    <row r="194" spans="5:13" s="148" customFormat="1" ht="15.75">
      <c r="E194" s="149"/>
      <c r="F194" s="149"/>
      <c r="G194" s="150"/>
      <c r="H194" s="151"/>
      <c r="I194" s="151"/>
      <c r="J194" s="151"/>
      <c r="K194" s="151"/>
      <c r="L194" s="151"/>
      <c r="M194" s="151"/>
    </row>
    <row r="195" spans="1:13" s="78" customFormat="1" ht="16.5">
      <c r="A195" s="148"/>
      <c r="B195" s="148"/>
      <c r="C195" s="153"/>
      <c r="D195" s="148"/>
      <c r="E195" s="148"/>
      <c r="F195" s="148"/>
      <c r="G195" s="150"/>
      <c r="H195" s="148"/>
      <c r="I195" s="151"/>
      <c r="J195" s="151"/>
      <c r="K195" s="151"/>
      <c r="L195" s="151"/>
      <c r="M195" s="151"/>
    </row>
    <row r="196" spans="1:13" s="78" customFormat="1" ht="16.5">
      <c r="A196" s="148"/>
      <c r="B196" s="148"/>
      <c r="C196" s="148"/>
      <c r="D196" s="148"/>
      <c r="E196" s="149"/>
      <c r="F196" s="149"/>
      <c r="G196" s="150"/>
      <c r="H196" s="148"/>
      <c r="I196" s="151"/>
      <c r="J196" s="151"/>
      <c r="K196" s="151"/>
      <c r="L196" s="151"/>
      <c r="M196" s="154"/>
    </row>
    <row r="197" spans="1:13" s="78" customFormat="1" ht="16.5">
      <c r="A197" s="148"/>
      <c r="B197" s="148"/>
      <c r="C197" s="148"/>
      <c r="D197" s="148"/>
      <c r="E197" s="163"/>
      <c r="F197" s="149"/>
      <c r="G197" s="150"/>
      <c r="H197" s="154"/>
      <c r="I197" s="150"/>
      <c r="J197" s="148"/>
      <c r="K197" s="150"/>
      <c r="L197" s="148"/>
      <c r="M197" s="150"/>
    </row>
    <row r="198" spans="1:13" s="78" customFormat="1" ht="16.5">
      <c r="A198" s="148"/>
      <c r="B198" s="164"/>
      <c r="C198" s="148"/>
      <c r="D198" s="148"/>
      <c r="E198" s="150"/>
      <c r="F198" s="149"/>
      <c r="G198" s="150"/>
      <c r="H198" s="154"/>
      <c r="I198" s="160"/>
      <c r="J198" s="148"/>
      <c r="K198" s="151"/>
      <c r="L198" s="151"/>
      <c r="M198" s="154"/>
    </row>
    <row r="199" spans="1:13" s="78" customFormat="1" ht="16.5">
      <c r="A199" s="148"/>
      <c r="B199" s="148"/>
      <c r="C199" s="148"/>
      <c r="D199" s="148"/>
      <c r="E199" s="163"/>
      <c r="F199" s="149"/>
      <c r="G199" s="150"/>
      <c r="H199" s="154"/>
      <c r="I199" s="160"/>
      <c r="J199" s="148"/>
      <c r="K199" s="151"/>
      <c r="L199" s="151"/>
      <c r="M199" s="154"/>
    </row>
    <row r="200" spans="5:13" s="148" customFormat="1" ht="15.75">
      <c r="E200" s="149"/>
      <c r="F200" s="149"/>
      <c r="G200" s="150"/>
      <c r="H200" s="151"/>
      <c r="I200" s="151"/>
      <c r="J200" s="151"/>
      <c r="K200" s="151"/>
      <c r="L200" s="151"/>
      <c r="M200" s="151"/>
    </row>
    <row r="201" spans="1:13" s="78" customFormat="1" ht="16.5">
      <c r="A201" s="148"/>
      <c r="B201" s="148"/>
      <c r="C201" s="153"/>
      <c r="D201" s="148"/>
      <c r="E201" s="148"/>
      <c r="F201" s="148"/>
      <c r="G201" s="150"/>
      <c r="H201" s="148"/>
      <c r="I201" s="151"/>
      <c r="J201" s="151"/>
      <c r="K201" s="151"/>
      <c r="L201" s="151"/>
      <c r="M201" s="151"/>
    </row>
    <row r="202" spans="1:13" s="78" customFormat="1" ht="16.5">
      <c r="A202" s="148"/>
      <c r="B202" s="148"/>
      <c r="C202" s="148"/>
      <c r="D202" s="148"/>
      <c r="E202" s="149"/>
      <c r="F202" s="149"/>
      <c r="G202" s="150"/>
      <c r="H202" s="148"/>
      <c r="I202" s="151"/>
      <c r="J202" s="151"/>
      <c r="K202" s="151"/>
      <c r="L202" s="151"/>
      <c r="M202" s="154"/>
    </row>
    <row r="203" spans="1:13" s="78" customFormat="1" ht="16.5">
      <c r="A203" s="148"/>
      <c r="B203" s="148"/>
      <c r="C203" s="148"/>
      <c r="D203" s="148"/>
      <c r="E203" s="163"/>
      <c r="F203" s="149"/>
      <c r="G203" s="150"/>
      <c r="H203" s="154"/>
      <c r="I203" s="150"/>
      <c r="J203" s="148"/>
      <c r="K203" s="150"/>
      <c r="L203" s="148"/>
      <c r="M203" s="150"/>
    </row>
    <row r="204" spans="1:13" s="78" customFormat="1" ht="16.5">
      <c r="A204" s="148"/>
      <c r="B204" s="164"/>
      <c r="C204" s="148"/>
      <c r="D204" s="148"/>
      <c r="E204" s="150"/>
      <c r="F204" s="149"/>
      <c r="G204" s="150"/>
      <c r="H204" s="154"/>
      <c r="I204" s="160"/>
      <c r="J204" s="148"/>
      <c r="K204" s="151"/>
      <c r="L204" s="151"/>
      <c r="M204" s="154"/>
    </row>
    <row r="205" spans="1:13" s="78" customFormat="1" ht="16.5">
      <c r="A205" s="148"/>
      <c r="B205" s="148"/>
      <c r="C205" s="148"/>
      <c r="D205" s="148"/>
      <c r="E205" s="163"/>
      <c r="F205" s="149"/>
      <c r="G205" s="150"/>
      <c r="H205" s="154"/>
      <c r="I205" s="160"/>
      <c r="J205" s="148"/>
      <c r="K205" s="151"/>
      <c r="L205" s="151"/>
      <c r="M205" s="154"/>
    </row>
    <row r="206" spans="5:13" s="148" customFormat="1" ht="15.75">
      <c r="E206" s="149"/>
      <c r="F206" s="149"/>
      <c r="G206" s="150"/>
      <c r="H206" s="151"/>
      <c r="I206" s="151"/>
      <c r="J206" s="151"/>
      <c r="K206" s="151"/>
      <c r="L206" s="151"/>
      <c r="M206" s="151"/>
    </row>
    <row r="207" spans="1:13" s="78" customFormat="1" ht="16.5">
      <c r="A207" s="148"/>
      <c r="B207" s="148"/>
      <c r="C207" s="153"/>
      <c r="D207" s="148"/>
      <c r="E207" s="148"/>
      <c r="F207" s="148"/>
      <c r="G207" s="150"/>
      <c r="H207" s="148"/>
      <c r="I207" s="151"/>
      <c r="J207" s="151"/>
      <c r="K207" s="151"/>
      <c r="L207" s="151"/>
      <c r="M207" s="151"/>
    </row>
    <row r="208" spans="1:13" s="78" customFormat="1" ht="16.5">
      <c r="A208" s="148"/>
      <c r="B208" s="148"/>
      <c r="C208" s="148"/>
      <c r="D208" s="148"/>
      <c r="E208" s="149"/>
      <c r="F208" s="149"/>
      <c r="G208" s="150"/>
      <c r="H208" s="148"/>
      <c r="I208" s="151"/>
      <c r="J208" s="151"/>
      <c r="K208" s="151"/>
      <c r="L208" s="151"/>
      <c r="M208" s="154"/>
    </row>
    <row r="209" spans="1:13" s="78" customFormat="1" ht="16.5">
      <c r="A209" s="148"/>
      <c r="B209" s="148"/>
      <c r="C209" s="148"/>
      <c r="D209" s="148"/>
      <c r="E209" s="163"/>
      <c r="F209" s="149"/>
      <c r="G209" s="150"/>
      <c r="H209" s="154"/>
      <c r="I209" s="150"/>
      <c r="J209" s="148"/>
      <c r="K209" s="150"/>
      <c r="L209" s="148"/>
      <c r="M209" s="150"/>
    </row>
    <row r="210" spans="1:13" s="78" customFormat="1" ht="16.5">
      <c r="A210" s="148"/>
      <c r="B210" s="164"/>
      <c r="C210" s="148"/>
      <c r="D210" s="148"/>
      <c r="E210" s="150"/>
      <c r="F210" s="149"/>
      <c r="G210" s="150"/>
      <c r="H210" s="154"/>
      <c r="I210" s="160"/>
      <c r="J210" s="148"/>
      <c r="K210" s="151"/>
      <c r="L210" s="151"/>
      <c r="M210" s="154"/>
    </row>
    <row r="211" spans="1:13" s="78" customFormat="1" ht="16.5">
      <c r="A211" s="148"/>
      <c r="B211" s="148"/>
      <c r="C211" s="148"/>
      <c r="D211" s="148"/>
      <c r="E211" s="163"/>
      <c r="F211" s="149"/>
      <c r="G211" s="150"/>
      <c r="H211" s="154"/>
      <c r="I211" s="160"/>
      <c r="J211" s="148"/>
      <c r="K211" s="151"/>
      <c r="L211" s="151"/>
      <c r="M211" s="154"/>
    </row>
    <row r="212" spans="5:13" s="148" customFormat="1" ht="15.75">
      <c r="E212" s="149"/>
      <c r="F212" s="149"/>
      <c r="G212" s="150"/>
      <c r="H212" s="151"/>
      <c r="I212" s="151"/>
      <c r="J212" s="151"/>
      <c r="K212" s="151"/>
      <c r="L212" s="151"/>
      <c r="M212" s="151"/>
    </row>
    <row r="213" spans="1:13" s="78" customFormat="1" ht="16.5">
      <c r="A213" s="148"/>
      <c r="B213" s="148"/>
      <c r="C213" s="153"/>
      <c r="D213" s="148"/>
      <c r="E213" s="148"/>
      <c r="F213" s="148"/>
      <c r="G213" s="150"/>
      <c r="H213" s="148"/>
      <c r="I213" s="151"/>
      <c r="J213" s="151"/>
      <c r="K213" s="151"/>
      <c r="L213" s="151"/>
      <c r="M213" s="151"/>
    </row>
    <row r="214" spans="1:13" s="78" customFormat="1" ht="16.5">
      <c r="A214" s="148"/>
      <c r="B214" s="148"/>
      <c r="C214" s="148"/>
      <c r="D214" s="148"/>
      <c r="E214" s="149"/>
      <c r="F214" s="149"/>
      <c r="G214" s="150"/>
      <c r="H214" s="148"/>
      <c r="I214" s="151"/>
      <c r="J214" s="151"/>
      <c r="K214" s="151"/>
      <c r="L214" s="151"/>
      <c r="M214" s="154"/>
    </row>
    <row r="215" spans="1:13" s="78" customFormat="1" ht="16.5">
      <c r="A215" s="148"/>
      <c r="B215" s="148"/>
      <c r="C215" s="148"/>
      <c r="D215" s="148"/>
      <c r="E215" s="163"/>
      <c r="F215" s="149"/>
      <c r="G215" s="150"/>
      <c r="H215" s="154"/>
      <c r="I215" s="150"/>
      <c r="J215" s="148"/>
      <c r="K215" s="150"/>
      <c r="L215" s="148"/>
      <c r="M215" s="150"/>
    </row>
    <row r="216" spans="1:13" s="78" customFormat="1" ht="16.5">
      <c r="A216" s="148"/>
      <c r="B216" s="164"/>
      <c r="C216" s="148"/>
      <c r="D216" s="148"/>
      <c r="E216" s="150"/>
      <c r="F216" s="149"/>
      <c r="G216" s="150"/>
      <c r="H216" s="154"/>
      <c r="I216" s="160"/>
      <c r="J216" s="148"/>
      <c r="K216" s="151"/>
      <c r="L216" s="151"/>
      <c r="M216" s="154"/>
    </row>
    <row r="217" spans="1:13" s="78" customFormat="1" ht="16.5">
      <c r="A217" s="148"/>
      <c r="B217" s="148"/>
      <c r="C217" s="148"/>
      <c r="D217" s="148"/>
      <c r="E217" s="163"/>
      <c r="F217" s="149"/>
      <c r="G217" s="150"/>
      <c r="H217" s="154"/>
      <c r="I217" s="160"/>
      <c r="J217" s="148"/>
      <c r="K217" s="151"/>
      <c r="L217" s="151"/>
      <c r="M217" s="154"/>
    </row>
    <row r="218" spans="5:13" s="148" customFormat="1" ht="15.75">
      <c r="E218" s="149"/>
      <c r="F218" s="149"/>
      <c r="G218" s="150"/>
      <c r="H218" s="151"/>
      <c r="I218" s="151"/>
      <c r="J218" s="151"/>
      <c r="K218" s="151"/>
      <c r="L218" s="151"/>
      <c r="M218" s="151"/>
    </row>
    <row r="219" spans="7:13" s="148" customFormat="1" ht="15.75">
      <c r="G219" s="150"/>
      <c r="I219" s="151"/>
      <c r="J219" s="151"/>
      <c r="K219" s="151"/>
      <c r="L219" s="151"/>
      <c r="M219" s="151"/>
    </row>
    <row r="220" spans="5:13" s="148" customFormat="1" ht="15.75">
      <c r="E220" s="149"/>
      <c r="F220" s="149"/>
      <c r="G220" s="150"/>
      <c r="I220" s="151"/>
      <c r="J220" s="151"/>
      <c r="K220" s="151"/>
      <c r="L220" s="151"/>
      <c r="M220" s="154"/>
    </row>
    <row r="221" spans="5:13" s="148" customFormat="1" ht="15.75">
      <c r="E221" s="163"/>
      <c r="F221" s="149"/>
      <c r="G221" s="150"/>
      <c r="H221" s="154"/>
      <c r="I221" s="150"/>
      <c r="K221" s="150"/>
      <c r="M221" s="150"/>
    </row>
    <row r="222" spans="1:13" s="78" customFormat="1" ht="16.5">
      <c r="A222" s="155"/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</row>
    <row r="223" spans="5:13" s="148" customFormat="1" ht="16.5">
      <c r="E223" s="150"/>
      <c r="F223" s="149"/>
      <c r="G223" s="150"/>
      <c r="H223" s="154"/>
      <c r="I223" s="160"/>
      <c r="K223" s="151"/>
      <c r="L223" s="151"/>
      <c r="M223" s="154"/>
    </row>
    <row r="224" spans="5:13" s="148" customFormat="1" ht="16.5">
      <c r="E224" s="149"/>
      <c r="F224" s="149"/>
      <c r="G224" s="150"/>
      <c r="H224" s="154"/>
      <c r="I224" s="160"/>
      <c r="K224" s="151"/>
      <c r="L224" s="151"/>
      <c r="M224" s="154"/>
    </row>
    <row r="225" spans="5:13" s="148" customFormat="1" ht="16.5">
      <c r="E225" s="163"/>
      <c r="F225" s="149"/>
      <c r="G225" s="150"/>
      <c r="H225" s="154"/>
      <c r="I225" s="160"/>
      <c r="K225" s="151"/>
      <c r="L225" s="151"/>
      <c r="M225" s="154"/>
    </row>
    <row r="226" spans="5:13" s="148" customFormat="1" ht="15.75">
      <c r="E226" s="149"/>
      <c r="F226" s="149"/>
      <c r="G226" s="150"/>
      <c r="H226" s="151"/>
      <c r="I226" s="151"/>
      <c r="J226" s="151"/>
      <c r="K226" s="151"/>
      <c r="L226" s="151"/>
      <c r="M226" s="151"/>
    </row>
    <row r="227" spans="1:13" s="78" customFormat="1" ht="16.5">
      <c r="A227" s="148"/>
      <c r="B227" s="148"/>
      <c r="C227" s="153"/>
      <c r="D227" s="148"/>
      <c r="E227" s="148"/>
      <c r="F227" s="148"/>
      <c r="G227" s="150"/>
      <c r="H227" s="148"/>
      <c r="I227" s="151"/>
      <c r="J227" s="151"/>
      <c r="K227" s="151"/>
      <c r="L227" s="151"/>
      <c r="M227" s="151"/>
    </row>
    <row r="228" spans="5:13" s="148" customFormat="1" ht="15.75">
      <c r="E228" s="149"/>
      <c r="F228" s="149"/>
      <c r="G228" s="150"/>
      <c r="I228" s="151"/>
      <c r="J228" s="151"/>
      <c r="K228" s="151"/>
      <c r="L228" s="151"/>
      <c r="M228" s="154"/>
    </row>
    <row r="229" spans="1:13" s="78" customFormat="1" ht="16.5">
      <c r="A229" s="148"/>
      <c r="B229" s="148"/>
      <c r="C229" s="148"/>
      <c r="D229" s="148"/>
      <c r="E229" s="163"/>
      <c r="F229" s="149"/>
      <c r="G229" s="150"/>
      <c r="H229" s="154"/>
      <c r="I229" s="150"/>
      <c r="J229" s="148"/>
      <c r="K229" s="150"/>
      <c r="L229" s="148"/>
      <c r="M229" s="150"/>
    </row>
    <row r="230" spans="1:13" s="78" customFormat="1" ht="16.5">
      <c r="A230" s="148"/>
      <c r="B230" s="164"/>
      <c r="C230" s="148"/>
      <c r="D230" s="148"/>
      <c r="E230" s="150"/>
      <c r="F230" s="149"/>
      <c r="G230" s="150"/>
      <c r="H230" s="154"/>
      <c r="I230" s="160"/>
      <c r="J230" s="148"/>
      <c r="K230" s="151"/>
      <c r="L230" s="151"/>
      <c r="M230" s="154"/>
    </row>
    <row r="231" spans="1:13" s="78" customFormat="1" ht="16.5">
      <c r="A231" s="148"/>
      <c r="B231" s="148"/>
      <c r="C231" s="148"/>
      <c r="D231" s="148"/>
      <c r="E231" s="163"/>
      <c r="F231" s="149"/>
      <c r="G231" s="150"/>
      <c r="H231" s="154"/>
      <c r="I231" s="160"/>
      <c r="J231" s="148"/>
      <c r="K231" s="151"/>
      <c r="L231" s="151"/>
      <c r="M231" s="154"/>
    </row>
    <row r="232" spans="5:13" s="148" customFormat="1" ht="15.75">
      <c r="E232" s="149"/>
      <c r="F232" s="149"/>
      <c r="G232" s="150"/>
      <c r="H232" s="151"/>
      <c r="I232" s="151"/>
      <c r="J232" s="151"/>
      <c r="K232" s="151"/>
      <c r="L232" s="151"/>
      <c r="M232" s="151"/>
    </row>
    <row r="233" spans="5:13" s="148" customFormat="1" ht="15.75">
      <c r="E233" s="149"/>
      <c r="F233" s="149"/>
      <c r="G233" s="150"/>
      <c r="I233" s="151"/>
      <c r="J233" s="151"/>
      <c r="K233" s="151"/>
      <c r="L233" s="151"/>
      <c r="M233" s="151"/>
    </row>
    <row r="234" spans="5:13" s="148" customFormat="1" ht="15.75">
      <c r="E234" s="149"/>
      <c r="F234" s="149"/>
      <c r="G234" s="150"/>
      <c r="I234" s="151"/>
      <c r="J234" s="151"/>
      <c r="K234" s="151"/>
      <c r="L234" s="151"/>
      <c r="M234" s="154"/>
    </row>
    <row r="235" spans="5:13" s="148" customFormat="1" ht="16.5">
      <c r="E235" s="149"/>
      <c r="F235" s="149"/>
      <c r="G235" s="150"/>
      <c r="H235" s="154"/>
      <c r="I235" s="160"/>
      <c r="K235" s="151"/>
      <c r="L235" s="151"/>
      <c r="M235" s="154"/>
    </row>
    <row r="236" spans="5:13" s="148" customFormat="1" ht="16.5">
      <c r="E236" s="149"/>
      <c r="F236" s="149"/>
      <c r="G236" s="150"/>
      <c r="H236" s="154"/>
      <c r="I236" s="160"/>
      <c r="K236" s="151"/>
      <c r="L236" s="151"/>
      <c r="M236" s="154"/>
    </row>
    <row r="237" spans="2:13" s="148" customFormat="1" ht="16.5">
      <c r="B237" s="159"/>
      <c r="E237" s="149"/>
      <c r="F237" s="149"/>
      <c r="G237" s="150"/>
      <c r="H237" s="154"/>
      <c r="I237" s="160"/>
      <c r="K237" s="151"/>
      <c r="L237" s="151"/>
      <c r="M237" s="154"/>
    </row>
    <row r="238" spans="5:13" s="148" customFormat="1" ht="16.5">
      <c r="E238" s="149"/>
      <c r="F238" s="149"/>
      <c r="G238" s="150"/>
      <c r="H238" s="154"/>
      <c r="I238" s="160"/>
      <c r="K238" s="151"/>
      <c r="L238" s="151"/>
      <c r="M238" s="154"/>
    </row>
    <row r="239" spans="5:13" s="148" customFormat="1" ht="16.5">
      <c r="E239" s="163"/>
      <c r="F239" s="149"/>
      <c r="G239" s="150"/>
      <c r="H239" s="154"/>
      <c r="I239" s="160"/>
      <c r="K239" s="151"/>
      <c r="L239" s="151"/>
      <c r="M239" s="154"/>
    </row>
    <row r="240" spans="5:13" s="148" customFormat="1" ht="15.75">
      <c r="E240" s="149"/>
      <c r="F240" s="149"/>
      <c r="G240" s="150"/>
      <c r="H240" s="151"/>
      <c r="I240" s="151"/>
      <c r="J240" s="151"/>
      <c r="K240" s="151"/>
      <c r="L240" s="151"/>
      <c r="M240" s="151"/>
    </row>
    <row r="241" spans="1:13" s="78" customFormat="1" ht="16.5">
      <c r="A241" s="148"/>
      <c r="B241" s="148"/>
      <c r="C241" s="148"/>
      <c r="D241" s="148"/>
      <c r="E241" s="148"/>
      <c r="F241" s="148"/>
      <c r="G241" s="150"/>
      <c r="H241" s="148"/>
      <c r="I241" s="151"/>
      <c r="J241" s="151"/>
      <c r="K241" s="151"/>
      <c r="L241" s="151"/>
      <c r="M241" s="151"/>
    </row>
    <row r="242" spans="1:13" s="78" customFormat="1" ht="16.5">
      <c r="A242" s="148"/>
      <c r="B242" s="148"/>
      <c r="C242" s="148"/>
      <c r="D242" s="148"/>
      <c r="E242" s="149"/>
      <c r="F242" s="149"/>
      <c r="G242" s="150"/>
      <c r="H242" s="148"/>
      <c r="I242" s="151"/>
      <c r="J242" s="151"/>
      <c r="K242" s="151"/>
      <c r="L242" s="151"/>
      <c r="M242" s="154"/>
    </row>
    <row r="243" spans="1:13" s="78" customFormat="1" ht="16.5">
      <c r="A243" s="148"/>
      <c r="B243" s="148"/>
      <c r="C243" s="148"/>
      <c r="D243" s="148"/>
      <c r="E243" s="149"/>
      <c r="F243" s="149"/>
      <c r="G243" s="150"/>
      <c r="H243" s="154"/>
      <c r="I243" s="150"/>
      <c r="J243" s="148"/>
      <c r="K243" s="150"/>
      <c r="L243" s="148"/>
      <c r="M243" s="150"/>
    </row>
    <row r="244" spans="1:13" s="78" customFormat="1" ht="16.5">
      <c r="A244" s="148"/>
      <c r="B244" s="148"/>
      <c r="C244" s="148"/>
      <c r="D244" s="148"/>
      <c r="E244" s="150"/>
      <c r="F244" s="149"/>
      <c r="G244" s="150"/>
      <c r="H244" s="154"/>
      <c r="I244" s="160"/>
      <c r="J244" s="148"/>
      <c r="K244" s="151"/>
      <c r="L244" s="151"/>
      <c r="M244" s="154"/>
    </row>
    <row r="245" spans="1:13" s="78" customFormat="1" ht="16.5">
      <c r="A245" s="148"/>
      <c r="B245" s="148"/>
      <c r="C245" s="148"/>
      <c r="D245" s="148"/>
      <c r="E245" s="149"/>
      <c r="F245" s="149"/>
      <c r="G245" s="150"/>
      <c r="H245" s="154"/>
      <c r="I245" s="160"/>
      <c r="J245" s="148"/>
      <c r="K245" s="151"/>
      <c r="L245" s="151"/>
      <c r="M245" s="154"/>
    </row>
    <row r="246" spans="1:13" s="78" customFormat="1" ht="16.5">
      <c r="A246" s="148"/>
      <c r="B246" s="148"/>
      <c r="C246" s="148"/>
      <c r="D246" s="148"/>
      <c r="E246" s="149"/>
      <c r="F246" s="149"/>
      <c r="G246" s="150"/>
      <c r="H246" s="154"/>
      <c r="I246" s="160"/>
      <c r="J246" s="148"/>
      <c r="K246" s="151"/>
      <c r="L246" s="151"/>
      <c r="M246" s="154"/>
    </row>
    <row r="247" spans="5:13" s="148" customFormat="1" ht="15.75">
      <c r="E247" s="149"/>
      <c r="F247" s="149"/>
      <c r="G247" s="150"/>
      <c r="H247" s="151"/>
      <c r="I247" s="151"/>
      <c r="J247" s="151"/>
      <c r="K247" s="151"/>
      <c r="L247" s="151"/>
      <c r="M247" s="151"/>
    </row>
    <row r="248" spans="5:13" s="148" customFormat="1" ht="15.75">
      <c r="E248" s="149"/>
      <c r="F248" s="149"/>
      <c r="G248" s="150"/>
      <c r="H248" s="158"/>
      <c r="I248" s="151"/>
      <c r="J248" s="158"/>
      <c r="K248" s="151"/>
      <c r="L248" s="158"/>
      <c r="M248" s="165"/>
    </row>
    <row r="249" spans="5:13" s="148" customFormat="1" ht="15.75">
      <c r="E249" s="149"/>
      <c r="F249" s="149"/>
      <c r="G249" s="150"/>
      <c r="H249" s="151"/>
      <c r="I249" s="151"/>
      <c r="J249" s="151"/>
      <c r="K249" s="151"/>
      <c r="L249" s="151"/>
      <c r="M249" s="151"/>
    </row>
    <row r="250" spans="5:13" s="148" customFormat="1" ht="15.75">
      <c r="E250" s="149"/>
      <c r="F250" s="149"/>
      <c r="G250" s="150"/>
      <c r="H250" s="151"/>
      <c r="I250" s="151"/>
      <c r="J250" s="151"/>
      <c r="K250" s="151"/>
      <c r="L250" s="151"/>
      <c r="M250" s="151"/>
    </row>
    <row r="251" spans="5:13" s="148" customFormat="1" ht="15.75">
      <c r="E251" s="149"/>
      <c r="F251" s="149"/>
      <c r="G251" s="150"/>
      <c r="H251" s="151"/>
      <c r="I251" s="151"/>
      <c r="J251" s="151"/>
      <c r="K251" s="151"/>
      <c r="L251" s="151"/>
      <c r="M251" s="151"/>
    </row>
    <row r="252" spans="2:13" s="148" customFormat="1" ht="15.75">
      <c r="B252" s="159"/>
      <c r="C252" s="153"/>
      <c r="E252" s="149"/>
      <c r="F252" s="149"/>
      <c r="G252" s="166"/>
      <c r="I252" s="151"/>
      <c r="K252" s="151"/>
      <c r="M252" s="154"/>
    </row>
    <row r="253" spans="5:13" s="148" customFormat="1" ht="15.75">
      <c r="E253" s="149"/>
      <c r="F253" s="149"/>
      <c r="G253" s="150"/>
      <c r="H253" s="151"/>
      <c r="I253" s="151"/>
      <c r="J253" s="151"/>
      <c r="K253" s="151"/>
      <c r="L253" s="151"/>
      <c r="M253" s="151"/>
    </row>
    <row r="254" spans="5:13" s="148" customFormat="1" ht="15.75">
      <c r="E254" s="149"/>
      <c r="F254" s="149"/>
      <c r="G254" s="150"/>
      <c r="H254" s="158"/>
      <c r="I254" s="151"/>
      <c r="J254" s="158"/>
      <c r="K254" s="151"/>
      <c r="L254" s="158"/>
      <c r="M254" s="165"/>
    </row>
    <row r="255" spans="1:13" s="78" customFormat="1" ht="16.5">
      <c r="A255" s="155"/>
      <c r="B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</row>
    <row r="256" s="78" customFormat="1" ht="16.5"/>
    <row r="257" s="78" customFormat="1" ht="16.5"/>
    <row r="258" s="78" customFormat="1" ht="16.5"/>
    <row r="259" s="78" customFormat="1" ht="16.5"/>
    <row r="260" s="78" customFormat="1" ht="16.5"/>
    <row r="261" s="78" customFormat="1" ht="16.5"/>
    <row r="262" s="78" customFormat="1" ht="16.5"/>
    <row r="263" s="78" customFormat="1" ht="16.5"/>
    <row r="264" s="78" customFormat="1" ht="16.5"/>
    <row r="265" s="78" customFormat="1" ht="16.5"/>
    <row r="266" s="78" customFormat="1" ht="16.5"/>
    <row r="267" s="78" customFormat="1" ht="16.5"/>
    <row r="268" s="78" customFormat="1" ht="16.5"/>
    <row r="269" s="78" customFormat="1" ht="16.5"/>
    <row r="270" s="78" customFormat="1" ht="16.5"/>
    <row r="271" s="78" customFormat="1" ht="16.5"/>
    <row r="272" s="78" customFormat="1" ht="16.5"/>
    <row r="273" s="78" customFormat="1" ht="16.5"/>
    <row r="274" s="78" customFormat="1" ht="16.5"/>
    <row r="275" s="78" customFormat="1" ht="16.5"/>
    <row r="276" s="78" customFormat="1" ht="16.5"/>
    <row r="277" s="78" customFormat="1" ht="16.5"/>
    <row r="278" s="78" customFormat="1" ht="16.5"/>
    <row r="279" s="78" customFormat="1" ht="16.5"/>
    <row r="280" s="78" customFormat="1" ht="16.5"/>
    <row r="281" s="78" customFormat="1" ht="16.5"/>
    <row r="282" s="78" customFormat="1" ht="16.5"/>
    <row r="283" s="78" customFormat="1" ht="16.5"/>
    <row r="284" s="78" customFormat="1" ht="16.5"/>
    <row r="285" s="78" customFormat="1" ht="16.5"/>
    <row r="286" s="78" customFormat="1" ht="16.5"/>
    <row r="287" s="78" customFormat="1" ht="16.5"/>
    <row r="288" s="78" customFormat="1" ht="16.5"/>
    <row r="289" s="78" customFormat="1" ht="16.5"/>
    <row r="290" s="78" customFormat="1" ht="16.5"/>
    <row r="291" s="78" customFormat="1" ht="16.5"/>
    <row r="292" s="78" customFormat="1" ht="16.5"/>
    <row r="293" s="78" customFormat="1" ht="16.5"/>
    <row r="294" s="78" customFormat="1" ht="16.5"/>
    <row r="295" s="78" customFormat="1" ht="16.5"/>
    <row r="296" s="78" customFormat="1" ht="16.5"/>
    <row r="297" s="78" customFormat="1" ht="16.5"/>
    <row r="298" s="78" customFormat="1" ht="16.5"/>
    <row r="299" s="78" customFormat="1" ht="16.5"/>
    <row r="300" s="78" customFormat="1" ht="16.5"/>
    <row r="301" s="78" customFormat="1" ht="16.5"/>
    <row r="302" s="78" customFormat="1" ht="16.5"/>
    <row r="303" s="78" customFormat="1" ht="16.5"/>
    <row r="304" s="78" customFormat="1" ht="16.5"/>
    <row r="305" s="78" customFormat="1" ht="16.5"/>
    <row r="306" s="78" customFormat="1" ht="16.5"/>
    <row r="307" s="78" customFormat="1" ht="16.5"/>
    <row r="308" s="78" customFormat="1" ht="16.5"/>
    <row r="309" s="78" customFormat="1" ht="16.5"/>
    <row r="310" s="78" customFormat="1" ht="16.5"/>
    <row r="311" s="78" customFormat="1" ht="16.5"/>
    <row r="312" s="78" customFormat="1" ht="16.5"/>
    <row r="313" s="78" customFormat="1" ht="16.5"/>
    <row r="314" s="78" customFormat="1" ht="16.5"/>
    <row r="315" s="78" customFormat="1" ht="16.5"/>
    <row r="316" s="78" customFormat="1" ht="16.5"/>
    <row r="317" s="78" customFormat="1" ht="16.5"/>
    <row r="318" s="78" customFormat="1" ht="16.5"/>
    <row r="319" s="78" customFormat="1" ht="16.5"/>
    <row r="320" s="78" customFormat="1" ht="16.5"/>
    <row r="321" s="78" customFormat="1" ht="16.5"/>
    <row r="322" s="78" customFormat="1" ht="16.5"/>
    <row r="323" s="78" customFormat="1" ht="16.5"/>
    <row r="324" s="78" customFormat="1" ht="16.5"/>
    <row r="325" s="78" customFormat="1" ht="16.5"/>
    <row r="326" s="78" customFormat="1" ht="16.5"/>
    <row r="327" s="78" customFormat="1" ht="16.5"/>
    <row r="328" s="78" customFormat="1" ht="16.5"/>
    <row r="329" s="78" customFormat="1" ht="16.5"/>
    <row r="330" s="78" customFormat="1" ht="16.5"/>
    <row r="331" s="78" customFormat="1" ht="16.5"/>
    <row r="332" s="78" customFormat="1" ht="16.5"/>
    <row r="333" s="78" customFormat="1" ht="16.5"/>
    <row r="334" s="78" customFormat="1" ht="16.5"/>
    <row r="335" s="78" customFormat="1" ht="16.5"/>
    <row r="336" s="78" customFormat="1" ht="16.5"/>
    <row r="337" s="78" customFormat="1" ht="16.5"/>
    <row r="338" s="78" customFormat="1" ht="16.5"/>
    <row r="339" s="78" customFormat="1" ht="16.5"/>
    <row r="340" s="78" customFormat="1" ht="16.5"/>
    <row r="341" s="78" customFormat="1" ht="16.5"/>
    <row r="342" s="78" customFormat="1" ht="16.5"/>
    <row r="343" s="78" customFormat="1" ht="16.5"/>
    <row r="344" s="78" customFormat="1" ht="16.5"/>
    <row r="345" s="78" customFormat="1" ht="16.5"/>
    <row r="346" s="78" customFormat="1" ht="16.5"/>
    <row r="347" s="78" customFormat="1" ht="16.5"/>
    <row r="348" s="78" customFormat="1" ht="16.5"/>
    <row r="349" s="78" customFormat="1" ht="16.5"/>
    <row r="350" s="78" customFormat="1" ht="16.5"/>
    <row r="351" s="78" customFormat="1" ht="16.5"/>
    <row r="352" s="78" customFormat="1" ht="16.5"/>
    <row r="353" s="78" customFormat="1" ht="16.5"/>
    <row r="354" s="78" customFormat="1" ht="16.5"/>
    <row r="355" s="78" customFormat="1" ht="16.5"/>
    <row r="356" s="78" customFormat="1" ht="16.5"/>
    <row r="357" s="78" customFormat="1" ht="16.5"/>
    <row r="358" s="78" customFormat="1" ht="16.5"/>
    <row r="359" s="78" customFormat="1" ht="16.5"/>
    <row r="360" s="78" customFormat="1" ht="16.5"/>
    <row r="361" s="78" customFormat="1" ht="16.5"/>
    <row r="362" s="78" customFormat="1" ht="16.5"/>
    <row r="363" s="78" customFormat="1" ht="16.5"/>
    <row r="364" s="78" customFormat="1" ht="16.5"/>
    <row r="365" s="78" customFormat="1" ht="16.5"/>
    <row r="366" s="78" customFormat="1" ht="16.5"/>
    <row r="367" s="78" customFormat="1" ht="16.5"/>
    <row r="368" s="78" customFormat="1" ht="16.5"/>
    <row r="369" s="78" customFormat="1" ht="16.5"/>
    <row r="370" s="78" customFormat="1" ht="16.5"/>
    <row r="371" s="78" customFormat="1" ht="16.5"/>
    <row r="372" s="78" customFormat="1" ht="16.5"/>
    <row r="373" s="78" customFormat="1" ht="16.5"/>
    <row r="374" s="78" customFormat="1" ht="16.5"/>
    <row r="375" s="78" customFormat="1" ht="16.5"/>
    <row r="376" s="78" customFormat="1" ht="16.5"/>
    <row r="377" s="78" customFormat="1" ht="16.5"/>
    <row r="378" s="78" customFormat="1" ht="16.5"/>
    <row r="379" s="78" customFormat="1" ht="16.5"/>
    <row r="380" s="78" customFormat="1" ht="16.5"/>
    <row r="381" s="78" customFormat="1" ht="16.5"/>
    <row r="382" s="78" customFormat="1" ht="16.5"/>
    <row r="383" s="78" customFormat="1" ht="16.5"/>
    <row r="384" s="78" customFormat="1" ht="16.5"/>
    <row r="385" s="78" customFormat="1" ht="16.5"/>
    <row r="386" s="78" customFormat="1" ht="16.5"/>
    <row r="387" s="78" customFormat="1" ht="16.5"/>
    <row r="388" s="78" customFormat="1" ht="16.5"/>
    <row r="389" s="78" customFormat="1" ht="16.5"/>
    <row r="390" s="78" customFormat="1" ht="16.5"/>
    <row r="391" s="78" customFormat="1" ht="16.5"/>
    <row r="392" s="78" customFormat="1" ht="16.5"/>
    <row r="393" s="78" customFormat="1" ht="16.5"/>
    <row r="394" s="78" customFormat="1" ht="16.5"/>
    <row r="395" s="78" customFormat="1" ht="16.5"/>
    <row r="396" s="78" customFormat="1" ht="16.5"/>
    <row r="397" s="78" customFormat="1" ht="16.5"/>
    <row r="398" s="78" customFormat="1" ht="16.5"/>
    <row r="399" s="78" customFormat="1" ht="16.5"/>
    <row r="400" s="78" customFormat="1" ht="16.5"/>
    <row r="401" s="78" customFormat="1" ht="16.5"/>
    <row r="402" s="78" customFormat="1" ht="16.5"/>
    <row r="403" s="78" customFormat="1" ht="16.5"/>
    <row r="404" s="78" customFormat="1" ht="16.5"/>
    <row r="405" s="78" customFormat="1" ht="16.5"/>
    <row r="406" s="78" customFormat="1" ht="16.5"/>
    <row r="407" s="78" customFormat="1" ht="16.5"/>
    <row r="408" s="78" customFormat="1" ht="16.5"/>
    <row r="409" s="78" customFormat="1" ht="16.5"/>
    <row r="410" s="78" customFormat="1" ht="16.5"/>
    <row r="411" s="78" customFormat="1" ht="16.5"/>
  </sheetData>
  <sheetProtection/>
  <mergeCells count="1">
    <mergeCell ref="A1:E2"/>
  </mergeCells>
  <printOptions/>
  <pageMargins left="0.15748031496062992" right="0.2755905511811024" top="0.31496062992125984" bottom="0.4330708661417323" header="0.11811023622047245" footer="0.15748031496062992"/>
  <pageSetup horizontalDpi="600" verticalDpi="600" orientation="landscape" paperSize="9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2016-06-29T08:57:01Z</dcterms:modified>
  <cp:category/>
  <cp:version/>
  <cp:contentType/>
  <cp:contentStatus/>
</cp:coreProperties>
</file>