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gegma grafiki 1" sheetId="1" r:id="rId1"/>
    <sheet name="gegma grafiki 2" sheetId="2" r:id="rId2"/>
    <sheet name="gegma grafiki 3" sheetId="3" r:id="rId3"/>
    <sheet name="gegma grafiki 4" sheetId="4" r:id="rId4"/>
    <sheet name="gegma grafiki 5" sheetId="5" r:id="rId5"/>
  </sheets>
  <definedNames/>
  <calcPr fullCalcOnLoad="1"/>
</workbook>
</file>

<file path=xl/sharedStrings.xml><?xml version="1.0" encoding="utf-8"?>
<sst xmlns="http://schemas.openxmlformats.org/spreadsheetml/2006/main" count="172" uniqueCount="57">
  <si>
    <t>m3</t>
  </si>
  <si>
    <t>samuSaos dasaxeleba</t>
  </si>
  <si>
    <t>#</t>
  </si>
  <si>
    <t>gan. erT.</t>
  </si>
  <si>
    <t>Seadgina:</t>
  </si>
  <si>
    <t>r-ba</t>
  </si>
  <si>
    <t>kalendaruli grafiki</t>
  </si>
  <si>
    <t xml:space="preserve">samuSao dReebi </t>
  </si>
  <si>
    <t>gabionis mowyoba</t>
  </si>
  <si>
    <t>gruntis damuSaveba eqskavatoriT gabionis mosawyobad gverdze miyriT</t>
  </si>
  <si>
    <t xml:space="preserve">gruntis saboloo damuSaveba xeliT </t>
  </si>
  <si>
    <t xml:space="preserve">gruntis datkepna pnevmosatkepniT </t>
  </si>
  <si>
    <t>gabionsa da gzas Soris arsebuli adgilis Sevseba qviSa-xreSovani balastiT</t>
  </si>
  <si>
    <t>arsebuli gruntis miyra gabionze xeliT</t>
  </si>
  <si>
    <t xml:space="preserve">mTis wylis Camosasvleli adgilidan xevamde gruntis damuSaveba xeliT </t>
  </si>
  <si>
    <t>rkinabetonis Raris mowyoba calfa armirebiT 0,45mX0,5mX1,0m</t>
  </si>
  <si>
    <t>grZ.m</t>
  </si>
  <si>
    <t>gremisxevis administraciul erTeulSi wyalgamtaris mowyoba</t>
  </si>
  <si>
    <t>mTavari gzisa da cixisubnis damakavSirebel gzaze, xevis gadakveTaze</t>
  </si>
  <si>
    <t xml:space="preserve">wyalgamtaris mowyoba gedevnianidan miSvelaanT </t>
  </si>
  <si>
    <t>ubanSi gasasvlel gzaze (xevis gadakveTaze)</t>
  </si>
  <si>
    <t xml:space="preserve">gruntis damuSaveba eqskavatoriT rkinabetonis milis da gabionis mosawyobad </t>
  </si>
  <si>
    <t>qviSis qveda fenis mowyoba</t>
  </si>
  <si>
    <t>rkinabetonis 1500mm milebis mowyoba</t>
  </si>
  <si>
    <t>samSeneblo nagavis da zedmeti gruntis datvirTva avtoTviTmclelebze avtodamtvirTaviT</t>
  </si>
  <si>
    <t>zedmeti gruntis da samSeneblo nagavis transportireba 2km manZilze</t>
  </si>
  <si>
    <t>tn</t>
  </si>
  <si>
    <t>wyalgamtaris mowyoba petrianTubanSi</t>
  </si>
  <si>
    <t>sasaflaos gzaze</t>
  </si>
  <si>
    <t xml:space="preserve">bogiris mowyoba soflis mTavari gzisa da </t>
  </si>
  <si>
    <t>miqelaanTxevis gadakveTaze</t>
  </si>
  <si>
    <t xml:space="preserve">gruntis damuSaveba eqskavatoriT rkinabetonis konsturqciebis, fundamentis da gabionis mosawyobad </t>
  </si>
  <si>
    <t>arsebuli 1200/9mm liTonis milis demontaJi</t>
  </si>
  <si>
    <t>arsebuli zeZirkvlis filebis demontaJi</t>
  </si>
  <si>
    <t>cali</t>
  </si>
  <si>
    <t xml:space="preserve">monoliTuri rkinabetonis saZirkvlis mowyoba </t>
  </si>
  <si>
    <t xml:space="preserve">rkinabetonis anakrebi konstruqciebis mosawyobi adgilis datkepna pnevmosatkepniT </t>
  </si>
  <si>
    <t xml:space="preserve">monoliTuri rkinabetonis mosamzadebeli fenis mowyoba </t>
  </si>
  <si>
    <t>rkinabetonis anakrebi konstruqciebis mowyoba</t>
  </si>
  <si>
    <t>rkinabetonis konstruqciebis saxuravis gaxvreta ankerebis mosawyobad</t>
  </si>
  <si>
    <t>rkinabetonis konstruqciebis gverdebis gaxvreta armaturis saltes mosawyobad</t>
  </si>
  <si>
    <t>rkinabetonis konstruqciebis Ziris gaxvreta qaCiani ankeris mosawyobad</t>
  </si>
  <si>
    <t>armaturis ankerebis mowyoba rkinabetonis konstruqciebSi</t>
  </si>
  <si>
    <t>armaturis saltes mowyoba rkinabetonis konstruqciebze</t>
  </si>
  <si>
    <t xml:space="preserve">monoliTuri rkinabetonis dasxmis mowyoba anakreb rkinabetonis konstruqciebze  </t>
  </si>
  <si>
    <t>oTxiarusiani gabionis mowyoba</t>
  </si>
  <si>
    <t>ferdoebze reomatrasis mowyoba</t>
  </si>
  <si>
    <t>gruntis ukuCayra eqskavatoriT</t>
  </si>
  <si>
    <t>samSeneblo nagavis, liTonis milebis da zedmeti gruntis datvirTva avtoTviTmclelebze avtodamtvirTaviT</t>
  </si>
  <si>
    <t>52. წყალგამტარის მოწყობა ხევში სასაფლაოს აღმართთან (წყაროსთან)</t>
  </si>
  <si>
    <t>oTxiarusiani gabionis mowyoba (Semodinebis mxares)</t>
  </si>
  <si>
    <t>oTxiarusiani gabionis mowyoba (Cadinebis mxares)</t>
  </si>
  <si>
    <t>xis moWra</t>
  </si>
  <si>
    <t>xis fesvebis amoZirkva</t>
  </si>
  <si>
    <t>xis fesvebis morzidva</t>
  </si>
  <si>
    <t>gruntis damuSaveba mdinaris kalapotSi buldozeriT 15m-ze gadaadgilebiT</t>
  </si>
  <si>
    <t>samSeneblo nagavis, zeZirkvlis blokebis da zedmeti gruntis datvirTva avtoTviTmclelebze avtodamtvirTaviT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</si>
</sst>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0.0000E+00"/>
    <numFmt numFmtId="180" formatCode="0.000E+00"/>
    <numFmt numFmtId="181" formatCode="0.00000000"/>
    <numFmt numFmtId="182" formatCode="0.0000000"/>
  </numFmts>
  <fonts count="47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1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sz val="8"/>
      <name val="AcadNusx"/>
      <family val="0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top" wrapText="1"/>
    </xf>
    <xf numFmtId="17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173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258</xdr:row>
      <xdr:rowOff>85725</xdr:rowOff>
    </xdr:from>
    <xdr:to>
      <xdr:col>10</xdr:col>
      <xdr:colOff>9525</xdr:colOff>
      <xdr:row>258</xdr:row>
      <xdr:rowOff>95250</xdr:rowOff>
    </xdr:to>
    <xdr:sp>
      <xdr:nvSpPr>
        <xdr:cNvPr id="1" name="Прямая соединительная линия 75"/>
        <xdr:cNvSpPr>
          <a:spLocks/>
        </xdr:cNvSpPr>
      </xdr:nvSpPr>
      <xdr:spPr>
        <a:xfrm>
          <a:off x="7496175" y="43853100"/>
          <a:ext cx="8096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261</xdr:row>
      <xdr:rowOff>95250</xdr:rowOff>
    </xdr:from>
    <xdr:to>
      <xdr:col>12</xdr:col>
      <xdr:colOff>9525</xdr:colOff>
      <xdr:row>261</xdr:row>
      <xdr:rowOff>95250</xdr:rowOff>
    </xdr:to>
    <xdr:sp>
      <xdr:nvSpPr>
        <xdr:cNvPr id="2" name="Прямая соединительная линия 90"/>
        <xdr:cNvSpPr>
          <a:spLocks/>
        </xdr:cNvSpPr>
      </xdr:nvSpPr>
      <xdr:spPr>
        <a:xfrm>
          <a:off x="8610600" y="44348400"/>
          <a:ext cx="32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257</xdr:row>
      <xdr:rowOff>161925</xdr:rowOff>
    </xdr:from>
    <xdr:to>
      <xdr:col>9</xdr:col>
      <xdr:colOff>133350</xdr:colOff>
      <xdr:row>257</xdr:row>
      <xdr:rowOff>161925</xdr:rowOff>
    </xdr:to>
    <xdr:sp>
      <xdr:nvSpPr>
        <xdr:cNvPr id="3" name="Прямая соединительная линия 95"/>
        <xdr:cNvSpPr>
          <a:spLocks/>
        </xdr:cNvSpPr>
      </xdr:nvSpPr>
      <xdr:spPr>
        <a:xfrm>
          <a:off x="7686675" y="43767375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255</xdr:row>
      <xdr:rowOff>104775</xdr:rowOff>
    </xdr:from>
    <xdr:to>
      <xdr:col>8</xdr:col>
      <xdr:colOff>47625</xdr:colOff>
      <xdr:row>255</xdr:row>
      <xdr:rowOff>104775</xdr:rowOff>
    </xdr:to>
    <xdr:sp>
      <xdr:nvSpPr>
        <xdr:cNvPr id="4" name="Прямая соединительная линия 127"/>
        <xdr:cNvSpPr>
          <a:spLocks/>
        </xdr:cNvSpPr>
      </xdr:nvSpPr>
      <xdr:spPr>
        <a:xfrm>
          <a:off x="6867525" y="43386375"/>
          <a:ext cx="847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256</xdr:row>
      <xdr:rowOff>161925</xdr:rowOff>
    </xdr:from>
    <xdr:to>
      <xdr:col>9</xdr:col>
      <xdr:colOff>38100</xdr:colOff>
      <xdr:row>256</xdr:row>
      <xdr:rowOff>161925</xdr:rowOff>
    </xdr:to>
    <xdr:sp>
      <xdr:nvSpPr>
        <xdr:cNvPr id="5" name="Прямая соединительная линия 143"/>
        <xdr:cNvSpPr>
          <a:spLocks/>
        </xdr:cNvSpPr>
      </xdr:nvSpPr>
      <xdr:spPr>
        <a:xfrm>
          <a:off x="7372350" y="4360545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291</xdr:row>
      <xdr:rowOff>95250</xdr:rowOff>
    </xdr:from>
    <xdr:to>
      <xdr:col>6</xdr:col>
      <xdr:colOff>47625</xdr:colOff>
      <xdr:row>291</xdr:row>
      <xdr:rowOff>95250</xdr:rowOff>
    </xdr:to>
    <xdr:sp>
      <xdr:nvSpPr>
        <xdr:cNvPr id="6" name="Straight Connector 186"/>
        <xdr:cNvSpPr>
          <a:spLocks/>
        </xdr:cNvSpPr>
      </xdr:nvSpPr>
      <xdr:spPr>
        <a:xfrm>
          <a:off x="6553200" y="49206150"/>
          <a:ext cx="533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290</xdr:row>
      <xdr:rowOff>95250</xdr:rowOff>
    </xdr:from>
    <xdr:to>
      <xdr:col>5</xdr:col>
      <xdr:colOff>38100</xdr:colOff>
      <xdr:row>290</xdr:row>
      <xdr:rowOff>95250</xdr:rowOff>
    </xdr:to>
    <xdr:sp>
      <xdr:nvSpPr>
        <xdr:cNvPr id="7" name="Straight Connector 188"/>
        <xdr:cNvSpPr>
          <a:spLocks/>
        </xdr:cNvSpPr>
      </xdr:nvSpPr>
      <xdr:spPr>
        <a:xfrm>
          <a:off x="6419850" y="49044225"/>
          <a:ext cx="342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292</xdr:row>
      <xdr:rowOff>95250</xdr:rowOff>
    </xdr:from>
    <xdr:to>
      <xdr:col>6</xdr:col>
      <xdr:colOff>9525</xdr:colOff>
      <xdr:row>292</xdr:row>
      <xdr:rowOff>95250</xdr:rowOff>
    </xdr:to>
    <xdr:sp>
      <xdr:nvSpPr>
        <xdr:cNvPr id="8" name="Straight Connector 192"/>
        <xdr:cNvSpPr>
          <a:spLocks/>
        </xdr:cNvSpPr>
      </xdr:nvSpPr>
      <xdr:spPr>
        <a:xfrm>
          <a:off x="6534150" y="49368075"/>
          <a:ext cx="514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294</xdr:row>
      <xdr:rowOff>85725</xdr:rowOff>
    </xdr:from>
    <xdr:to>
      <xdr:col>7</xdr:col>
      <xdr:colOff>9525</xdr:colOff>
      <xdr:row>294</xdr:row>
      <xdr:rowOff>95250</xdr:rowOff>
    </xdr:to>
    <xdr:sp>
      <xdr:nvSpPr>
        <xdr:cNvPr id="9" name="Straight Connector 205"/>
        <xdr:cNvSpPr>
          <a:spLocks/>
        </xdr:cNvSpPr>
      </xdr:nvSpPr>
      <xdr:spPr>
        <a:xfrm>
          <a:off x="6858000" y="49682400"/>
          <a:ext cx="504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297</xdr:row>
      <xdr:rowOff>104775</xdr:rowOff>
    </xdr:from>
    <xdr:to>
      <xdr:col>11</xdr:col>
      <xdr:colOff>47625</xdr:colOff>
      <xdr:row>297</xdr:row>
      <xdr:rowOff>104775</xdr:rowOff>
    </xdr:to>
    <xdr:sp>
      <xdr:nvSpPr>
        <xdr:cNvPr id="10" name="Straight Connector 108"/>
        <xdr:cNvSpPr>
          <a:spLocks/>
        </xdr:cNvSpPr>
      </xdr:nvSpPr>
      <xdr:spPr>
        <a:xfrm>
          <a:off x="8334375" y="50187225"/>
          <a:ext cx="32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289</xdr:row>
      <xdr:rowOff>95250</xdr:rowOff>
    </xdr:from>
    <xdr:to>
      <xdr:col>5</xdr:col>
      <xdr:colOff>9525</xdr:colOff>
      <xdr:row>289</xdr:row>
      <xdr:rowOff>95250</xdr:rowOff>
    </xdr:to>
    <xdr:sp>
      <xdr:nvSpPr>
        <xdr:cNvPr id="11" name="Straight Connector 110"/>
        <xdr:cNvSpPr>
          <a:spLocks/>
        </xdr:cNvSpPr>
      </xdr:nvSpPr>
      <xdr:spPr>
        <a:xfrm flipV="1">
          <a:off x="6391275" y="48882300"/>
          <a:ext cx="342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295</xdr:row>
      <xdr:rowOff>85725</xdr:rowOff>
    </xdr:from>
    <xdr:to>
      <xdr:col>9</xdr:col>
      <xdr:colOff>47625</xdr:colOff>
      <xdr:row>295</xdr:row>
      <xdr:rowOff>85725</xdr:rowOff>
    </xdr:to>
    <xdr:sp>
      <xdr:nvSpPr>
        <xdr:cNvPr id="12" name="Straight Connector 113"/>
        <xdr:cNvSpPr>
          <a:spLocks/>
        </xdr:cNvSpPr>
      </xdr:nvSpPr>
      <xdr:spPr>
        <a:xfrm>
          <a:off x="7362825" y="49844325"/>
          <a:ext cx="666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296</xdr:row>
      <xdr:rowOff>95250</xdr:rowOff>
    </xdr:from>
    <xdr:to>
      <xdr:col>9</xdr:col>
      <xdr:colOff>28575</xdr:colOff>
      <xdr:row>296</xdr:row>
      <xdr:rowOff>95250</xdr:rowOff>
    </xdr:to>
    <xdr:sp>
      <xdr:nvSpPr>
        <xdr:cNvPr id="13" name="Straight Connector 115"/>
        <xdr:cNvSpPr>
          <a:spLocks/>
        </xdr:cNvSpPr>
      </xdr:nvSpPr>
      <xdr:spPr>
        <a:xfrm>
          <a:off x="7686675" y="50015775"/>
          <a:ext cx="3238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114300</xdr:rowOff>
    </xdr:from>
    <xdr:to>
      <xdr:col>22</xdr:col>
      <xdr:colOff>0</xdr:colOff>
      <xdr:row>22</xdr:row>
      <xdr:rowOff>114300</xdr:rowOff>
    </xdr:to>
    <xdr:sp>
      <xdr:nvSpPr>
        <xdr:cNvPr id="14" name="Прямая соединительная линия 59"/>
        <xdr:cNvSpPr>
          <a:spLocks/>
        </xdr:cNvSpPr>
      </xdr:nvSpPr>
      <xdr:spPr>
        <a:xfrm>
          <a:off x="7077075" y="4857750"/>
          <a:ext cx="499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276225</xdr:rowOff>
    </xdr:from>
    <xdr:to>
      <xdr:col>4</xdr:col>
      <xdr:colOff>200025</xdr:colOff>
      <xdr:row>19</xdr:row>
      <xdr:rowOff>285750</xdr:rowOff>
    </xdr:to>
    <xdr:sp>
      <xdr:nvSpPr>
        <xdr:cNvPr id="15" name="Прямая соединительная линия 62"/>
        <xdr:cNvSpPr>
          <a:spLocks/>
        </xdr:cNvSpPr>
      </xdr:nvSpPr>
      <xdr:spPr>
        <a:xfrm flipV="1">
          <a:off x="6419850" y="4181475"/>
          <a:ext cx="190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114300</xdr:rowOff>
    </xdr:from>
    <xdr:to>
      <xdr:col>5</xdr:col>
      <xdr:colOff>123825</xdr:colOff>
      <xdr:row>20</xdr:row>
      <xdr:rowOff>114300</xdr:rowOff>
    </xdr:to>
    <xdr:sp>
      <xdr:nvSpPr>
        <xdr:cNvPr id="16" name="Прямая соединительная линия 62"/>
        <xdr:cNvSpPr>
          <a:spLocks/>
        </xdr:cNvSpPr>
      </xdr:nvSpPr>
      <xdr:spPr>
        <a:xfrm>
          <a:off x="6638925" y="4438650"/>
          <a:ext cx="209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21</xdr:row>
      <xdr:rowOff>104775</xdr:rowOff>
    </xdr:from>
    <xdr:to>
      <xdr:col>6</xdr:col>
      <xdr:colOff>47625</xdr:colOff>
      <xdr:row>21</xdr:row>
      <xdr:rowOff>114300</xdr:rowOff>
    </xdr:to>
    <xdr:sp>
      <xdr:nvSpPr>
        <xdr:cNvPr id="17" name="Прямая соединительная линия 59"/>
        <xdr:cNvSpPr>
          <a:spLocks/>
        </xdr:cNvSpPr>
      </xdr:nvSpPr>
      <xdr:spPr>
        <a:xfrm>
          <a:off x="6858000" y="4638675"/>
          <a:ext cx="2286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247650</xdr:rowOff>
    </xdr:from>
    <xdr:to>
      <xdr:col>23</xdr:col>
      <xdr:colOff>0</xdr:colOff>
      <xdr:row>23</xdr:row>
      <xdr:rowOff>247650</xdr:rowOff>
    </xdr:to>
    <xdr:sp>
      <xdr:nvSpPr>
        <xdr:cNvPr id="18" name="Прямая соединительная линия 62"/>
        <xdr:cNvSpPr>
          <a:spLocks/>
        </xdr:cNvSpPr>
      </xdr:nvSpPr>
      <xdr:spPr>
        <a:xfrm flipV="1">
          <a:off x="12020550" y="5200650"/>
          <a:ext cx="361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114300</xdr:rowOff>
    </xdr:from>
    <xdr:to>
      <xdr:col>25</xdr:col>
      <xdr:colOff>0</xdr:colOff>
      <xdr:row>24</xdr:row>
      <xdr:rowOff>114300</xdr:rowOff>
    </xdr:to>
    <xdr:sp>
      <xdr:nvSpPr>
        <xdr:cNvPr id="19" name="Прямая соединительная линия 62"/>
        <xdr:cNvSpPr>
          <a:spLocks/>
        </xdr:cNvSpPr>
      </xdr:nvSpPr>
      <xdr:spPr>
        <a:xfrm>
          <a:off x="12392025" y="5486400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142875</xdr:rowOff>
    </xdr:from>
    <xdr:to>
      <xdr:col>27</xdr:col>
      <xdr:colOff>0</xdr:colOff>
      <xdr:row>26</xdr:row>
      <xdr:rowOff>142875</xdr:rowOff>
    </xdr:to>
    <xdr:sp>
      <xdr:nvSpPr>
        <xdr:cNvPr id="20" name="Прямая соединительная линия 62"/>
        <xdr:cNvSpPr>
          <a:spLocks/>
        </xdr:cNvSpPr>
      </xdr:nvSpPr>
      <xdr:spPr>
        <a:xfrm>
          <a:off x="13258800" y="6143625"/>
          <a:ext cx="381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25</xdr:row>
      <xdr:rowOff>190500</xdr:rowOff>
    </xdr:from>
    <xdr:to>
      <xdr:col>25</xdr:col>
      <xdr:colOff>304800</xdr:colOff>
      <xdr:row>25</xdr:row>
      <xdr:rowOff>200025</xdr:rowOff>
    </xdr:to>
    <xdr:sp>
      <xdr:nvSpPr>
        <xdr:cNvPr id="21" name="Прямая соединительная линия 62"/>
        <xdr:cNvSpPr>
          <a:spLocks/>
        </xdr:cNvSpPr>
      </xdr:nvSpPr>
      <xdr:spPr>
        <a:xfrm>
          <a:off x="13011150" y="5772150"/>
          <a:ext cx="304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261</xdr:row>
      <xdr:rowOff>85725</xdr:rowOff>
    </xdr:from>
    <xdr:to>
      <xdr:col>9</xdr:col>
      <xdr:colOff>0</xdr:colOff>
      <xdr:row>261</xdr:row>
      <xdr:rowOff>95250</xdr:rowOff>
    </xdr:to>
    <xdr:sp>
      <xdr:nvSpPr>
        <xdr:cNvPr id="1" name="Прямая соединительная линия 75"/>
        <xdr:cNvSpPr>
          <a:spLocks/>
        </xdr:cNvSpPr>
      </xdr:nvSpPr>
      <xdr:spPr>
        <a:xfrm>
          <a:off x="7010400" y="44424600"/>
          <a:ext cx="5238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260</xdr:row>
      <xdr:rowOff>161925</xdr:rowOff>
    </xdr:from>
    <xdr:to>
      <xdr:col>9</xdr:col>
      <xdr:colOff>0</xdr:colOff>
      <xdr:row>260</xdr:row>
      <xdr:rowOff>161925</xdr:rowOff>
    </xdr:to>
    <xdr:sp>
      <xdr:nvSpPr>
        <xdr:cNvPr id="2" name="Прямая соединительная линия 95"/>
        <xdr:cNvSpPr>
          <a:spLocks/>
        </xdr:cNvSpPr>
      </xdr:nvSpPr>
      <xdr:spPr>
        <a:xfrm>
          <a:off x="7219950" y="44338875"/>
          <a:ext cx="314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258</xdr:row>
      <xdr:rowOff>104775</xdr:rowOff>
    </xdr:from>
    <xdr:to>
      <xdr:col>8</xdr:col>
      <xdr:colOff>47625</xdr:colOff>
      <xdr:row>258</xdr:row>
      <xdr:rowOff>104775</xdr:rowOff>
    </xdr:to>
    <xdr:sp>
      <xdr:nvSpPr>
        <xdr:cNvPr id="3" name="Прямая соединительная линия 127"/>
        <xdr:cNvSpPr>
          <a:spLocks/>
        </xdr:cNvSpPr>
      </xdr:nvSpPr>
      <xdr:spPr>
        <a:xfrm>
          <a:off x="6343650" y="43957875"/>
          <a:ext cx="904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259</xdr:row>
      <xdr:rowOff>161925</xdr:rowOff>
    </xdr:from>
    <xdr:to>
      <xdr:col>9</xdr:col>
      <xdr:colOff>0</xdr:colOff>
      <xdr:row>259</xdr:row>
      <xdr:rowOff>161925</xdr:rowOff>
    </xdr:to>
    <xdr:sp>
      <xdr:nvSpPr>
        <xdr:cNvPr id="4" name="Прямая соединительная линия 143"/>
        <xdr:cNvSpPr>
          <a:spLocks/>
        </xdr:cNvSpPr>
      </xdr:nvSpPr>
      <xdr:spPr>
        <a:xfrm>
          <a:off x="6886575" y="4417695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294</xdr:row>
      <xdr:rowOff>95250</xdr:rowOff>
    </xdr:from>
    <xdr:to>
      <xdr:col>6</xdr:col>
      <xdr:colOff>47625</xdr:colOff>
      <xdr:row>294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010275" y="49777650"/>
          <a:ext cx="571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293</xdr:row>
      <xdr:rowOff>95250</xdr:rowOff>
    </xdr:from>
    <xdr:to>
      <xdr:col>5</xdr:col>
      <xdr:colOff>38100</xdr:colOff>
      <xdr:row>293</xdr:row>
      <xdr:rowOff>95250</xdr:rowOff>
    </xdr:to>
    <xdr:sp>
      <xdr:nvSpPr>
        <xdr:cNvPr id="6" name="Straight Connector 6"/>
        <xdr:cNvSpPr>
          <a:spLocks/>
        </xdr:cNvSpPr>
      </xdr:nvSpPr>
      <xdr:spPr>
        <a:xfrm>
          <a:off x="5876925" y="49615725"/>
          <a:ext cx="3619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295</xdr:row>
      <xdr:rowOff>95250</xdr:rowOff>
    </xdr:from>
    <xdr:to>
      <xdr:col>6</xdr:col>
      <xdr:colOff>9525</xdr:colOff>
      <xdr:row>295</xdr:row>
      <xdr:rowOff>95250</xdr:rowOff>
    </xdr:to>
    <xdr:sp>
      <xdr:nvSpPr>
        <xdr:cNvPr id="7" name="Straight Connector 7"/>
        <xdr:cNvSpPr>
          <a:spLocks/>
        </xdr:cNvSpPr>
      </xdr:nvSpPr>
      <xdr:spPr>
        <a:xfrm>
          <a:off x="5991225" y="49939575"/>
          <a:ext cx="552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297</xdr:row>
      <xdr:rowOff>85725</xdr:rowOff>
    </xdr:from>
    <xdr:to>
      <xdr:col>7</xdr:col>
      <xdr:colOff>9525</xdr:colOff>
      <xdr:row>297</xdr:row>
      <xdr:rowOff>95250</xdr:rowOff>
    </xdr:to>
    <xdr:sp>
      <xdr:nvSpPr>
        <xdr:cNvPr id="8" name="Straight Connector 8"/>
        <xdr:cNvSpPr>
          <a:spLocks/>
        </xdr:cNvSpPr>
      </xdr:nvSpPr>
      <xdr:spPr>
        <a:xfrm>
          <a:off x="6334125" y="50253900"/>
          <a:ext cx="542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292</xdr:row>
      <xdr:rowOff>95250</xdr:rowOff>
    </xdr:from>
    <xdr:to>
      <xdr:col>5</xdr:col>
      <xdr:colOff>9525</xdr:colOff>
      <xdr:row>292</xdr:row>
      <xdr:rowOff>95250</xdr:rowOff>
    </xdr:to>
    <xdr:sp>
      <xdr:nvSpPr>
        <xdr:cNvPr id="9" name="Straight Connector 9"/>
        <xdr:cNvSpPr>
          <a:spLocks/>
        </xdr:cNvSpPr>
      </xdr:nvSpPr>
      <xdr:spPr>
        <a:xfrm flipV="1">
          <a:off x="5848350" y="49453800"/>
          <a:ext cx="3619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298</xdr:row>
      <xdr:rowOff>85725</xdr:rowOff>
    </xdr:from>
    <xdr:to>
      <xdr:col>9</xdr:col>
      <xdr:colOff>0</xdr:colOff>
      <xdr:row>298</xdr:row>
      <xdr:rowOff>85725</xdr:rowOff>
    </xdr:to>
    <xdr:sp>
      <xdr:nvSpPr>
        <xdr:cNvPr id="10" name="Straight Connector 10"/>
        <xdr:cNvSpPr>
          <a:spLocks/>
        </xdr:cNvSpPr>
      </xdr:nvSpPr>
      <xdr:spPr>
        <a:xfrm>
          <a:off x="6877050" y="50415825"/>
          <a:ext cx="657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299</xdr:row>
      <xdr:rowOff>95250</xdr:rowOff>
    </xdr:from>
    <xdr:to>
      <xdr:col>9</xdr:col>
      <xdr:colOff>0</xdr:colOff>
      <xdr:row>299</xdr:row>
      <xdr:rowOff>95250</xdr:rowOff>
    </xdr:to>
    <xdr:sp>
      <xdr:nvSpPr>
        <xdr:cNvPr id="11" name="Straight Connector 11"/>
        <xdr:cNvSpPr>
          <a:spLocks/>
        </xdr:cNvSpPr>
      </xdr:nvSpPr>
      <xdr:spPr>
        <a:xfrm>
          <a:off x="7219950" y="50587275"/>
          <a:ext cx="3143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23</xdr:row>
      <xdr:rowOff>114300</xdr:rowOff>
    </xdr:from>
    <xdr:to>
      <xdr:col>13</xdr:col>
      <xdr:colOff>0</xdr:colOff>
      <xdr:row>23</xdr:row>
      <xdr:rowOff>114300</xdr:rowOff>
    </xdr:to>
    <xdr:sp>
      <xdr:nvSpPr>
        <xdr:cNvPr id="12" name="Прямая соединительная линия 59"/>
        <xdr:cNvSpPr>
          <a:spLocks/>
        </xdr:cNvSpPr>
      </xdr:nvSpPr>
      <xdr:spPr>
        <a:xfrm flipV="1">
          <a:off x="7791450" y="5067300"/>
          <a:ext cx="1076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276225</xdr:rowOff>
    </xdr:from>
    <xdr:to>
      <xdr:col>4</xdr:col>
      <xdr:colOff>200025</xdr:colOff>
      <xdr:row>19</xdr:row>
      <xdr:rowOff>285750</xdr:rowOff>
    </xdr:to>
    <xdr:sp>
      <xdr:nvSpPr>
        <xdr:cNvPr id="13" name="Прямая соединительная линия 62"/>
        <xdr:cNvSpPr>
          <a:spLocks/>
        </xdr:cNvSpPr>
      </xdr:nvSpPr>
      <xdr:spPr>
        <a:xfrm flipV="1">
          <a:off x="5876925" y="4181475"/>
          <a:ext cx="190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20</xdr:row>
      <xdr:rowOff>95250</xdr:rowOff>
    </xdr:from>
    <xdr:to>
      <xdr:col>5</xdr:col>
      <xdr:colOff>257175</xdr:colOff>
      <xdr:row>20</xdr:row>
      <xdr:rowOff>95250</xdr:rowOff>
    </xdr:to>
    <xdr:sp>
      <xdr:nvSpPr>
        <xdr:cNvPr id="14" name="Прямая соединительная линия 62"/>
        <xdr:cNvSpPr>
          <a:spLocks/>
        </xdr:cNvSpPr>
      </xdr:nvSpPr>
      <xdr:spPr>
        <a:xfrm>
          <a:off x="6038850" y="4419600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114300</xdr:rowOff>
    </xdr:from>
    <xdr:to>
      <xdr:col>10</xdr:col>
      <xdr:colOff>0</xdr:colOff>
      <xdr:row>22</xdr:row>
      <xdr:rowOff>114300</xdr:rowOff>
    </xdr:to>
    <xdr:sp>
      <xdr:nvSpPr>
        <xdr:cNvPr id="15" name="Прямая соединительная линия 59"/>
        <xdr:cNvSpPr>
          <a:spLocks/>
        </xdr:cNvSpPr>
      </xdr:nvSpPr>
      <xdr:spPr>
        <a:xfrm flipV="1">
          <a:off x="6867525" y="4857750"/>
          <a:ext cx="1000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85725</xdr:rowOff>
    </xdr:from>
    <xdr:to>
      <xdr:col>13</xdr:col>
      <xdr:colOff>219075</xdr:colOff>
      <xdr:row>24</xdr:row>
      <xdr:rowOff>85725</xdr:rowOff>
    </xdr:to>
    <xdr:sp>
      <xdr:nvSpPr>
        <xdr:cNvPr id="16" name="Прямая соединительная линия 62"/>
        <xdr:cNvSpPr>
          <a:spLocks/>
        </xdr:cNvSpPr>
      </xdr:nvSpPr>
      <xdr:spPr>
        <a:xfrm flipV="1">
          <a:off x="8801100" y="5248275"/>
          <a:ext cx="285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21</xdr:row>
      <xdr:rowOff>114300</xdr:rowOff>
    </xdr:from>
    <xdr:to>
      <xdr:col>7</xdr:col>
      <xdr:colOff>9525</xdr:colOff>
      <xdr:row>21</xdr:row>
      <xdr:rowOff>123825</xdr:rowOff>
    </xdr:to>
    <xdr:sp>
      <xdr:nvSpPr>
        <xdr:cNvPr id="17" name="Прямая соединительная линия 62"/>
        <xdr:cNvSpPr>
          <a:spLocks/>
        </xdr:cNvSpPr>
      </xdr:nvSpPr>
      <xdr:spPr>
        <a:xfrm>
          <a:off x="6467475" y="4648200"/>
          <a:ext cx="4095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200025</xdr:rowOff>
    </xdr:from>
    <xdr:to>
      <xdr:col>14</xdr:col>
      <xdr:colOff>238125</xdr:colOff>
      <xdr:row>25</xdr:row>
      <xdr:rowOff>209550</xdr:rowOff>
    </xdr:to>
    <xdr:sp>
      <xdr:nvSpPr>
        <xdr:cNvPr id="18" name="Прямая соединительная линия 62"/>
        <xdr:cNvSpPr>
          <a:spLocks/>
        </xdr:cNvSpPr>
      </xdr:nvSpPr>
      <xdr:spPr>
        <a:xfrm flipV="1">
          <a:off x="9220200" y="5572125"/>
          <a:ext cx="2190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190500</xdr:rowOff>
    </xdr:from>
    <xdr:to>
      <xdr:col>14</xdr:col>
      <xdr:colOff>247650</xdr:colOff>
      <xdr:row>26</xdr:row>
      <xdr:rowOff>200025</xdr:rowOff>
    </xdr:to>
    <xdr:sp>
      <xdr:nvSpPr>
        <xdr:cNvPr id="19" name="Прямая соединительная линия 62"/>
        <xdr:cNvSpPr>
          <a:spLocks/>
        </xdr:cNvSpPr>
      </xdr:nvSpPr>
      <xdr:spPr>
        <a:xfrm flipV="1">
          <a:off x="9220200" y="5981700"/>
          <a:ext cx="2286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257</xdr:row>
      <xdr:rowOff>85725</xdr:rowOff>
    </xdr:from>
    <xdr:to>
      <xdr:col>9</xdr:col>
      <xdr:colOff>0</xdr:colOff>
      <xdr:row>257</xdr:row>
      <xdr:rowOff>95250</xdr:rowOff>
    </xdr:to>
    <xdr:sp>
      <xdr:nvSpPr>
        <xdr:cNvPr id="1" name="Прямая соединительная линия 75"/>
        <xdr:cNvSpPr>
          <a:spLocks/>
        </xdr:cNvSpPr>
      </xdr:nvSpPr>
      <xdr:spPr>
        <a:xfrm>
          <a:off x="8010525" y="43195875"/>
          <a:ext cx="11906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256</xdr:row>
      <xdr:rowOff>161925</xdr:rowOff>
    </xdr:from>
    <xdr:to>
      <xdr:col>9</xdr:col>
      <xdr:colOff>0</xdr:colOff>
      <xdr:row>256</xdr:row>
      <xdr:rowOff>161925</xdr:rowOff>
    </xdr:to>
    <xdr:sp>
      <xdr:nvSpPr>
        <xdr:cNvPr id="2" name="Прямая соединительная линия 95"/>
        <xdr:cNvSpPr>
          <a:spLocks/>
        </xdr:cNvSpPr>
      </xdr:nvSpPr>
      <xdr:spPr>
        <a:xfrm>
          <a:off x="8553450" y="4311015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254</xdr:row>
      <xdr:rowOff>104775</xdr:rowOff>
    </xdr:from>
    <xdr:to>
      <xdr:col>8</xdr:col>
      <xdr:colOff>47625</xdr:colOff>
      <xdr:row>254</xdr:row>
      <xdr:rowOff>104775</xdr:rowOff>
    </xdr:to>
    <xdr:sp>
      <xdr:nvSpPr>
        <xdr:cNvPr id="3" name="Прямая соединительная линия 127"/>
        <xdr:cNvSpPr>
          <a:spLocks/>
        </xdr:cNvSpPr>
      </xdr:nvSpPr>
      <xdr:spPr>
        <a:xfrm>
          <a:off x="6677025" y="42729150"/>
          <a:ext cx="1905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255</xdr:row>
      <xdr:rowOff>161925</xdr:rowOff>
    </xdr:from>
    <xdr:to>
      <xdr:col>9</xdr:col>
      <xdr:colOff>0</xdr:colOff>
      <xdr:row>255</xdr:row>
      <xdr:rowOff>161925</xdr:rowOff>
    </xdr:to>
    <xdr:sp>
      <xdr:nvSpPr>
        <xdr:cNvPr id="4" name="Прямая соединительная линия 143"/>
        <xdr:cNvSpPr>
          <a:spLocks/>
        </xdr:cNvSpPr>
      </xdr:nvSpPr>
      <xdr:spPr>
        <a:xfrm>
          <a:off x="7886700" y="42948225"/>
          <a:ext cx="1314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290</xdr:row>
      <xdr:rowOff>95250</xdr:rowOff>
    </xdr:from>
    <xdr:to>
      <xdr:col>6</xdr:col>
      <xdr:colOff>47625</xdr:colOff>
      <xdr:row>290</xdr:row>
      <xdr:rowOff>95250</xdr:rowOff>
    </xdr:to>
    <xdr:sp>
      <xdr:nvSpPr>
        <xdr:cNvPr id="5" name="Straight Connector 21"/>
        <xdr:cNvSpPr>
          <a:spLocks/>
        </xdr:cNvSpPr>
      </xdr:nvSpPr>
      <xdr:spPr>
        <a:xfrm>
          <a:off x="6010275" y="48548925"/>
          <a:ext cx="1238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289</xdr:row>
      <xdr:rowOff>95250</xdr:rowOff>
    </xdr:from>
    <xdr:to>
      <xdr:col>5</xdr:col>
      <xdr:colOff>38100</xdr:colOff>
      <xdr:row>289</xdr:row>
      <xdr:rowOff>95250</xdr:rowOff>
    </xdr:to>
    <xdr:sp>
      <xdr:nvSpPr>
        <xdr:cNvPr id="6" name="Straight Connector 22"/>
        <xdr:cNvSpPr>
          <a:spLocks/>
        </xdr:cNvSpPr>
      </xdr:nvSpPr>
      <xdr:spPr>
        <a:xfrm>
          <a:off x="5876925" y="48387000"/>
          <a:ext cx="695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291</xdr:row>
      <xdr:rowOff>95250</xdr:rowOff>
    </xdr:from>
    <xdr:to>
      <xdr:col>6</xdr:col>
      <xdr:colOff>9525</xdr:colOff>
      <xdr:row>291</xdr:row>
      <xdr:rowOff>95250</xdr:rowOff>
    </xdr:to>
    <xdr:sp>
      <xdr:nvSpPr>
        <xdr:cNvPr id="7" name="Straight Connector 23"/>
        <xdr:cNvSpPr>
          <a:spLocks/>
        </xdr:cNvSpPr>
      </xdr:nvSpPr>
      <xdr:spPr>
        <a:xfrm>
          <a:off x="5991225" y="48710850"/>
          <a:ext cx="1219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293</xdr:row>
      <xdr:rowOff>85725</xdr:rowOff>
    </xdr:from>
    <xdr:to>
      <xdr:col>7</xdr:col>
      <xdr:colOff>9525</xdr:colOff>
      <xdr:row>293</xdr:row>
      <xdr:rowOff>95250</xdr:rowOff>
    </xdr:to>
    <xdr:sp>
      <xdr:nvSpPr>
        <xdr:cNvPr id="8" name="Straight Connector 24"/>
        <xdr:cNvSpPr>
          <a:spLocks/>
        </xdr:cNvSpPr>
      </xdr:nvSpPr>
      <xdr:spPr>
        <a:xfrm>
          <a:off x="6667500" y="49025175"/>
          <a:ext cx="12096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288</xdr:row>
      <xdr:rowOff>95250</xdr:rowOff>
    </xdr:from>
    <xdr:to>
      <xdr:col>5</xdr:col>
      <xdr:colOff>9525</xdr:colOff>
      <xdr:row>288</xdr:row>
      <xdr:rowOff>95250</xdr:rowOff>
    </xdr:to>
    <xdr:sp>
      <xdr:nvSpPr>
        <xdr:cNvPr id="9" name="Straight Connector 25"/>
        <xdr:cNvSpPr>
          <a:spLocks/>
        </xdr:cNvSpPr>
      </xdr:nvSpPr>
      <xdr:spPr>
        <a:xfrm flipV="1">
          <a:off x="5848350" y="48225075"/>
          <a:ext cx="695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294</xdr:row>
      <xdr:rowOff>85725</xdr:rowOff>
    </xdr:from>
    <xdr:to>
      <xdr:col>9</xdr:col>
      <xdr:colOff>0</xdr:colOff>
      <xdr:row>294</xdr:row>
      <xdr:rowOff>85725</xdr:rowOff>
    </xdr:to>
    <xdr:sp>
      <xdr:nvSpPr>
        <xdr:cNvPr id="10" name="Straight Connector 26"/>
        <xdr:cNvSpPr>
          <a:spLocks/>
        </xdr:cNvSpPr>
      </xdr:nvSpPr>
      <xdr:spPr>
        <a:xfrm>
          <a:off x="7877175" y="49187100"/>
          <a:ext cx="1323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295</xdr:row>
      <xdr:rowOff>95250</xdr:rowOff>
    </xdr:from>
    <xdr:to>
      <xdr:col>9</xdr:col>
      <xdr:colOff>0</xdr:colOff>
      <xdr:row>295</xdr:row>
      <xdr:rowOff>95250</xdr:rowOff>
    </xdr:to>
    <xdr:sp>
      <xdr:nvSpPr>
        <xdr:cNvPr id="11" name="Straight Connector 27"/>
        <xdr:cNvSpPr>
          <a:spLocks/>
        </xdr:cNvSpPr>
      </xdr:nvSpPr>
      <xdr:spPr>
        <a:xfrm>
          <a:off x="8553450" y="49358550"/>
          <a:ext cx="6477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85725</xdr:rowOff>
    </xdr:from>
    <xdr:to>
      <xdr:col>8</xdr:col>
      <xdr:colOff>85725</xdr:colOff>
      <xdr:row>22</xdr:row>
      <xdr:rowOff>95250</xdr:rowOff>
    </xdr:to>
    <xdr:sp>
      <xdr:nvSpPr>
        <xdr:cNvPr id="12" name="Прямая соединительная линия 59"/>
        <xdr:cNvSpPr>
          <a:spLocks/>
        </xdr:cNvSpPr>
      </xdr:nvSpPr>
      <xdr:spPr>
        <a:xfrm>
          <a:off x="7877175" y="4829175"/>
          <a:ext cx="7429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276225</xdr:rowOff>
    </xdr:from>
    <xdr:to>
      <xdr:col>4</xdr:col>
      <xdr:colOff>200025</xdr:colOff>
      <xdr:row>19</xdr:row>
      <xdr:rowOff>285750</xdr:rowOff>
    </xdr:to>
    <xdr:sp>
      <xdr:nvSpPr>
        <xdr:cNvPr id="13" name="Прямая соединительная линия 62"/>
        <xdr:cNvSpPr>
          <a:spLocks/>
        </xdr:cNvSpPr>
      </xdr:nvSpPr>
      <xdr:spPr>
        <a:xfrm flipV="1">
          <a:off x="5876925" y="4181475"/>
          <a:ext cx="190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20</xdr:row>
      <xdr:rowOff>95250</xdr:rowOff>
    </xdr:from>
    <xdr:to>
      <xdr:col>5</xdr:col>
      <xdr:colOff>76200</xdr:colOff>
      <xdr:row>20</xdr:row>
      <xdr:rowOff>95250</xdr:rowOff>
    </xdr:to>
    <xdr:sp>
      <xdr:nvSpPr>
        <xdr:cNvPr id="14" name="Прямая соединительная линия 62"/>
        <xdr:cNvSpPr>
          <a:spLocks/>
        </xdr:cNvSpPr>
      </xdr:nvSpPr>
      <xdr:spPr>
        <a:xfrm>
          <a:off x="6038850" y="4419600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95250</xdr:rowOff>
    </xdr:from>
    <xdr:to>
      <xdr:col>7</xdr:col>
      <xdr:colOff>9525</xdr:colOff>
      <xdr:row>21</xdr:row>
      <xdr:rowOff>104775</xdr:rowOff>
    </xdr:to>
    <xdr:sp>
      <xdr:nvSpPr>
        <xdr:cNvPr id="15" name="Прямая соединительная линия 59"/>
        <xdr:cNvSpPr>
          <a:spLocks/>
        </xdr:cNvSpPr>
      </xdr:nvSpPr>
      <xdr:spPr>
        <a:xfrm flipV="1">
          <a:off x="6619875" y="4629150"/>
          <a:ext cx="12573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47625</xdr:rowOff>
    </xdr:from>
    <xdr:to>
      <xdr:col>9</xdr:col>
      <xdr:colOff>0</xdr:colOff>
      <xdr:row>23</xdr:row>
      <xdr:rowOff>57150</xdr:rowOff>
    </xdr:to>
    <xdr:sp>
      <xdr:nvSpPr>
        <xdr:cNvPr id="16" name="Прямая соединительная линия 62"/>
        <xdr:cNvSpPr>
          <a:spLocks/>
        </xdr:cNvSpPr>
      </xdr:nvSpPr>
      <xdr:spPr>
        <a:xfrm flipV="1">
          <a:off x="8582025" y="5000625"/>
          <a:ext cx="6191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270</xdr:row>
      <xdr:rowOff>85725</xdr:rowOff>
    </xdr:from>
    <xdr:to>
      <xdr:col>10</xdr:col>
      <xdr:colOff>9525</xdr:colOff>
      <xdr:row>270</xdr:row>
      <xdr:rowOff>95250</xdr:rowOff>
    </xdr:to>
    <xdr:sp>
      <xdr:nvSpPr>
        <xdr:cNvPr id="1" name="Прямая соединительная линия 75"/>
        <xdr:cNvSpPr>
          <a:spLocks/>
        </xdr:cNvSpPr>
      </xdr:nvSpPr>
      <xdr:spPr>
        <a:xfrm>
          <a:off x="6067425" y="48863250"/>
          <a:ext cx="8096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269</xdr:row>
      <xdr:rowOff>161925</xdr:rowOff>
    </xdr:from>
    <xdr:to>
      <xdr:col>9</xdr:col>
      <xdr:colOff>133350</xdr:colOff>
      <xdr:row>269</xdr:row>
      <xdr:rowOff>161925</xdr:rowOff>
    </xdr:to>
    <xdr:sp>
      <xdr:nvSpPr>
        <xdr:cNvPr id="2" name="Прямая соединительная линия 95"/>
        <xdr:cNvSpPr>
          <a:spLocks/>
        </xdr:cNvSpPr>
      </xdr:nvSpPr>
      <xdr:spPr>
        <a:xfrm>
          <a:off x="6257925" y="48777525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267</xdr:row>
      <xdr:rowOff>104775</xdr:rowOff>
    </xdr:from>
    <xdr:to>
      <xdr:col>8</xdr:col>
      <xdr:colOff>47625</xdr:colOff>
      <xdr:row>267</xdr:row>
      <xdr:rowOff>104775</xdr:rowOff>
    </xdr:to>
    <xdr:sp>
      <xdr:nvSpPr>
        <xdr:cNvPr id="3" name="Прямая соединительная линия 127"/>
        <xdr:cNvSpPr>
          <a:spLocks/>
        </xdr:cNvSpPr>
      </xdr:nvSpPr>
      <xdr:spPr>
        <a:xfrm>
          <a:off x="5438775" y="48396525"/>
          <a:ext cx="847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268</xdr:row>
      <xdr:rowOff>161925</xdr:rowOff>
    </xdr:from>
    <xdr:to>
      <xdr:col>9</xdr:col>
      <xdr:colOff>38100</xdr:colOff>
      <xdr:row>268</xdr:row>
      <xdr:rowOff>161925</xdr:rowOff>
    </xdr:to>
    <xdr:sp>
      <xdr:nvSpPr>
        <xdr:cNvPr id="4" name="Прямая соединительная линия 143"/>
        <xdr:cNvSpPr>
          <a:spLocks/>
        </xdr:cNvSpPr>
      </xdr:nvSpPr>
      <xdr:spPr>
        <a:xfrm>
          <a:off x="5943600" y="4861560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303</xdr:row>
      <xdr:rowOff>95250</xdr:rowOff>
    </xdr:from>
    <xdr:to>
      <xdr:col>6</xdr:col>
      <xdr:colOff>47625</xdr:colOff>
      <xdr:row>303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5124450" y="54216300"/>
          <a:ext cx="533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302</xdr:row>
      <xdr:rowOff>95250</xdr:rowOff>
    </xdr:from>
    <xdr:to>
      <xdr:col>5</xdr:col>
      <xdr:colOff>38100</xdr:colOff>
      <xdr:row>302</xdr:row>
      <xdr:rowOff>95250</xdr:rowOff>
    </xdr:to>
    <xdr:sp>
      <xdr:nvSpPr>
        <xdr:cNvPr id="6" name="Straight Connector 6"/>
        <xdr:cNvSpPr>
          <a:spLocks/>
        </xdr:cNvSpPr>
      </xdr:nvSpPr>
      <xdr:spPr>
        <a:xfrm>
          <a:off x="4991100" y="54054375"/>
          <a:ext cx="342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304</xdr:row>
      <xdr:rowOff>95250</xdr:rowOff>
    </xdr:from>
    <xdr:to>
      <xdr:col>6</xdr:col>
      <xdr:colOff>9525</xdr:colOff>
      <xdr:row>304</xdr:row>
      <xdr:rowOff>95250</xdr:rowOff>
    </xdr:to>
    <xdr:sp>
      <xdr:nvSpPr>
        <xdr:cNvPr id="7" name="Straight Connector 7"/>
        <xdr:cNvSpPr>
          <a:spLocks/>
        </xdr:cNvSpPr>
      </xdr:nvSpPr>
      <xdr:spPr>
        <a:xfrm>
          <a:off x="5105400" y="54378225"/>
          <a:ext cx="514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306</xdr:row>
      <xdr:rowOff>85725</xdr:rowOff>
    </xdr:from>
    <xdr:to>
      <xdr:col>7</xdr:col>
      <xdr:colOff>9525</xdr:colOff>
      <xdr:row>306</xdr:row>
      <xdr:rowOff>95250</xdr:rowOff>
    </xdr:to>
    <xdr:sp>
      <xdr:nvSpPr>
        <xdr:cNvPr id="8" name="Straight Connector 8"/>
        <xdr:cNvSpPr>
          <a:spLocks/>
        </xdr:cNvSpPr>
      </xdr:nvSpPr>
      <xdr:spPr>
        <a:xfrm>
          <a:off x="5429250" y="54692550"/>
          <a:ext cx="504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309</xdr:row>
      <xdr:rowOff>104775</xdr:rowOff>
    </xdr:from>
    <xdr:to>
      <xdr:col>11</xdr:col>
      <xdr:colOff>0</xdr:colOff>
      <xdr:row>309</xdr:row>
      <xdr:rowOff>104775</xdr:rowOff>
    </xdr:to>
    <xdr:sp>
      <xdr:nvSpPr>
        <xdr:cNvPr id="9" name="Straight Connector 9"/>
        <xdr:cNvSpPr>
          <a:spLocks/>
        </xdr:cNvSpPr>
      </xdr:nvSpPr>
      <xdr:spPr>
        <a:xfrm>
          <a:off x="6905625" y="55197375"/>
          <a:ext cx="276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301</xdr:row>
      <xdr:rowOff>95250</xdr:rowOff>
    </xdr:from>
    <xdr:to>
      <xdr:col>5</xdr:col>
      <xdr:colOff>9525</xdr:colOff>
      <xdr:row>301</xdr:row>
      <xdr:rowOff>95250</xdr:rowOff>
    </xdr:to>
    <xdr:sp>
      <xdr:nvSpPr>
        <xdr:cNvPr id="10" name="Straight Connector 10"/>
        <xdr:cNvSpPr>
          <a:spLocks/>
        </xdr:cNvSpPr>
      </xdr:nvSpPr>
      <xdr:spPr>
        <a:xfrm flipV="1">
          <a:off x="4962525" y="53892450"/>
          <a:ext cx="342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307</xdr:row>
      <xdr:rowOff>85725</xdr:rowOff>
    </xdr:from>
    <xdr:to>
      <xdr:col>9</xdr:col>
      <xdr:colOff>47625</xdr:colOff>
      <xdr:row>307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5934075" y="54854475"/>
          <a:ext cx="666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308</xdr:row>
      <xdr:rowOff>95250</xdr:rowOff>
    </xdr:from>
    <xdr:to>
      <xdr:col>9</xdr:col>
      <xdr:colOff>28575</xdr:colOff>
      <xdr:row>308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257925" y="55025925"/>
          <a:ext cx="3238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15</xdr:row>
      <xdr:rowOff>171450</xdr:rowOff>
    </xdr:from>
    <xdr:to>
      <xdr:col>10</xdr:col>
      <xdr:colOff>76200</xdr:colOff>
      <xdr:row>15</xdr:row>
      <xdr:rowOff>200025</xdr:rowOff>
    </xdr:to>
    <xdr:sp>
      <xdr:nvSpPr>
        <xdr:cNvPr id="13" name="Прямая соединительная линия 59"/>
        <xdr:cNvSpPr>
          <a:spLocks/>
        </xdr:cNvSpPr>
      </xdr:nvSpPr>
      <xdr:spPr>
        <a:xfrm>
          <a:off x="6219825" y="4000500"/>
          <a:ext cx="72390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276225</xdr:rowOff>
    </xdr:from>
    <xdr:to>
      <xdr:col>5</xdr:col>
      <xdr:colOff>200025</xdr:colOff>
      <xdr:row>11</xdr:row>
      <xdr:rowOff>285750</xdr:rowOff>
    </xdr:to>
    <xdr:sp>
      <xdr:nvSpPr>
        <xdr:cNvPr id="14" name="Прямая соединительная линия 62"/>
        <xdr:cNvSpPr>
          <a:spLocks/>
        </xdr:cNvSpPr>
      </xdr:nvSpPr>
      <xdr:spPr>
        <a:xfrm flipV="1">
          <a:off x="4991100" y="2628900"/>
          <a:ext cx="5048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228600</xdr:rowOff>
    </xdr:from>
    <xdr:to>
      <xdr:col>5</xdr:col>
      <xdr:colOff>295275</xdr:colOff>
      <xdr:row>12</xdr:row>
      <xdr:rowOff>228600</xdr:rowOff>
    </xdr:to>
    <xdr:sp>
      <xdr:nvSpPr>
        <xdr:cNvPr id="15" name="Прямая соединительная линия 62"/>
        <xdr:cNvSpPr>
          <a:spLocks/>
        </xdr:cNvSpPr>
      </xdr:nvSpPr>
      <xdr:spPr>
        <a:xfrm>
          <a:off x="5372100" y="3219450"/>
          <a:ext cx="219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95250</xdr:rowOff>
    </xdr:from>
    <xdr:to>
      <xdr:col>6</xdr:col>
      <xdr:colOff>180975</xdr:colOff>
      <xdr:row>13</xdr:row>
      <xdr:rowOff>104775</xdr:rowOff>
    </xdr:to>
    <xdr:sp>
      <xdr:nvSpPr>
        <xdr:cNvPr id="16" name="Прямая соединительная линия 59"/>
        <xdr:cNvSpPr>
          <a:spLocks/>
        </xdr:cNvSpPr>
      </xdr:nvSpPr>
      <xdr:spPr>
        <a:xfrm flipV="1">
          <a:off x="5610225" y="3505200"/>
          <a:ext cx="1809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17" name="Прямая соединительная линия 62"/>
        <xdr:cNvSpPr>
          <a:spLocks/>
        </xdr:cNvSpPr>
      </xdr:nvSpPr>
      <xdr:spPr>
        <a:xfrm flipV="1">
          <a:off x="5800725" y="37338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142875</xdr:rowOff>
    </xdr:from>
    <xdr:to>
      <xdr:col>10</xdr:col>
      <xdr:colOff>238125</xdr:colOff>
      <xdr:row>16</xdr:row>
      <xdr:rowOff>142875</xdr:rowOff>
    </xdr:to>
    <xdr:sp>
      <xdr:nvSpPr>
        <xdr:cNvPr id="18" name="Прямая соединительная линия 59"/>
        <xdr:cNvSpPr>
          <a:spLocks/>
        </xdr:cNvSpPr>
      </xdr:nvSpPr>
      <xdr:spPr>
        <a:xfrm flipV="1">
          <a:off x="6924675" y="4391025"/>
          <a:ext cx="180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104775</xdr:rowOff>
    </xdr:from>
    <xdr:to>
      <xdr:col>13</xdr:col>
      <xdr:colOff>66675</xdr:colOff>
      <xdr:row>17</xdr:row>
      <xdr:rowOff>114300</xdr:rowOff>
    </xdr:to>
    <xdr:sp>
      <xdr:nvSpPr>
        <xdr:cNvPr id="19" name="Прямая соединительная линия 59"/>
        <xdr:cNvSpPr>
          <a:spLocks/>
        </xdr:cNvSpPr>
      </xdr:nvSpPr>
      <xdr:spPr>
        <a:xfrm>
          <a:off x="7105650" y="4800600"/>
          <a:ext cx="723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85725</xdr:rowOff>
    </xdr:from>
    <xdr:to>
      <xdr:col>16</xdr:col>
      <xdr:colOff>0</xdr:colOff>
      <xdr:row>18</xdr:row>
      <xdr:rowOff>85725</xdr:rowOff>
    </xdr:to>
    <xdr:sp>
      <xdr:nvSpPr>
        <xdr:cNvPr id="20" name="Прямая соединительная линия 59"/>
        <xdr:cNvSpPr>
          <a:spLocks/>
        </xdr:cNvSpPr>
      </xdr:nvSpPr>
      <xdr:spPr>
        <a:xfrm>
          <a:off x="8039100" y="52006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19</xdr:row>
      <xdr:rowOff>190500</xdr:rowOff>
    </xdr:from>
    <xdr:to>
      <xdr:col>19</xdr:col>
      <xdr:colOff>9525</xdr:colOff>
      <xdr:row>19</xdr:row>
      <xdr:rowOff>200025</xdr:rowOff>
    </xdr:to>
    <xdr:sp>
      <xdr:nvSpPr>
        <xdr:cNvPr id="21" name="Прямая соединительная линия 59"/>
        <xdr:cNvSpPr>
          <a:spLocks/>
        </xdr:cNvSpPr>
      </xdr:nvSpPr>
      <xdr:spPr>
        <a:xfrm>
          <a:off x="8553450" y="5724525"/>
          <a:ext cx="8191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20</xdr:row>
      <xdr:rowOff>171450</xdr:rowOff>
    </xdr:from>
    <xdr:to>
      <xdr:col>20</xdr:col>
      <xdr:colOff>161925</xdr:colOff>
      <xdr:row>20</xdr:row>
      <xdr:rowOff>171450</xdr:rowOff>
    </xdr:to>
    <xdr:sp>
      <xdr:nvSpPr>
        <xdr:cNvPr id="22" name="Прямая соединительная линия 59"/>
        <xdr:cNvSpPr>
          <a:spLocks/>
        </xdr:cNvSpPr>
      </xdr:nvSpPr>
      <xdr:spPr>
        <a:xfrm>
          <a:off x="9353550" y="61245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</xdr:row>
      <xdr:rowOff>200025</xdr:rowOff>
    </xdr:from>
    <xdr:to>
      <xdr:col>21</xdr:col>
      <xdr:colOff>85725</xdr:colOff>
      <xdr:row>21</xdr:row>
      <xdr:rowOff>200025</xdr:rowOff>
    </xdr:to>
    <xdr:sp>
      <xdr:nvSpPr>
        <xdr:cNvPr id="23" name="Прямая соединительная линия 59"/>
        <xdr:cNvSpPr>
          <a:spLocks/>
        </xdr:cNvSpPr>
      </xdr:nvSpPr>
      <xdr:spPr>
        <a:xfrm flipV="1">
          <a:off x="9744075" y="6572250"/>
          <a:ext cx="238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200025</xdr:rowOff>
    </xdr:from>
    <xdr:to>
      <xdr:col>22</xdr:col>
      <xdr:colOff>19050</xdr:colOff>
      <xdr:row>22</xdr:row>
      <xdr:rowOff>209550</xdr:rowOff>
    </xdr:to>
    <xdr:sp>
      <xdr:nvSpPr>
        <xdr:cNvPr id="24" name="Прямая соединительная линия 59"/>
        <xdr:cNvSpPr>
          <a:spLocks/>
        </xdr:cNvSpPr>
      </xdr:nvSpPr>
      <xdr:spPr>
        <a:xfrm flipV="1">
          <a:off x="9944100" y="6991350"/>
          <a:ext cx="2381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23</xdr:row>
      <xdr:rowOff>209550</xdr:rowOff>
    </xdr:from>
    <xdr:to>
      <xdr:col>23</xdr:col>
      <xdr:colOff>238125</xdr:colOff>
      <xdr:row>23</xdr:row>
      <xdr:rowOff>209550</xdr:rowOff>
    </xdr:to>
    <xdr:sp>
      <xdr:nvSpPr>
        <xdr:cNvPr id="25" name="Прямая соединительная линия 59"/>
        <xdr:cNvSpPr>
          <a:spLocks/>
        </xdr:cNvSpPr>
      </xdr:nvSpPr>
      <xdr:spPr>
        <a:xfrm>
          <a:off x="10144125" y="741997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25</xdr:row>
      <xdr:rowOff>104775</xdr:rowOff>
    </xdr:from>
    <xdr:to>
      <xdr:col>31</xdr:col>
      <xdr:colOff>257175</xdr:colOff>
      <xdr:row>25</xdr:row>
      <xdr:rowOff>123825</xdr:rowOff>
    </xdr:to>
    <xdr:sp>
      <xdr:nvSpPr>
        <xdr:cNvPr id="26" name="Прямая соединительная линия 59"/>
        <xdr:cNvSpPr>
          <a:spLocks/>
        </xdr:cNvSpPr>
      </xdr:nvSpPr>
      <xdr:spPr>
        <a:xfrm>
          <a:off x="11258550" y="8201025"/>
          <a:ext cx="156210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209550</xdr:rowOff>
    </xdr:from>
    <xdr:to>
      <xdr:col>26</xdr:col>
      <xdr:colOff>209550</xdr:colOff>
      <xdr:row>24</xdr:row>
      <xdr:rowOff>219075</xdr:rowOff>
    </xdr:to>
    <xdr:sp>
      <xdr:nvSpPr>
        <xdr:cNvPr id="27" name="Прямая соединительная линия 59"/>
        <xdr:cNvSpPr>
          <a:spLocks/>
        </xdr:cNvSpPr>
      </xdr:nvSpPr>
      <xdr:spPr>
        <a:xfrm>
          <a:off x="10706100" y="7839075"/>
          <a:ext cx="733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26</xdr:row>
      <xdr:rowOff>104775</xdr:rowOff>
    </xdr:from>
    <xdr:to>
      <xdr:col>34</xdr:col>
      <xdr:colOff>200025</xdr:colOff>
      <xdr:row>26</xdr:row>
      <xdr:rowOff>114300</xdr:rowOff>
    </xdr:to>
    <xdr:sp>
      <xdr:nvSpPr>
        <xdr:cNvPr id="28" name="Прямая соединительная линия 59"/>
        <xdr:cNvSpPr>
          <a:spLocks/>
        </xdr:cNvSpPr>
      </xdr:nvSpPr>
      <xdr:spPr>
        <a:xfrm>
          <a:off x="12839700" y="8410575"/>
          <a:ext cx="723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27</xdr:row>
      <xdr:rowOff>95250</xdr:rowOff>
    </xdr:from>
    <xdr:to>
      <xdr:col>35</xdr:col>
      <xdr:colOff>114300</xdr:colOff>
      <xdr:row>27</xdr:row>
      <xdr:rowOff>104775</xdr:rowOff>
    </xdr:to>
    <xdr:sp>
      <xdr:nvSpPr>
        <xdr:cNvPr id="29" name="Прямая соединительная линия 59"/>
        <xdr:cNvSpPr>
          <a:spLocks/>
        </xdr:cNvSpPr>
      </xdr:nvSpPr>
      <xdr:spPr>
        <a:xfrm flipV="1">
          <a:off x="13506450" y="8610600"/>
          <a:ext cx="2381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228600</xdr:rowOff>
    </xdr:from>
    <xdr:to>
      <xdr:col>36</xdr:col>
      <xdr:colOff>9525</xdr:colOff>
      <xdr:row>29</xdr:row>
      <xdr:rowOff>228600</xdr:rowOff>
    </xdr:to>
    <xdr:sp>
      <xdr:nvSpPr>
        <xdr:cNvPr id="30" name="Прямая соединительная линия 59"/>
        <xdr:cNvSpPr>
          <a:spLocks/>
        </xdr:cNvSpPr>
      </xdr:nvSpPr>
      <xdr:spPr>
        <a:xfrm>
          <a:off x="13382625" y="91630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30</xdr:row>
      <xdr:rowOff>228600</xdr:rowOff>
    </xdr:from>
    <xdr:to>
      <xdr:col>36</xdr:col>
      <xdr:colOff>19050</xdr:colOff>
      <xdr:row>30</xdr:row>
      <xdr:rowOff>228600</xdr:rowOff>
    </xdr:to>
    <xdr:sp>
      <xdr:nvSpPr>
        <xdr:cNvPr id="31" name="Прямая соединительная линия 59"/>
        <xdr:cNvSpPr>
          <a:spLocks/>
        </xdr:cNvSpPr>
      </xdr:nvSpPr>
      <xdr:spPr>
        <a:xfrm>
          <a:off x="13392150" y="9791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269</xdr:row>
      <xdr:rowOff>85725</xdr:rowOff>
    </xdr:from>
    <xdr:to>
      <xdr:col>10</xdr:col>
      <xdr:colOff>9525</xdr:colOff>
      <xdr:row>269</xdr:row>
      <xdr:rowOff>95250</xdr:rowOff>
    </xdr:to>
    <xdr:sp>
      <xdr:nvSpPr>
        <xdr:cNvPr id="1" name="Прямая соединительная линия 75"/>
        <xdr:cNvSpPr>
          <a:spLocks/>
        </xdr:cNvSpPr>
      </xdr:nvSpPr>
      <xdr:spPr>
        <a:xfrm>
          <a:off x="5486400" y="47358300"/>
          <a:ext cx="409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268</xdr:row>
      <xdr:rowOff>161925</xdr:rowOff>
    </xdr:from>
    <xdr:to>
      <xdr:col>9</xdr:col>
      <xdr:colOff>133350</xdr:colOff>
      <xdr:row>268</xdr:row>
      <xdr:rowOff>161925</xdr:rowOff>
    </xdr:to>
    <xdr:sp>
      <xdr:nvSpPr>
        <xdr:cNvPr id="2" name="Прямая соединительная линия 95"/>
        <xdr:cNvSpPr>
          <a:spLocks/>
        </xdr:cNvSpPr>
      </xdr:nvSpPr>
      <xdr:spPr>
        <a:xfrm>
          <a:off x="5543550" y="47272575"/>
          <a:ext cx="295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266</xdr:row>
      <xdr:rowOff>104775</xdr:rowOff>
    </xdr:from>
    <xdr:to>
      <xdr:col>8</xdr:col>
      <xdr:colOff>47625</xdr:colOff>
      <xdr:row>266</xdr:row>
      <xdr:rowOff>104775</xdr:rowOff>
    </xdr:to>
    <xdr:sp>
      <xdr:nvSpPr>
        <xdr:cNvPr id="3" name="Прямая соединительная линия 127"/>
        <xdr:cNvSpPr>
          <a:spLocks/>
        </xdr:cNvSpPr>
      </xdr:nvSpPr>
      <xdr:spPr>
        <a:xfrm>
          <a:off x="5124450" y="46891575"/>
          <a:ext cx="447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267</xdr:row>
      <xdr:rowOff>161925</xdr:rowOff>
    </xdr:from>
    <xdr:to>
      <xdr:col>9</xdr:col>
      <xdr:colOff>38100</xdr:colOff>
      <xdr:row>267</xdr:row>
      <xdr:rowOff>161925</xdr:rowOff>
    </xdr:to>
    <xdr:sp>
      <xdr:nvSpPr>
        <xdr:cNvPr id="4" name="Прямая соединительная линия 143"/>
        <xdr:cNvSpPr>
          <a:spLocks/>
        </xdr:cNvSpPr>
      </xdr:nvSpPr>
      <xdr:spPr>
        <a:xfrm>
          <a:off x="5362575" y="47110650"/>
          <a:ext cx="381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302</xdr:row>
      <xdr:rowOff>95250</xdr:rowOff>
    </xdr:from>
    <xdr:to>
      <xdr:col>6</xdr:col>
      <xdr:colOff>47625</xdr:colOff>
      <xdr:row>302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4943475" y="52711350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301</xdr:row>
      <xdr:rowOff>95250</xdr:rowOff>
    </xdr:from>
    <xdr:to>
      <xdr:col>5</xdr:col>
      <xdr:colOff>38100</xdr:colOff>
      <xdr:row>301</xdr:row>
      <xdr:rowOff>95250</xdr:rowOff>
    </xdr:to>
    <xdr:sp>
      <xdr:nvSpPr>
        <xdr:cNvPr id="6" name="Straight Connector 6"/>
        <xdr:cNvSpPr>
          <a:spLocks/>
        </xdr:cNvSpPr>
      </xdr:nvSpPr>
      <xdr:spPr>
        <a:xfrm>
          <a:off x="4810125" y="52549425"/>
          <a:ext cx="209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303</xdr:row>
      <xdr:rowOff>95250</xdr:rowOff>
    </xdr:from>
    <xdr:to>
      <xdr:col>6</xdr:col>
      <xdr:colOff>9525</xdr:colOff>
      <xdr:row>303</xdr:row>
      <xdr:rowOff>95250</xdr:rowOff>
    </xdr:to>
    <xdr:sp>
      <xdr:nvSpPr>
        <xdr:cNvPr id="7" name="Straight Connector 7"/>
        <xdr:cNvSpPr>
          <a:spLocks/>
        </xdr:cNvSpPr>
      </xdr:nvSpPr>
      <xdr:spPr>
        <a:xfrm>
          <a:off x="4924425" y="5287327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305</xdr:row>
      <xdr:rowOff>85725</xdr:rowOff>
    </xdr:from>
    <xdr:to>
      <xdr:col>7</xdr:col>
      <xdr:colOff>9525</xdr:colOff>
      <xdr:row>305</xdr:row>
      <xdr:rowOff>95250</xdr:rowOff>
    </xdr:to>
    <xdr:sp>
      <xdr:nvSpPr>
        <xdr:cNvPr id="8" name="Straight Connector 8"/>
        <xdr:cNvSpPr>
          <a:spLocks/>
        </xdr:cNvSpPr>
      </xdr:nvSpPr>
      <xdr:spPr>
        <a:xfrm>
          <a:off x="5114925" y="53187600"/>
          <a:ext cx="2381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308</xdr:row>
      <xdr:rowOff>104775</xdr:rowOff>
    </xdr:from>
    <xdr:to>
      <xdr:col>11</xdr:col>
      <xdr:colOff>0</xdr:colOff>
      <xdr:row>308</xdr:row>
      <xdr:rowOff>104775</xdr:rowOff>
    </xdr:to>
    <xdr:sp>
      <xdr:nvSpPr>
        <xdr:cNvPr id="9" name="Straight Connector 9"/>
        <xdr:cNvSpPr>
          <a:spLocks/>
        </xdr:cNvSpPr>
      </xdr:nvSpPr>
      <xdr:spPr>
        <a:xfrm>
          <a:off x="5924550" y="53692425"/>
          <a:ext cx="142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300</xdr:row>
      <xdr:rowOff>95250</xdr:rowOff>
    </xdr:from>
    <xdr:to>
      <xdr:col>5</xdr:col>
      <xdr:colOff>9525</xdr:colOff>
      <xdr:row>300</xdr:row>
      <xdr:rowOff>95250</xdr:rowOff>
    </xdr:to>
    <xdr:sp>
      <xdr:nvSpPr>
        <xdr:cNvPr id="10" name="Straight Connector 10"/>
        <xdr:cNvSpPr>
          <a:spLocks/>
        </xdr:cNvSpPr>
      </xdr:nvSpPr>
      <xdr:spPr>
        <a:xfrm flipV="1">
          <a:off x="4800600" y="52387500"/>
          <a:ext cx="19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306</xdr:row>
      <xdr:rowOff>85725</xdr:rowOff>
    </xdr:from>
    <xdr:to>
      <xdr:col>9</xdr:col>
      <xdr:colOff>47625</xdr:colOff>
      <xdr:row>306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5353050" y="53349525"/>
          <a:ext cx="400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307</xdr:row>
      <xdr:rowOff>95250</xdr:rowOff>
    </xdr:from>
    <xdr:to>
      <xdr:col>9</xdr:col>
      <xdr:colOff>28575</xdr:colOff>
      <xdr:row>307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5543550" y="53520975"/>
          <a:ext cx="1905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209550</xdr:rowOff>
    </xdr:from>
    <xdr:to>
      <xdr:col>14</xdr:col>
      <xdr:colOff>180975</xdr:colOff>
      <xdr:row>15</xdr:row>
      <xdr:rowOff>219075</xdr:rowOff>
    </xdr:to>
    <xdr:sp>
      <xdr:nvSpPr>
        <xdr:cNvPr id="13" name="Прямая соединительная линия 59"/>
        <xdr:cNvSpPr>
          <a:spLocks/>
        </xdr:cNvSpPr>
      </xdr:nvSpPr>
      <xdr:spPr>
        <a:xfrm>
          <a:off x="6429375" y="3829050"/>
          <a:ext cx="3619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200025</xdr:rowOff>
    </xdr:from>
    <xdr:to>
      <xdr:col>6</xdr:col>
      <xdr:colOff>123825</xdr:colOff>
      <xdr:row>10</xdr:row>
      <xdr:rowOff>200025</xdr:rowOff>
    </xdr:to>
    <xdr:sp>
      <xdr:nvSpPr>
        <xdr:cNvPr id="14" name="Прямая соединительная линия 62"/>
        <xdr:cNvSpPr>
          <a:spLocks/>
        </xdr:cNvSpPr>
      </xdr:nvSpPr>
      <xdr:spPr>
        <a:xfrm flipV="1">
          <a:off x="4810125" y="2505075"/>
          <a:ext cx="476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95250</xdr:rowOff>
    </xdr:from>
    <xdr:to>
      <xdr:col>7</xdr:col>
      <xdr:colOff>28575</xdr:colOff>
      <xdr:row>11</xdr:row>
      <xdr:rowOff>95250</xdr:rowOff>
    </xdr:to>
    <xdr:sp>
      <xdr:nvSpPr>
        <xdr:cNvPr id="15" name="Прямая соединительная линия 62"/>
        <xdr:cNvSpPr>
          <a:spLocks/>
        </xdr:cNvSpPr>
      </xdr:nvSpPr>
      <xdr:spPr>
        <a:xfrm>
          <a:off x="5286375" y="27432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9</xdr:col>
      <xdr:colOff>161925</xdr:colOff>
      <xdr:row>12</xdr:row>
      <xdr:rowOff>104775</xdr:rowOff>
    </xdr:to>
    <xdr:sp>
      <xdr:nvSpPr>
        <xdr:cNvPr id="16" name="Прямая соединительная линия 59"/>
        <xdr:cNvSpPr>
          <a:spLocks/>
        </xdr:cNvSpPr>
      </xdr:nvSpPr>
      <xdr:spPr>
        <a:xfrm flipV="1">
          <a:off x="5343525" y="2943225"/>
          <a:ext cx="5238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200025</xdr:rowOff>
    </xdr:from>
    <xdr:to>
      <xdr:col>12</xdr:col>
      <xdr:colOff>28575</xdr:colOff>
      <xdr:row>13</xdr:row>
      <xdr:rowOff>209550</xdr:rowOff>
    </xdr:to>
    <xdr:sp>
      <xdr:nvSpPr>
        <xdr:cNvPr id="17" name="Прямая соединительная линия 62"/>
        <xdr:cNvSpPr>
          <a:spLocks/>
        </xdr:cNvSpPr>
      </xdr:nvSpPr>
      <xdr:spPr>
        <a:xfrm>
          <a:off x="5876925" y="3248025"/>
          <a:ext cx="400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190500</xdr:rowOff>
    </xdr:from>
    <xdr:to>
      <xdr:col>12</xdr:col>
      <xdr:colOff>180975</xdr:colOff>
      <xdr:row>14</xdr:row>
      <xdr:rowOff>190500</xdr:rowOff>
    </xdr:to>
    <xdr:sp>
      <xdr:nvSpPr>
        <xdr:cNvPr id="18" name="Прямая соединительная линия 59"/>
        <xdr:cNvSpPr>
          <a:spLocks/>
        </xdr:cNvSpPr>
      </xdr:nvSpPr>
      <xdr:spPr>
        <a:xfrm flipV="1">
          <a:off x="6257925" y="3467100"/>
          <a:ext cx="171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16</xdr:row>
      <xdr:rowOff>190500</xdr:rowOff>
    </xdr:from>
    <xdr:to>
      <xdr:col>19</xdr:col>
      <xdr:colOff>9525</xdr:colOff>
      <xdr:row>16</xdr:row>
      <xdr:rowOff>209550</xdr:rowOff>
    </xdr:to>
    <xdr:sp>
      <xdr:nvSpPr>
        <xdr:cNvPr id="19" name="Прямая соединительная линия 59"/>
        <xdr:cNvSpPr>
          <a:spLocks/>
        </xdr:cNvSpPr>
      </xdr:nvSpPr>
      <xdr:spPr>
        <a:xfrm>
          <a:off x="6791325" y="4162425"/>
          <a:ext cx="7334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17</xdr:row>
      <xdr:rowOff>209550</xdr:rowOff>
    </xdr:from>
    <xdr:to>
      <xdr:col>22</xdr:col>
      <xdr:colOff>180975</xdr:colOff>
      <xdr:row>17</xdr:row>
      <xdr:rowOff>219075</xdr:rowOff>
    </xdr:to>
    <xdr:sp>
      <xdr:nvSpPr>
        <xdr:cNvPr id="20" name="Прямая соединительная линия 59"/>
        <xdr:cNvSpPr>
          <a:spLocks/>
        </xdr:cNvSpPr>
      </xdr:nvSpPr>
      <xdr:spPr>
        <a:xfrm>
          <a:off x="7515225" y="4410075"/>
          <a:ext cx="723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190500</xdr:rowOff>
    </xdr:from>
    <xdr:to>
      <xdr:col>25</xdr:col>
      <xdr:colOff>38100</xdr:colOff>
      <xdr:row>18</xdr:row>
      <xdr:rowOff>200025</xdr:rowOff>
    </xdr:to>
    <xdr:sp>
      <xdr:nvSpPr>
        <xdr:cNvPr id="21" name="Прямая соединительная линия 59"/>
        <xdr:cNvSpPr>
          <a:spLocks/>
        </xdr:cNvSpPr>
      </xdr:nvSpPr>
      <xdr:spPr>
        <a:xfrm>
          <a:off x="8248650" y="4733925"/>
          <a:ext cx="3905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19</xdr:row>
      <xdr:rowOff>180975</xdr:rowOff>
    </xdr:from>
    <xdr:to>
      <xdr:col>26</xdr:col>
      <xdr:colOff>57150</xdr:colOff>
      <xdr:row>19</xdr:row>
      <xdr:rowOff>190500</xdr:rowOff>
    </xdr:to>
    <xdr:sp>
      <xdr:nvSpPr>
        <xdr:cNvPr id="22" name="Прямая соединительная линия 59"/>
        <xdr:cNvSpPr>
          <a:spLocks/>
        </xdr:cNvSpPr>
      </xdr:nvSpPr>
      <xdr:spPr>
        <a:xfrm flipV="1">
          <a:off x="8601075" y="5067300"/>
          <a:ext cx="2381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209550</xdr:rowOff>
    </xdr:from>
    <xdr:to>
      <xdr:col>26</xdr:col>
      <xdr:colOff>180975</xdr:colOff>
      <xdr:row>20</xdr:row>
      <xdr:rowOff>209550</xdr:rowOff>
    </xdr:to>
    <xdr:sp>
      <xdr:nvSpPr>
        <xdr:cNvPr id="23" name="Прямая соединительная линия 59"/>
        <xdr:cNvSpPr>
          <a:spLocks/>
        </xdr:cNvSpPr>
      </xdr:nvSpPr>
      <xdr:spPr>
        <a:xfrm flipV="1">
          <a:off x="8791575" y="5438775"/>
          <a:ext cx="171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22</xdr:row>
      <xdr:rowOff>228600</xdr:rowOff>
    </xdr:from>
    <xdr:to>
      <xdr:col>31</xdr:col>
      <xdr:colOff>9525</xdr:colOff>
      <xdr:row>22</xdr:row>
      <xdr:rowOff>228600</xdr:rowOff>
    </xdr:to>
    <xdr:sp>
      <xdr:nvSpPr>
        <xdr:cNvPr id="24" name="Прямая соединительная линия 59"/>
        <xdr:cNvSpPr>
          <a:spLocks/>
        </xdr:cNvSpPr>
      </xdr:nvSpPr>
      <xdr:spPr>
        <a:xfrm>
          <a:off x="9305925" y="6143625"/>
          <a:ext cx="390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21</xdr:row>
      <xdr:rowOff>180975</xdr:rowOff>
    </xdr:from>
    <xdr:to>
      <xdr:col>28</xdr:col>
      <xdr:colOff>180975</xdr:colOff>
      <xdr:row>21</xdr:row>
      <xdr:rowOff>180975</xdr:rowOff>
    </xdr:to>
    <xdr:sp>
      <xdr:nvSpPr>
        <xdr:cNvPr id="25" name="Прямая соединительная линия 59"/>
        <xdr:cNvSpPr>
          <a:spLocks/>
        </xdr:cNvSpPr>
      </xdr:nvSpPr>
      <xdr:spPr>
        <a:xfrm>
          <a:off x="8963025" y="5753100"/>
          <a:ext cx="361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24</xdr:row>
      <xdr:rowOff>95250</xdr:rowOff>
    </xdr:from>
    <xdr:to>
      <xdr:col>52</xdr:col>
      <xdr:colOff>180975</xdr:colOff>
      <xdr:row>24</xdr:row>
      <xdr:rowOff>114300</xdr:rowOff>
    </xdr:to>
    <xdr:sp>
      <xdr:nvSpPr>
        <xdr:cNvPr id="26" name="Прямая соединительная линия 59"/>
        <xdr:cNvSpPr>
          <a:spLocks/>
        </xdr:cNvSpPr>
      </xdr:nvSpPr>
      <xdr:spPr>
        <a:xfrm>
          <a:off x="11134725" y="6677025"/>
          <a:ext cx="25336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104775</xdr:rowOff>
    </xdr:from>
    <xdr:to>
      <xdr:col>39</xdr:col>
      <xdr:colOff>9525</xdr:colOff>
      <xdr:row>23</xdr:row>
      <xdr:rowOff>104775</xdr:rowOff>
    </xdr:to>
    <xdr:sp>
      <xdr:nvSpPr>
        <xdr:cNvPr id="27" name="Прямая соединительная линия 59"/>
        <xdr:cNvSpPr>
          <a:spLocks/>
        </xdr:cNvSpPr>
      </xdr:nvSpPr>
      <xdr:spPr>
        <a:xfrm>
          <a:off x="9686925" y="6486525"/>
          <a:ext cx="1457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114300</xdr:rowOff>
    </xdr:from>
    <xdr:to>
      <xdr:col>22</xdr:col>
      <xdr:colOff>28575</xdr:colOff>
      <xdr:row>26</xdr:row>
      <xdr:rowOff>114300</xdr:rowOff>
    </xdr:to>
    <xdr:sp>
      <xdr:nvSpPr>
        <xdr:cNvPr id="28" name="Прямая соединительная линия 59"/>
        <xdr:cNvSpPr>
          <a:spLocks/>
        </xdr:cNvSpPr>
      </xdr:nvSpPr>
      <xdr:spPr>
        <a:xfrm flipV="1">
          <a:off x="7886700" y="7124700"/>
          <a:ext cx="200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114300</xdr:rowOff>
    </xdr:from>
    <xdr:to>
      <xdr:col>20</xdr:col>
      <xdr:colOff>180975</xdr:colOff>
      <xdr:row>25</xdr:row>
      <xdr:rowOff>114300</xdr:rowOff>
    </xdr:to>
    <xdr:sp>
      <xdr:nvSpPr>
        <xdr:cNvPr id="29" name="Прямая соединительная линия 59"/>
        <xdr:cNvSpPr>
          <a:spLocks/>
        </xdr:cNvSpPr>
      </xdr:nvSpPr>
      <xdr:spPr>
        <a:xfrm flipV="1">
          <a:off x="7715250" y="6924675"/>
          <a:ext cx="161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27</xdr:row>
      <xdr:rowOff>85725</xdr:rowOff>
    </xdr:from>
    <xdr:to>
      <xdr:col>23</xdr:col>
      <xdr:colOff>9525</xdr:colOff>
      <xdr:row>27</xdr:row>
      <xdr:rowOff>95250</xdr:rowOff>
    </xdr:to>
    <xdr:sp>
      <xdr:nvSpPr>
        <xdr:cNvPr id="30" name="Прямая соединительная линия 59"/>
        <xdr:cNvSpPr>
          <a:spLocks/>
        </xdr:cNvSpPr>
      </xdr:nvSpPr>
      <xdr:spPr>
        <a:xfrm>
          <a:off x="8058150" y="7296150"/>
          <a:ext cx="190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28</xdr:row>
      <xdr:rowOff>180975</xdr:rowOff>
    </xdr:from>
    <xdr:to>
      <xdr:col>35</xdr:col>
      <xdr:colOff>28575</xdr:colOff>
      <xdr:row>28</xdr:row>
      <xdr:rowOff>190500</xdr:rowOff>
    </xdr:to>
    <xdr:sp>
      <xdr:nvSpPr>
        <xdr:cNvPr id="31" name="Прямая соединительная линия 59"/>
        <xdr:cNvSpPr>
          <a:spLocks/>
        </xdr:cNvSpPr>
      </xdr:nvSpPr>
      <xdr:spPr>
        <a:xfrm flipV="1">
          <a:off x="10239375" y="7591425"/>
          <a:ext cx="2000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29</xdr:row>
      <xdr:rowOff>123825</xdr:rowOff>
    </xdr:from>
    <xdr:to>
      <xdr:col>36</xdr:col>
      <xdr:colOff>114300</xdr:colOff>
      <xdr:row>29</xdr:row>
      <xdr:rowOff>123825</xdr:rowOff>
    </xdr:to>
    <xdr:sp>
      <xdr:nvSpPr>
        <xdr:cNvPr id="32" name="Прямая соединительная линия 59"/>
        <xdr:cNvSpPr>
          <a:spLocks/>
        </xdr:cNvSpPr>
      </xdr:nvSpPr>
      <xdr:spPr>
        <a:xfrm flipV="1">
          <a:off x="10458450" y="788670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30</xdr:row>
      <xdr:rowOff>114300</xdr:rowOff>
    </xdr:from>
    <xdr:to>
      <xdr:col>37</xdr:col>
      <xdr:colOff>180975</xdr:colOff>
      <xdr:row>30</xdr:row>
      <xdr:rowOff>123825</xdr:rowOff>
    </xdr:to>
    <xdr:sp>
      <xdr:nvSpPr>
        <xdr:cNvPr id="33" name="Прямая соединительная линия 59"/>
        <xdr:cNvSpPr>
          <a:spLocks/>
        </xdr:cNvSpPr>
      </xdr:nvSpPr>
      <xdr:spPr>
        <a:xfrm>
          <a:off x="10696575" y="8077200"/>
          <a:ext cx="257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31</xdr:row>
      <xdr:rowOff>342900</xdr:rowOff>
    </xdr:from>
    <xdr:to>
      <xdr:col>39</xdr:col>
      <xdr:colOff>0</xdr:colOff>
      <xdr:row>31</xdr:row>
      <xdr:rowOff>352425</xdr:rowOff>
    </xdr:to>
    <xdr:sp>
      <xdr:nvSpPr>
        <xdr:cNvPr id="34" name="Прямая соединительная линия 59"/>
        <xdr:cNvSpPr>
          <a:spLocks/>
        </xdr:cNvSpPr>
      </xdr:nvSpPr>
      <xdr:spPr>
        <a:xfrm>
          <a:off x="10772775" y="8505825"/>
          <a:ext cx="3619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190500</xdr:rowOff>
    </xdr:from>
    <xdr:to>
      <xdr:col>39</xdr:col>
      <xdr:colOff>19050</xdr:colOff>
      <xdr:row>32</xdr:row>
      <xdr:rowOff>200025</xdr:rowOff>
    </xdr:to>
    <xdr:sp>
      <xdr:nvSpPr>
        <xdr:cNvPr id="35" name="Прямая соединительная линия 59"/>
        <xdr:cNvSpPr>
          <a:spLocks/>
        </xdr:cNvSpPr>
      </xdr:nvSpPr>
      <xdr:spPr>
        <a:xfrm>
          <a:off x="10772775" y="8867775"/>
          <a:ext cx="3810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30"/>
  <sheetViews>
    <sheetView zoomScale="78" zoomScaleNormal="78" zoomScalePageLayoutView="0" workbookViewId="0" topLeftCell="A1">
      <selection activeCell="U40" sqref="U40"/>
    </sheetView>
  </sheetViews>
  <sheetFormatPr defaultColWidth="9.140625" defaultRowHeight="12.75"/>
  <cols>
    <col min="1" max="1" width="3.7109375" style="4" customWidth="1"/>
    <col min="2" max="2" width="76.421875" style="4" customWidth="1"/>
    <col min="3" max="4" width="8.00390625" style="4" customWidth="1"/>
    <col min="5" max="28" width="4.7109375" style="4" customWidth="1"/>
    <col min="29" max="16384" width="9.140625" style="4" customWidth="1"/>
  </cols>
  <sheetData>
    <row r="7" spans="1:9" ht="16.5">
      <c r="A7" s="11"/>
      <c r="B7" s="11"/>
      <c r="C7" s="11"/>
      <c r="D7" s="11"/>
      <c r="E7" s="11"/>
      <c r="F7" s="11"/>
      <c r="G7" s="11"/>
      <c r="H7" s="11"/>
      <c r="I7" s="11"/>
    </row>
    <row r="8" spans="1:9" ht="16.5">
      <c r="A8" s="11"/>
      <c r="B8" s="11"/>
      <c r="C8" s="11"/>
      <c r="D8" s="11"/>
      <c r="E8" s="11"/>
      <c r="F8" s="11"/>
      <c r="G8" s="11"/>
      <c r="H8" s="11"/>
      <c r="I8" s="11"/>
    </row>
    <row r="9" spans="1:9" ht="16.5">
      <c r="A9" s="11"/>
      <c r="B9" s="11"/>
      <c r="C9" s="11"/>
      <c r="D9" s="11"/>
      <c r="E9" s="11"/>
      <c r="F9" s="11"/>
      <c r="G9" s="11"/>
      <c r="H9" s="11"/>
      <c r="I9" s="11"/>
    </row>
    <row r="10" spans="1:27" ht="16.5">
      <c r="A10" s="32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6.5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9" ht="16.5">
      <c r="A12" s="11"/>
      <c r="B12" s="11"/>
      <c r="C12" s="11"/>
      <c r="D12" s="11"/>
      <c r="E12" s="11"/>
      <c r="F12" s="11"/>
      <c r="G12" s="11"/>
      <c r="H12" s="11"/>
      <c r="I12" s="11"/>
    </row>
    <row r="13" spans="1:22" ht="16.5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16" ht="16.5">
      <c r="A14" s="12"/>
      <c r="B14" s="12"/>
      <c r="C14" s="12"/>
      <c r="D14" s="12"/>
      <c r="E14" s="12"/>
      <c r="F14" s="12"/>
      <c r="G14" s="12"/>
      <c r="H14" s="12"/>
      <c r="I14" s="12"/>
      <c r="J14" s="7"/>
      <c r="K14" s="7"/>
      <c r="L14" s="7"/>
      <c r="M14" s="7"/>
      <c r="N14" s="7"/>
      <c r="O14" s="7"/>
      <c r="P14" s="7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4" ht="15.75">
      <c r="A16" s="35"/>
      <c r="B16" s="35"/>
      <c r="C16" s="35"/>
      <c r="D16" s="35"/>
    </row>
    <row r="17" spans="1:27" ht="33">
      <c r="A17" s="8" t="s">
        <v>2</v>
      </c>
      <c r="B17" s="8" t="s">
        <v>1</v>
      </c>
      <c r="C17" s="9" t="s">
        <v>3</v>
      </c>
      <c r="D17" s="9" t="s">
        <v>5</v>
      </c>
      <c r="E17" s="36" t="s">
        <v>7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6.5">
      <c r="A18" s="10">
        <v>1</v>
      </c>
      <c r="B18" s="10">
        <v>2</v>
      </c>
      <c r="C18" s="10">
        <v>3</v>
      </c>
      <c r="D18" s="10">
        <v>4</v>
      </c>
      <c r="E18" s="37">
        <v>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6.5">
      <c r="A19" s="34"/>
      <c r="B19" s="34"/>
      <c r="C19" s="34"/>
      <c r="D19" s="34"/>
      <c r="E19" s="6">
        <v>1</v>
      </c>
      <c r="F19" s="6">
        <v>2</v>
      </c>
      <c r="G19" s="6">
        <v>3</v>
      </c>
      <c r="H19" s="6">
        <v>4</v>
      </c>
      <c r="I19" s="6">
        <v>5</v>
      </c>
      <c r="J19" s="6">
        <v>6</v>
      </c>
      <c r="K19" s="6">
        <v>7</v>
      </c>
      <c r="L19" s="6">
        <v>8</v>
      </c>
      <c r="M19" s="6">
        <v>9</v>
      </c>
      <c r="N19" s="6">
        <v>10</v>
      </c>
      <c r="O19" s="6">
        <v>11</v>
      </c>
      <c r="P19" s="6">
        <v>12</v>
      </c>
      <c r="Q19" s="6">
        <v>13</v>
      </c>
      <c r="R19" s="6">
        <v>14</v>
      </c>
      <c r="S19" s="6">
        <v>15</v>
      </c>
      <c r="T19" s="6">
        <v>16</v>
      </c>
      <c r="U19" s="6">
        <v>17</v>
      </c>
      <c r="V19" s="6">
        <v>18</v>
      </c>
      <c r="W19" s="6">
        <v>19</v>
      </c>
      <c r="X19" s="6">
        <v>20</v>
      </c>
      <c r="Y19" s="6">
        <v>21</v>
      </c>
      <c r="Z19" s="6">
        <v>22</v>
      </c>
      <c r="AA19" s="6">
        <v>23</v>
      </c>
    </row>
    <row r="20" spans="1:27" ht="33">
      <c r="A20" s="8">
        <v>1</v>
      </c>
      <c r="B20" s="19" t="s">
        <v>9</v>
      </c>
      <c r="C20" s="8" t="s">
        <v>0</v>
      </c>
      <c r="D20" s="21">
        <f>17*4*1.5</f>
        <v>102</v>
      </c>
      <c r="E20" s="14"/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6.5">
      <c r="A21" s="9">
        <v>2</v>
      </c>
      <c r="B21" s="19" t="s">
        <v>10</v>
      </c>
      <c r="C21" s="9" t="s">
        <v>0</v>
      </c>
      <c r="D21" s="17">
        <f>17*4*0.2</f>
        <v>13.600000000000001</v>
      </c>
      <c r="E21" s="18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6.5">
      <c r="A22" s="8">
        <v>3</v>
      </c>
      <c r="B22" s="19" t="s">
        <v>11</v>
      </c>
      <c r="C22" s="8" t="s">
        <v>0</v>
      </c>
      <c r="D22" s="21">
        <f>17*4*0.3</f>
        <v>20.4</v>
      </c>
      <c r="E22" s="18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6.5">
      <c r="A23" s="8">
        <v>4</v>
      </c>
      <c r="B23" s="20" t="s">
        <v>8</v>
      </c>
      <c r="C23" s="8" t="s">
        <v>0</v>
      </c>
      <c r="D23" s="8">
        <v>120</v>
      </c>
      <c r="E23" s="14"/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33">
      <c r="A24" s="9">
        <v>5</v>
      </c>
      <c r="B24" s="19" t="s">
        <v>12</v>
      </c>
      <c r="C24" s="8" t="s">
        <v>0</v>
      </c>
      <c r="D24" s="21">
        <f>16*4*1.2</f>
        <v>76.8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6.5">
      <c r="A25" s="8">
        <v>6</v>
      </c>
      <c r="B25" s="19" t="s">
        <v>13</v>
      </c>
      <c r="C25" s="9" t="s">
        <v>0</v>
      </c>
      <c r="D25" s="17">
        <f>16*4*1.1</f>
        <v>70.4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33">
      <c r="A26" s="8">
        <v>7</v>
      </c>
      <c r="B26" s="19" t="s">
        <v>14</v>
      </c>
      <c r="C26" s="9" t="s">
        <v>0</v>
      </c>
      <c r="D26" s="17">
        <f>20*0.4*0.6</f>
        <v>4.8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.75" customHeight="1">
      <c r="A27" s="9">
        <v>8</v>
      </c>
      <c r="B27" s="20" t="s">
        <v>15</v>
      </c>
      <c r="C27" s="8" t="s">
        <v>16</v>
      </c>
      <c r="D27" s="8">
        <v>4.2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4" ht="15.75">
      <c r="A28" s="1"/>
      <c r="B28" s="2"/>
      <c r="C28" s="1"/>
      <c r="D28" s="3"/>
    </row>
    <row r="29" spans="1:4" ht="15.75">
      <c r="A29" s="1"/>
      <c r="B29" s="2"/>
      <c r="C29" s="1"/>
      <c r="D29" s="3"/>
    </row>
    <row r="30" ht="16.5" customHeight="1">
      <c r="B30" s="13" t="s">
        <v>4</v>
      </c>
    </row>
  </sheetData>
  <sheetProtection/>
  <mergeCells count="7">
    <mergeCell ref="A10:AA10"/>
    <mergeCell ref="A11:AA11"/>
    <mergeCell ref="A13:V13"/>
    <mergeCell ref="A19:D19"/>
    <mergeCell ref="A16:D16"/>
    <mergeCell ref="E17:AA17"/>
    <mergeCell ref="E18:AA18"/>
  </mergeCells>
  <printOptions horizontalCentered="1"/>
  <pageMargins left="0.2362204724409449" right="0.2362204724409449" top="0.2362204724409449" bottom="0.2362204724409449" header="0.11811023622047245" footer="0.11811023622047245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4" customWidth="1"/>
    <col min="2" max="2" width="68.28125" style="4" customWidth="1"/>
    <col min="3" max="4" width="8.00390625" style="4" customWidth="1"/>
    <col min="5" max="15" width="5.00390625" style="4" customWidth="1"/>
    <col min="16" max="18" width="4.00390625" style="4" customWidth="1"/>
    <col min="19" max="16384" width="9.140625" style="4" customWidth="1"/>
  </cols>
  <sheetData>
    <row r="7" spans="1:9" ht="16.5">
      <c r="A7" s="11"/>
      <c r="B7" s="11"/>
      <c r="C7" s="11"/>
      <c r="D7" s="11"/>
      <c r="E7" s="11"/>
      <c r="F7" s="11"/>
      <c r="G7" s="11"/>
      <c r="H7" s="11"/>
      <c r="I7" s="11"/>
    </row>
    <row r="8" spans="1:9" ht="16.5">
      <c r="A8" s="11"/>
      <c r="B8" s="11"/>
      <c r="C8" s="11"/>
      <c r="D8" s="11"/>
      <c r="E8" s="11"/>
      <c r="F8" s="11"/>
      <c r="G8" s="11"/>
      <c r="H8" s="11"/>
      <c r="I8" s="11"/>
    </row>
    <row r="9" spans="1:9" ht="16.5">
      <c r="A9" s="11"/>
      <c r="B9" s="11"/>
      <c r="C9" s="11"/>
      <c r="D9" s="11"/>
      <c r="E9" s="11"/>
      <c r="F9" s="11"/>
      <c r="G9" s="11"/>
      <c r="H9" s="11"/>
      <c r="I9" s="11"/>
    </row>
    <row r="10" spans="1:15" ht="16.5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6.5">
      <c r="A11" s="32" t="s">
        <v>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9" ht="16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6.5">
      <c r="A13" s="33" t="s">
        <v>6</v>
      </c>
      <c r="B13" s="33"/>
      <c r="C13" s="33"/>
      <c r="D13" s="33"/>
      <c r="E13" s="33"/>
      <c r="F13" s="33"/>
      <c r="G13" s="33"/>
      <c r="H13" s="33"/>
      <c r="I13" s="33"/>
    </row>
    <row r="14" spans="1:9" ht="16.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4" ht="15.75">
      <c r="A16" s="35"/>
      <c r="B16" s="35"/>
      <c r="C16" s="35"/>
      <c r="D16" s="35"/>
    </row>
    <row r="17" spans="1:15" ht="33">
      <c r="A17" s="8" t="s">
        <v>2</v>
      </c>
      <c r="B17" s="8" t="s">
        <v>1</v>
      </c>
      <c r="C17" s="9" t="s">
        <v>3</v>
      </c>
      <c r="D17" s="9" t="s">
        <v>5</v>
      </c>
      <c r="E17" s="38" t="s">
        <v>7</v>
      </c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6.5">
      <c r="A18" s="10">
        <v>1</v>
      </c>
      <c r="B18" s="10">
        <v>2</v>
      </c>
      <c r="C18" s="10">
        <v>3</v>
      </c>
      <c r="D18" s="10">
        <v>4</v>
      </c>
      <c r="E18" s="41">
        <v>5</v>
      </c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ht="16.5">
      <c r="A19" s="34"/>
      <c r="B19" s="34"/>
      <c r="C19" s="34"/>
      <c r="D19" s="34"/>
      <c r="E19" s="6">
        <v>1</v>
      </c>
      <c r="F19" s="6">
        <v>2</v>
      </c>
      <c r="G19" s="6">
        <v>3</v>
      </c>
      <c r="H19" s="6">
        <v>4</v>
      </c>
      <c r="I19" s="6">
        <v>5</v>
      </c>
      <c r="J19" s="6">
        <v>6</v>
      </c>
      <c r="K19" s="6">
        <v>7</v>
      </c>
      <c r="L19" s="6">
        <v>8</v>
      </c>
      <c r="M19" s="6">
        <v>9</v>
      </c>
      <c r="N19" s="6">
        <v>10</v>
      </c>
      <c r="O19" s="6">
        <v>11</v>
      </c>
    </row>
    <row r="20" spans="1:15" ht="33">
      <c r="A20" s="8">
        <v>1</v>
      </c>
      <c r="B20" s="19" t="s">
        <v>21</v>
      </c>
      <c r="C20" s="8" t="s">
        <v>0</v>
      </c>
      <c r="D20" s="21">
        <v>108</v>
      </c>
      <c r="E20" s="14"/>
      <c r="F20" s="15"/>
      <c r="G20" s="15"/>
      <c r="H20" s="15"/>
      <c r="I20" s="15"/>
      <c r="J20" s="16"/>
      <c r="K20" s="16"/>
      <c r="L20" s="16"/>
      <c r="M20" s="16"/>
      <c r="N20" s="16"/>
      <c r="O20" s="16"/>
    </row>
    <row r="21" spans="1:15" ht="16.5">
      <c r="A21" s="9">
        <v>2</v>
      </c>
      <c r="B21" s="19" t="s">
        <v>10</v>
      </c>
      <c r="C21" s="9" t="s">
        <v>0</v>
      </c>
      <c r="D21" s="17">
        <v>8.7</v>
      </c>
      <c r="E21" s="18"/>
      <c r="F21" s="15"/>
      <c r="G21" s="15"/>
      <c r="H21" s="15"/>
      <c r="I21" s="15"/>
      <c r="J21" s="16"/>
      <c r="K21" s="16"/>
      <c r="L21" s="16"/>
      <c r="M21" s="16"/>
      <c r="N21" s="16"/>
      <c r="O21" s="16"/>
    </row>
    <row r="22" spans="1:15" ht="16.5">
      <c r="A22" s="9">
        <v>3</v>
      </c>
      <c r="B22" s="19" t="s">
        <v>22</v>
      </c>
      <c r="C22" s="9" t="s">
        <v>0</v>
      </c>
      <c r="D22" s="17">
        <v>15.1</v>
      </c>
      <c r="E22" s="18"/>
      <c r="F22" s="15"/>
      <c r="G22" s="15"/>
      <c r="H22" s="15"/>
      <c r="I22" s="15"/>
      <c r="J22" s="16"/>
      <c r="K22" s="16"/>
      <c r="L22" s="16"/>
      <c r="M22" s="16"/>
      <c r="N22" s="16"/>
      <c r="O22" s="16"/>
    </row>
    <row r="23" spans="1:15" ht="16.5">
      <c r="A23" s="8">
        <v>4</v>
      </c>
      <c r="B23" s="19" t="s">
        <v>23</v>
      </c>
      <c r="C23" s="8" t="s">
        <v>16</v>
      </c>
      <c r="D23" s="21">
        <v>28</v>
      </c>
      <c r="E23" s="18"/>
      <c r="F23" s="15"/>
      <c r="G23" s="15"/>
      <c r="H23" s="15"/>
      <c r="I23" s="15"/>
      <c r="J23" s="16"/>
      <c r="K23" s="16"/>
      <c r="L23" s="16"/>
      <c r="M23" s="16"/>
      <c r="N23" s="16"/>
      <c r="O23" s="16"/>
    </row>
    <row r="24" spans="1:15" ht="16.5">
      <c r="A24" s="9">
        <v>5</v>
      </c>
      <c r="B24" s="20" t="s">
        <v>8</v>
      </c>
      <c r="C24" s="8" t="s">
        <v>0</v>
      </c>
      <c r="D24" s="8">
        <v>16</v>
      </c>
      <c r="E24" s="14"/>
      <c r="F24" s="15"/>
      <c r="G24" s="15"/>
      <c r="H24" s="15"/>
      <c r="I24" s="15"/>
      <c r="J24" s="16"/>
      <c r="K24" s="16"/>
      <c r="L24" s="16"/>
      <c r="M24" s="16"/>
      <c r="N24" s="16"/>
      <c r="O24" s="16"/>
    </row>
    <row r="25" spans="1:15" ht="16.5">
      <c r="A25" s="9">
        <v>6</v>
      </c>
      <c r="B25" s="19" t="s">
        <v>13</v>
      </c>
      <c r="C25" s="9" t="s">
        <v>0</v>
      </c>
      <c r="D25" s="17">
        <v>1.1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33">
      <c r="A26" s="8">
        <v>7</v>
      </c>
      <c r="B26" s="22" t="s">
        <v>24</v>
      </c>
      <c r="C26" s="9" t="s">
        <v>0</v>
      </c>
      <c r="D26" s="17">
        <v>25.6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3">
      <c r="A27" s="9">
        <v>8</v>
      </c>
      <c r="B27" s="22" t="s">
        <v>25</v>
      </c>
      <c r="C27" s="9" t="s">
        <v>26</v>
      </c>
      <c r="D27" s="17">
        <v>35.8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5.75">
      <c r="A28" s="1"/>
      <c r="B28" s="2"/>
      <c r="C28" s="1"/>
      <c r="D28" s="3"/>
    </row>
    <row r="29" spans="1:4" ht="15.75">
      <c r="A29" s="1"/>
      <c r="B29" s="2"/>
      <c r="C29" s="1"/>
      <c r="D29" s="3"/>
    </row>
    <row r="30" spans="1:4" ht="15.75">
      <c r="A30" s="1"/>
      <c r="B30" s="2"/>
      <c r="C30" s="1"/>
      <c r="D30" s="3"/>
    </row>
    <row r="31" spans="1:4" ht="15.75">
      <c r="A31" s="1"/>
      <c r="B31" s="2"/>
      <c r="C31" s="1"/>
      <c r="D31" s="3"/>
    </row>
    <row r="32" spans="1:4" ht="15.75">
      <c r="A32" s="1"/>
      <c r="B32" s="2"/>
      <c r="C32" s="1"/>
      <c r="D32" s="3"/>
    </row>
    <row r="33" ht="16.5" customHeight="1">
      <c r="B33" s="13" t="s">
        <v>4</v>
      </c>
    </row>
  </sheetData>
  <sheetProtection/>
  <mergeCells count="7">
    <mergeCell ref="A19:D19"/>
    <mergeCell ref="A10:O10"/>
    <mergeCell ref="A11:O11"/>
    <mergeCell ref="A13:I13"/>
    <mergeCell ref="A16:D16"/>
    <mergeCell ref="E17:O17"/>
    <mergeCell ref="E18:O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2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7109375" style="4" customWidth="1"/>
    <col min="2" max="2" width="68.28125" style="4" customWidth="1"/>
    <col min="3" max="4" width="8.00390625" style="4" customWidth="1"/>
    <col min="5" max="10" width="10.00390625" style="4" customWidth="1"/>
    <col min="11" max="16384" width="9.140625" style="4" customWidth="1"/>
  </cols>
  <sheetData>
    <row r="7" spans="1:9" ht="16.5">
      <c r="A7" s="11"/>
      <c r="B7" s="11"/>
      <c r="C7" s="11"/>
      <c r="D7" s="11"/>
      <c r="E7" s="11"/>
      <c r="F7" s="11"/>
      <c r="G7" s="11"/>
      <c r="H7" s="11"/>
      <c r="I7" s="11"/>
    </row>
    <row r="8" spans="1:9" ht="16.5">
      <c r="A8" s="11"/>
      <c r="B8" s="11"/>
      <c r="C8" s="11"/>
      <c r="D8" s="11"/>
      <c r="E8" s="11"/>
      <c r="F8" s="11"/>
      <c r="G8" s="11"/>
      <c r="H8" s="11"/>
      <c r="I8" s="11"/>
    </row>
    <row r="9" spans="1:9" ht="16.5">
      <c r="A9" s="11"/>
      <c r="B9" s="11"/>
      <c r="C9" s="11"/>
      <c r="D9" s="11"/>
      <c r="E9" s="11"/>
      <c r="F9" s="11"/>
      <c r="G9" s="11"/>
      <c r="H9" s="11"/>
      <c r="I9" s="11"/>
    </row>
    <row r="10" spans="1:9" ht="16.5">
      <c r="A10" s="32" t="s">
        <v>27</v>
      </c>
      <c r="B10" s="32"/>
      <c r="C10" s="32"/>
      <c r="D10" s="32"/>
      <c r="E10" s="32"/>
      <c r="F10" s="32"/>
      <c r="G10" s="32"/>
      <c r="H10" s="32"/>
      <c r="I10" s="32"/>
    </row>
    <row r="11" spans="1:9" ht="16.5">
      <c r="A11" s="32" t="s">
        <v>28</v>
      </c>
      <c r="B11" s="32"/>
      <c r="C11" s="32"/>
      <c r="D11" s="32"/>
      <c r="E11" s="32"/>
      <c r="F11" s="32"/>
      <c r="G11" s="32"/>
      <c r="H11" s="32"/>
      <c r="I11" s="32"/>
    </row>
    <row r="12" spans="1:9" ht="16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6.5">
      <c r="A13" s="33" t="s">
        <v>6</v>
      </c>
      <c r="B13" s="33"/>
      <c r="C13" s="33"/>
      <c r="D13" s="33"/>
      <c r="E13" s="33"/>
      <c r="F13" s="33"/>
      <c r="G13" s="33"/>
      <c r="H13" s="33"/>
      <c r="I13" s="33"/>
    </row>
    <row r="14" spans="1:9" ht="16.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4" ht="15.75">
      <c r="A16" s="35"/>
      <c r="B16" s="35"/>
      <c r="C16" s="35"/>
      <c r="D16" s="35"/>
    </row>
    <row r="17" spans="1:9" ht="33">
      <c r="A17" s="8" t="s">
        <v>2</v>
      </c>
      <c r="B17" s="8" t="s">
        <v>1</v>
      </c>
      <c r="C17" s="9" t="s">
        <v>3</v>
      </c>
      <c r="D17" s="9" t="s">
        <v>5</v>
      </c>
      <c r="E17" s="36" t="s">
        <v>7</v>
      </c>
      <c r="F17" s="36"/>
      <c r="G17" s="36"/>
      <c r="H17" s="36"/>
      <c r="I17" s="36"/>
    </row>
    <row r="18" spans="1:9" ht="16.5">
      <c r="A18" s="10">
        <v>1</v>
      </c>
      <c r="B18" s="10">
        <v>2</v>
      </c>
      <c r="C18" s="10">
        <v>3</v>
      </c>
      <c r="D18" s="10">
        <v>4</v>
      </c>
      <c r="E18" s="37">
        <v>5</v>
      </c>
      <c r="F18" s="37"/>
      <c r="G18" s="37"/>
      <c r="H18" s="37"/>
      <c r="I18" s="37"/>
    </row>
    <row r="19" spans="1:9" ht="16.5">
      <c r="A19" s="34"/>
      <c r="B19" s="34"/>
      <c r="C19" s="34"/>
      <c r="D19" s="34"/>
      <c r="E19" s="6">
        <v>1</v>
      </c>
      <c r="F19" s="6">
        <v>2</v>
      </c>
      <c r="G19" s="6">
        <v>3</v>
      </c>
      <c r="H19" s="6">
        <v>4</v>
      </c>
      <c r="I19" s="6">
        <v>5</v>
      </c>
    </row>
    <row r="20" spans="1:9" ht="33">
      <c r="A20" s="8">
        <v>1</v>
      </c>
      <c r="B20" s="19" t="s">
        <v>21</v>
      </c>
      <c r="C20" s="8" t="s">
        <v>0</v>
      </c>
      <c r="D20" s="21">
        <v>21.6</v>
      </c>
      <c r="E20" s="14"/>
      <c r="F20" s="15"/>
      <c r="G20" s="15"/>
      <c r="H20" s="15"/>
      <c r="I20" s="15"/>
    </row>
    <row r="21" spans="1:9" ht="16.5">
      <c r="A21" s="9">
        <v>2</v>
      </c>
      <c r="B21" s="19" t="s">
        <v>10</v>
      </c>
      <c r="C21" s="9" t="s">
        <v>0</v>
      </c>
      <c r="D21" s="17">
        <v>1.5</v>
      </c>
      <c r="E21" s="18"/>
      <c r="F21" s="15"/>
      <c r="G21" s="15"/>
      <c r="H21" s="15"/>
      <c r="I21" s="15"/>
    </row>
    <row r="22" spans="1:9" ht="16.5">
      <c r="A22" s="8">
        <v>3</v>
      </c>
      <c r="B22" s="19" t="s">
        <v>23</v>
      </c>
      <c r="C22" s="8" t="s">
        <v>16</v>
      </c>
      <c r="D22" s="21">
        <v>6</v>
      </c>
      <c r="E22" s="18"/>
      <c r="F22" s="15"/>
      <c r="G22" s="15"/>
      <c r="H22" s="15"/>
      <c r="I22" s="15"/>
    </row>
    <row r="23" spans="1:9" ht="16.5">
      <c r="A23" s="8">
        <v>4</v>
      </c>
      <c r="B23" s="20" t="s">
        <v>8</v>
      </c>
      <c r="C23" s="8" t="s">
        <v>0</v>
      </c>
      <c r="D23" s="8">
        <v>8</v>
      </c>
      <c r="E23" s="14"/>
      <c r="F23" s="15"/>
      <c r="G23" s="15"/>
      <c r="H23" s="15"/>
      <c r="I23" s="15"/>
    </row>
    <row r="24" spans="1:9" ht="16.5">
      <c r="A24" s="9">
        <v>5</v>
      </c>
      <c r="B24" s="19" t="s">
        <v>13</v>
      </c>
      <c r="C24" s="9" t="s">
        <v>0</v>
      </c>
      <c r="D24" s="17">
        <v>0.7</v>
      </c>
      <c r="E24" s="16"/>
      <c r="F24" s="16"/>
      <c r="G24" s="16"/>
      <c r="H24" s="16"/>
      <c r="I24" s="16"/>
    </row>
    <row r="25" spans="1:9" ht="16.5">
      <c r="A25" s="23"/>
      <c r="B25" s="24"/>
      <c r="C25" s="23"/>
      <c r="D25" s="25"/>
      <c r="E25" s="26"/>
      <c r="F25" s="26"/>
      <c r="G25" s="26"/>
      <c r="H25" s="26"/>
      <c r="I25" s="26"/>
    </row>
    <row r="26" spans="1:9" ht="16.5">
      <c r="A26" s="23"/>
      <c r="B26" s="24"/>
      <c r="C26" s="23"/>
      <c r="D26" s="25"/>
      <c r="E26" s="26"/>
      <c r="F26" s="26"/>
      <c r="G26" s="26"/>
      <c r="H26" s="26"/>
      <c r="I26" s="26"/>
    </row>
    <row r="27" spans="1:4" ht="15.75">
      <c r="A27" s="1"/>
      <c r="B27" s="2"/>
      <c r="C27" s="1"/>
      <c r="D27" s="3"/>
    </row>
    <row r="28" spans="1:4" ht="15.75">
      <c r="A28" s="1"/>
      <c r="B28" s="2"/>
      <c r="C28" s="1"/>
      <c r="D28" s="3"/>
    </row>
    <row r="29" ht="16.5" customHeight="1">
      <c r="B29" s="13" t="s">
        <v>4</v>
      </c>
    </row>
  </sheetData>
  <sheetProtection/>
  <mergeCells count="7">
    <mergeCell ref="A19:D19"/>
    <mergeCell ref="A10:I10"/>
    <mergeCell ref="A11:I11"/>
    <mergeCell ref="A13:I13"/>
    <mergeCell ref="A16:D16"/>
    <mergeCell ref="E17:I17"/>
    <mergeCell ref="E18:I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A1">
      <selection activeCell="AM11" sqref="AM11"/>
    </sheetView>
  </sheetViews>
  <sheetFormatPr defaultColWidth="9.140625" defaultRowHeight="12.75"/>
  <cols>
    <col min="1" max="1" width="3.7109375" style="4" customWidth="1"/>
    <col min="2" max="2" width="55.00390625" style="4" customWidth="1"/>
    <col min="3" max="4" width="8.00390625" style="4" customWidth="1"/>
    <col min="5" max="12" width="4.7109375" style="4" customWidth="1"/>
    <col min="13" max="36" width="4.00390625" style="4" customWidth="1"/>
    <col min="37" max="16384" width="9.140625" style="4" customWidth="1"/>
  </cols>
  <sheetData>
    <row r="2" spans="1:9" ht="16.5">
      <c r="A2" s="11"/>
      <c r="B2" s="11"/>
      <c r="C2" s="11"/>
      <c r="D2" s="11"/>
      <c r="E2" s="11"/>
      <c r="F2" s="11"/>
      <c r="G2" s="11"/>
      <c r="H2" s="11"/>
      <c r="I2" s="11"/>
    </row>
    <row r="3" spans="1:36" ht="16.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ht="16.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9" ht="6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36" ht="16.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11" ht="16.5">
      <c r="A7" s="12"/>
      <c r="B7" s="12"/>
      <c r="C7" s="12"/>
      <c r="D7" s="12"/>
      <c r="E7" s="12"/>
      <c r="F7" s="12"/>
      <c r="G7" s="12"/>
      <c r="H7" s="12"/>
      <c r="I7" s="12"/>
      <c r="J7" s="7"/>
      <c r="K7" s="7"/>
    </row>
    <row r="8" spans="1:4" ht="15.75">
      <c r="A8" s="35"/>
      <c r="B8" s="35"/>
      <c r="C8" s="35"/>
      <c r="D8" s="35"/>
    </row>
    <row r="9" spans="1:36" ht="33">
      <c r="A9" s="8" t="s">
        <v>2</v>
      </c>
      <c r="B9" s="8" t="s">
        <v>1</v>
      </c>
      <c r="C9" s="9" t="s">
        <v>3</v>
      </c>
      <c r="D9" s="9" t="s">
        <v>5</v>
      </c>
      <c r="E9" s="38" t="s">
        <v>7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</row>
    <row r="10" spans="1:36" ht="16.5">
      <c r="A10" s="10">
        <v>1</v>
      </c>
      <c r="B10" s="10">
        <v>2</v>
      </c>
      <c r="C10" s="10">
        <v>3</v>
      </c>
      <c r="D10" s="10">
        <v>4</v>
      </c>
      <c r="E10" s="41">
        <v>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36" ht="16.5">
      <c r="A11" s="34"/>
      <c r="B11" s="34"/>
      <c r="C11" s="34"/>
      <c r="D11" s="34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</row>
    <row r="12" spans="1:36" ht="50.25" customHeight="1">
      <c r="A12" s="8">
        <v>1</v>
      </c>
      <c r="B12" s="19" t="s">
        <v>31</v>
      </c>
      <c r="C12" s="8" t="s">
        <v>0</v>
      </c>
      <c r="D12" s="21">
        <f>17.7*6*4.8+1.2*0.7*2+12*2*0.5</f>
        <v>523.4399999999999</v>
      </c>
      <c r="E12" s="14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33">
      <c r="A13" s="9">
        <v>2</v>
      </c>
      <c r="B13" s="19" t="s">
        <v>32</v>
      </c>
      <c r="C13" s="8" t="s">
        <v>16</v>
      </c>
      <c r="D13" s="21">
        <f>17*2</f>
        <v>34</v>
      </c>
      <c r="E13" s="18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6.5">
      <c r="A14" s="8">
        <v>3</v>
      </c>
      <c r="B14" s="19" t="s">
        <v>33</v>
      </c>
      <c r="C14" s="8" t="s">
        <v>34</v>
      </c>
      <c r="D14" s="21">
        <v>2</v>
      </c>
      <c r="E14" s="18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16.5">
      <c r="A15" s="8">
        <v>4</v>
      </c>
      <c r="B15" s="19" t="s">
        <v>10</v>
      </c>
      <c r="C15" s="9" t="s">
        <v>0</v>
      </c>
      <c r="D15" s="17">
        <f>17*3.5*0.2+24*2*0.2</f>
        <v>21.5</v>
      </c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33">
      <c r="A16" s="9">
        <v>5</v>
      </c>
      <c r="B16" s="20" t="s">
        <v>35</v>
      </c>
      <c r="C16" s="8" t="s">
        <v>0</v>
      </c>
      <c r="D16" s="8">
        <f>1.2*0.5*3.35*2</f>
        <v>4.02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35.25" customHeight="1">
      <c r="A17" s="8">
        <v>6</v>
      </c>
      <c r="B17" s="19" t="s">
        <v>36</v>
      </c>
      <c r="C17" s="8" t="s">
        <v>0</v>
      </c>
      <c r="D17" s="21">
        <f>17*4*0.3</f>
        <v>20.4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33">
      <c r="A18" s="9">
        <v>7</v>
      </c>
      <c r="B18" s="20" t="s">
        <v>37</v>
      </c>
      <c r="C18" s="8" t="s">
        <v>0</v>
      </c>
      <c r="D18" s="21">
        <f>17.7*3.35*0.15</f>
        <v>8.89425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33">
      <c r="A19" s="8">
        <v>8</v>
      </c>
      <c r="B19" s="19" t="s">
        <v>38</v>
      </c>
      <c r="C19" s="8" t="s">
        <v>0</v>
      </c>
      <c r="D19" s="21">
        <f>3.35*4*1.17*0.1*15</f>
        <v>23.517000000000003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33">
      <c r="A20" s="8">
        <v>9</v>
      </c>
      <c r="B20" s="19" t="s">
        <v>39</v>
      </c>
      <c r="C20" s="9" t="s">
        <v>34</v>
      </c>
      <c r="D20" s="17">
        <f>15*8*2</f>
        <v>240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33">
      <c r="A21" s="9">
        <v>10</v>
      </c>
      <c r="B21" s="19" t="s">
        <v>40</v>
      </c>
      <c r="C21" s="9" t="s">
        <v>34</v>
      </c>
      <c r="D21" s="17">
        <f>15*3*2</f>
        <v>90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33">
      <c r="A22" s="8">
        <v>11</v>
      </c>
      <c r="B22" s="19" t="s">
        <v>41</v>
      </c>
      <c r="C22" s="9" t="s">
        <v>34</v>
      </c>
      <c r="D22" s="17">
        <f>5*3</f>
        <v>15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33">
      <c r="A23" s="9">
        <v>12</v>
      </c>
      <c r="B23" s="19" t="s">
        <v>42</v>
      </c>
      <c r="C23" s="8" t="s">
        <v>26</v>
      </c>
      <c r="D23" s="27">
        <f>0.2*240*0.888/1000</f>
        <v>0.042624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33">
      <c r="A24" s="8">
        <v>13</v>
      </c>
      <c r="B24" s="19" t="s">
        <v>43</v>
      </c>
      <c r="C24" s="8" t="s">
        <v>26</v>
      </c>
      <c r="D24" s="27">
        <f>230*2.98/1000+90*0.3*2.98/1000</f>
        <v>0.76586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ht="36.75" customHeight="1">
      <c r="A25" s="8">
        <v>14</v>
      </c>
      <c r="B25" s="20" t="s">
        <v>44</v>
      </c>
      <c r="C25" s="8" t="s">
        <v>0</v>
      </c>
      <c r="D25" s="21">
        <f>17.7*3.35*0.15</f>
        <v>8.89425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ht="16.5">
      <c r="A26" s="9">
        <v>15</v>
      </c>
      <c r="B26" s="20" t="s">
        <v>45</v>
      </c>
      <c r="C26" s="8" t="s">
        <v>0</v>
      </c>
      <c r="D26" s="8">
        <v>78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ht="16.5">
      <c r="A27" s="8">
        <v>16</v>
      </c>
      <c r="B27" s="20" t="s">
        <v>46</v>
      </c>
      <c r="C27" s="8" t="s">
        <v>0</v>
      </c>
      <c r="D27" s="8">
        <v>19.2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16.5">
      <c r="A28" s="9">
        <v>17</v>
      </c>
      <c r="B28" s="19" t="s">
        <v>47</v>
      </c>
      <c r="C28" s="8" t="s">
        <v>0</v>
      </c>
      <c r="D28" s="21">
        <f>17.7*3*3.35</f>
        <v>177.885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16.5">
      <c r="A29" s="8">
        <v>18</v>
      </c>
      <c r="B29" s="19" t="s">
        <v>13</v>
      </c>
      <c r="C29" s="9" t="s">
        <v>0</v>
      </c>
      <c r="D29" s="17">
        <v>1.4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49.5">
      <c r="A30" s="8">
        <v>19</v>
      </c>
      <c r="B30" s="19" t="s">
        <v>48</v>
      </c>
      <c r="C30" s="8" t="s">
        <v>0</v>
      </c>
      <c r="D30" s="21">
        <f>D12-D28-D29+38</f>
        <v>382.155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33">
      <c r="A31" s="9">
        <v>20</v>
      </c>
      <c r="B31" s="28" t="s">
        <v>25</v>
      </c>
      <c r="C31" s="8" t="s">
        <v>26</v>
      </c>
      <c r="D31" s="21">
        <f>D30*1.5</f>
        <v>573.2325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ht="16.5">
      <c r="A32" s="23"/>
      <c r="B32" s="29"/>
      <c r="C32" s="30"/>
      <c r="D32" s="31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ht="16.5" customHeight="1">
      <c r="B33" s="13" t="s">
        <v>4</v>
      </c>
    </row>
  </sheetData>
  <sheetProtection/>
  <mergeCells count="7">
    <mergeCell ref="A11:D11"/>
    <mergeCell ref="A3:AJ3"/>
    <mergeCell ref="A4:AJ4"/>
    <mergeCell ref="A6:AJ6"/>
    <mergeCell ref="A8:D8"/>
    <mergeCell ref="E9:AJ9"/>
    <mergeCell ref="E10:AJ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37"/>
  <sheetViews>
    <sheetView tabSelected="1" zoomScalePageLayoutView="0" workbookViewId="0" topLeftCell="A1">
      <selection activeCell="BF17" sqref="BF17"/>
    </sheetView>
  </sheetViews>
  <sheetFormatPr defaultColWidth="9.140625" defaultRowHeight="12.75"/>
  <cols>
    <col min="1" max="1" width="3.7109375" style="4" customWidth="1"/>
    <col min="2" max="2" width="54.57421875" style="4" customWidth="1"/>
    <col min="3" max="4" width="6.8515625" style="4" customWidth="1"/>
    <col min="5" max="53" width="2.7109375" style="4" customWidth="1"/>
    <col min="54" max="63" width="3.421875" style="4" customWidth="1"/>
    <col min="64" max="16384" width="9.140625" style="4" customWidth="1"/>
  </cols>
  <sheetData>
    <row r="2" spans="1:9" ht="16.5">
      <c r="A2" s="11"/>
      <c r="B2" s="11"/>
      <c r="C2" s="11"/>
      <c r="D2" s="11"/>
      <c r="E2" s="11"/>
      <c r="F2" s="11"/>
      <c r="G2" s="11"/>
      <c r="H2" s="11"/>
      <c r="I2" s="11"/>
    </row>
    <row r="3" spans="1:53" ht="21" customHeight="1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9" ht="16.5">
      <c r="A5" s="11"/>
      <c r="B5" s="11"/>
      <c r="C5" s="11"/>
      <c r="D5" s="11"/>
      <c r="E5" s="11"/>
      <c r="F5" s="11"/>
      <c r="G5" s="11"/>
      <c r="H5" s="11"/>
      <c r="I5" s="11"/>
    </row>
    <row r="6" spans="1:53" ht="16.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4" ht="15.75">
      <c r="A7" s="35"/>
      <c r="B7" s="35"/>
      <c r="C7" s="35"/>
      <c r="D7" s="35"/>
    </row>
    <row r="8" spans="1:53" ht="31.5">
      <c r="A8" s="8" t="s">
        <v>2</v>
      </c>
      <c r="B8" s="8" t="s">
        <v>1</v>
      </c>
      <c r="C8" s="45" t="s">
        <v>3</v>
      </c>
      <c r="D8" s="45" t="s">
        <v>5</v>
      </c>
      <c r="E8" s="38" t="s">
        <v>7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0"/>
    </row>
    <row r="9" spans="1:53" ht="16.5">
      <c r="A9" s="10">
        <v>1</v>
      </c>
      <c r="B9" s="10">
        <v>2</v>
      </c>
      <c r="C9" s="10">
        <v>3</v>
      </c>
      <c r="D9" s="10">
        <v>4</v>
      </c>
      <c r="E9" s="41">
        <v>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3"/>
    </row>
    <row r="10" spans="1:53" ht="16.5">
      <c r="A10" s="34"/>
      <c r="B10" s="34"/>
      <c r="C10" s="34"/>
      <c r="D10" s="34"/>
      <c r="E10" s="46">
        <v>1</v>
      </c>
      <c r="F10" s="46">
        <v>2</v>
      </c>
      <c r="G10" s="46">
        <v>3</v>
      </c>
      <c r="H10" s="46">
        <v>4</v>
      </c>
      <c r="I10" s="46">
        <v>5</v>
      </c>
      <c r="J10" s="46">
        <v>6</v>
      </c>
      <c r="K10" s="46">
        <v>7</v>
      </c>
      <c r="L10" s="46">
        <v>8</v>
      </c>
      <c r="M10" s="46">
        <v>9</v>
      </c>
      <c r="N10" s="46">
        <v>10</v>
      </c>
      <c r="O10" s="46">
        <v>11</v>
      </c>
      <c r="P10" s="46">
        <v>12</v>
      </c>
      <c r="Q10" s="46">
        <v>13</v>
      </c>
      <c r="R10" s="46">
        <v>14</v>
      </c>
      <c r="S10" s="46">
        <v>15</v>
      </c>
      <c r="T10" s="46">
        <v>16</v>
      </c>
      <c r="U10" s="46">
        <v>17</v>
      </c>
      <c r="V10" s="46">
        <v>18</v>
      </c>
      <c r="W10" s="46">
        <v>19</v>
      </c>
      <c r="X10" s="46">
        <v>20</v>
      </c>
      <c r="Y10" s="46">
        <v>21</v>
      </c>
      <c r="Z10" s="46">
        <v>22</v>
      </c>
      <c r="AA10" s="46">
        <v>23</v>
      </c>
      <c r="AB10" s="46">
        <v>24</v>
      </c>
      <c r="AC10" s="46">
        <v>25</v>
      </c>
      <c r="AD10" s="46">
        <v>26</v>
      </c>
      <c r="AE10" s="46">
        <v>27</v>
      </c>
      <c r="AF10" s="46">
        <v>28</v>
      </c>
      <c r="AG10" s="46">
        <v>29</v>
      </c>
      <c r="AH10" s="46">
        <v>30</v>
      </c>
      <c r="AI10" s="46">
        <v>31</v>
      </c>
      <c r="AJ10" s="46">
        <v>32</v>
      </c>
      <c r="AK10" s="46">
        <v>33</v>
      </c>
      <c r="AL10" s="46">
        <v>34</v>
      </c>
      <c r="AM10" s="46">
        <v>35</v>
      </c>
      <c r="AN10" s="46">
        <v>36</v>
      </c>
      <c r="AO10" s="46">
        <v>37</v>
      </c>
      <c r="AP10" s="46">
        <v>38</v>
      </c>
      <c r="AQ10" s="46">
        <v>39</v>
      </c>
      <c r="AR10" s="46">
        <v>40</v>
      </c>
      <c r="AS10" s="46">
        <v>41</v>
      </c>
      <c r="AT10" s="46">
        <v>42</v>
      </c>
      <c r="AU10" s="46">
        <v>43</v>
      </c>
      <c r="AV10" s="46">
        <v>44</v>
      </c>
      <c r="AW10" s="46">
        <v>45</v>
      </c>
      <c r="AX10" s="46">
        <v>46</v>
      </c>
      <c r="AY10" s="46">
        <v>47</v>
      </c>
      <c r="AZ10" s="46">
        <v>48</v>
      </c>
      <c r="BA10" s="46">
        <v>49</v>
      </c>
    </row>
    <row r="11" spans="1:53" ht="27">
      <c r="A11" s="47">
        <v>1</v>
      </c>
      <c r="B11" s="48" t="s">
        <v>31</v>
      </c>
      <c r="C11" s="47" t="s">
        <v>0</v>
      </c>
      <c r="D11" s="49">
        <f>27*6*3.5+1.2*0.7*2*3.35+27*3*2.5+10*3*0.5</f>
        <v>790.128</v>
      </c>
      <c r="E11" s="14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ht="15.75">
      <c r="A12" s="50">
        <v>2</v>
      </c>
      <c r="B12" s="48" t="s">
        <v>33</v>
      </c>
      <c r="C12" s="47" t="s">
        <v>34</v>
      </c>
      <c r="D12" s="49">
        <v>20</v>
      </c>
      <c r="E12" s="18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ht="15.75">
      <c r="A13" s="47">
        <v>3</v>
      </c>
      <c r="B13" s="48" t="s">
        <v>10</v>
      </c>
      <c r="C13" s="50" t="s">
        <v>0</v>
      </c>
      <c r="D13" s="51">
        <f>26*3.5*0.2+37*2*0.2</f>
        <v>33</v>
      </c>
      <c r="E13" s="18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ht="18" customHeight="1">
      <c r="A14" s="47">
        <v>4</v>
      </c>
      <c r="B14" s="52" t="s">
        <v>35</v>
      </c>
      <c r="C14" s="47" t="s">
        <v>0</v>
      </c>
      <c r="D14" s="47">
        <f>1.2*0.5*3.35*2</f>
        <v>4.02</v>
      </c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ht="27">
      <c r="A15" s="50">
        <v>5</v>
      </c>
      <c r="B15" s="48" t="s">
        <v>36</v>
      </c>
      <c r="C15" s="47" t="s">
        <v>0</v>
      </c>
      <c r="D15" s="49">
        <f>26*4*0.3</f>
        <v>31.2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27.75">
      <c r="A16" s="47">
        <v>6</v>
      </c>
      <c r="B16" s="52" t="s">
        <v>37</v>
      </c>
      <c r="C16" s="47" t="s">
        <v>0</v>
      </c>
      <c r="D16" s="49">
        <f>26*3.35*0.15</f>
        <v>13.065000000000001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ht="18" customHeight="1">
      <c r="A17" s="50">
        <v>7</v>
      </c>
      <c r="B17" s="48" t="s">
        <v>38</v>
      </c>
      <c r="C17" s="47" t="s">
        <v>0</v>
      </c>
      <c r="D17" s="49">
        <f>3.35*4*1.17*0.1*22</f>
        <v>34.491600000000005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ht="27">
      <c r="A18" s="47">
        <v>8</v>
      </c>
      <c r="B18" s="48" t="s">
        <v>39</v>
      </c>
      <c r="C18" s="50" t="s">
        <v>34</v>
      </c>
      <c r="D18" s="51">
        <f>22*8*2</f>
        <v>352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ht="27">
      <c r="A19" s="47">
        <v>9</v>
      </c>
      <c r="B19" s="48" t="s">
        <v>40</v>
      </c>
      <c r="C19" s="50" t="s">
        <v>34</v>
      </c>
      <c r="D19" s="51">
        <f>22*3*2</f>
        <v>132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ht="27">
      <c r="A20" s="50">
        <v>10</v>
      </c>
      <c r="B20" s="48" t="s">
        <v>41</v>
      </c>
      <c r="C20" s="50" t="s">
        <v>34</v>
      </c>
      <c r="D20" s="51">
        <f>5*3</f>
        <v>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ht="27">
      <c r="A21" s="47">
        <v>11</v>
      </c>
      <c r="B21" s="48" t="s">
        <v>42</v>
      </c>
      <c r="C21" s="47" t="s">
        <v>26</v>
      </c>
      <c r="D21" s="53">
        <f>0.2*352*0.888/1000</f>
        <v>0.0625152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ht="27">
      <c r="A22" s="50">
        <v>12</v>
      </c>
      <c r="B22" s="48" t="s">
        <v>43</v>
      </c>
      <c r="C22" s="47" t="s">
        <v>26</v>
      </c>
      <c r="D22" s="53">
        <f>325*2.98/1000+132*0.3*2.98/1000</f>
        <v>1.086508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ht="36.75" customHeight="1">
      <c r="A23" s="47">
        <v>13</v>
      </c>
      <c r="B23" s="52" t="s">
        <v>44</v>
      </c>
      <c r="C23" s="47" t="s">
        <v>0</v>
      </c>
      <c r="D23" s="49">
        <f>26*2.75*0.15</f>
        <v>10.725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5.75">
      <c r="A24" s="47">
        <v>14</v>
      </c>
      <c r="B24" s="52" t="s">
        <v>50</v>
      </c>
      <c r="C24" s="47" t="s">
        <v>0</v>
      </c>
      <c r="D24" s="47">
        <v>90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8" customHeight="1">
      <c r="A25" s="50">
        <v>15</v>
      </c>
      <c r="B25" s="52" t="s">
        <v>51</v>
      </c>
      <c r="C25" s="47" t="s">
        <v>0</v>
      </c>
      <c r="D25" s="47">
        <v>163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5.75">
      <c r="A26" s="47">
        <v>16</v>
      </c>
      <c r="B26" s="48" t="s">
        <v>52</v>
      </c>
      <c r="C26" s="47" t="s">
        <v>34</v>
      </c>
      <c r="D26" s="49">
        <v>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5.75">
      <c r="A27" s="47">
        <v>17</v>
      </c>
      <c r="B27" s="48" t="s">
        <v>53</v>
      </c>
      <c r="C27" s="47" t="s">
        <v>34</v>
      </c>
      <c r="D27" s="49">
        <v>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ht="15.75">
      <c r="A28" s="50">
        <v>18</v>
      </c>
      <c r="B28" s="48" t="s">
        <v>54</v>
      </c>
      <c r="C28" s="47" t="s">
        <v>34</v>
      </c>
      <c r="D28" s="49">
        <v>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ht="27.75">
      <c r="A29" s="47">
        <v>19</v>
      </c>
      <c r="B29" s="52" t="s">
        <v>55</v>
      </c>
      <c r="C29" s="47" t="s">
        <v>0</v>
      </c>
      <c r="D29" s="47">
        <f>45*10*0.8</f>
        <v>360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15.75">
      <c r="A30" s="47">
        <v>20</v>
      </c>
      <c r="B30" s="48" t="s">
        <v>47</v>
      </c>
      <c r="C30" s="47" t="s">
        <v>0</v>
      </c>
      <c r="D30" s="49">
        <v>390.6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ht="15.75">
      <c r="A31" s="50">
        <v>21</v>
      </c>
      <c r="B31" s="48" t="s">
        <v>13</v>
      </c>
      <c r="C31" s="50" t="s">
        <v>0</v>
      </c>
      <c r="D31" s="51">
        <v>1.6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ht="40.5">
      <c r="A32" s="47">
        <v>22</v>
      </c>
      <c r="B32" s="48" t="s">
        <v>56</v>
      </c>
      <c r="C32" s="47" t="s">
        <v>0</v>
      </c>
      <c r="D32" s="49">
        <f>D11-D30-D31+38+20*0.4*0.6*2.5</f>
        <v>447.928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27">
      <c r="A33" s="47">
        <v>23</v>
      </c>
      <c r="B33" s="54" t="s">
        <v>25</v>
      </c>
      <c r="C33" s="47" t="s">
        <v>26</v>
      </c>
      <c r="D33" s="49">
        <f>D32*1.5</f>
        <v>671.892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7" ht="15.75">
      <c r="B37" s="4" t="s">
        <v>4</v>
      </c>
    </row>
  </sheetData>
  <sheetProtection/>
  <mergeCells count="7">
    <mergeCell ref="A10:D10"/>
    <mergeCell ref="A3:BA3"/>
    <mergeCell ref="A4:BA4"/>
    <mergeCell ref="A6:BA6"/>
    <mergeCell ref="A7:D7"/>
    <mergeCell ref="E8:BA8"/>
    <mergeCell ref="E9:BA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2015-09-16T19:30:20Z</cp:lastPrinted>
  <dcterms:created xsi:type="dcterms:W3CDTF">1996-10-14T23:33:28Z</dcterms:created>
  <dcterms:modified xsi:type="dcterms:W3CDTF">2016-06-16T08:52:28Z</dcterms:modified>
  <cp:category/>
  <cp:version/>
  <cp:contentType/>
  <cp:contentStatus/>
</cp:coreProperties>
</file>