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45" windowHeight="12705" activeTab="0"/>
  </bookViews>
  <sheets>
    <sheet name="Sheet2" sheetId="1" r:id="rId1"/>
    <sheet name="Sheet1" sheetId="2" r:id="rId2"/>
  </sheets>
  <definedNames>
    <definedName name="_xlnm.Print_Area" localSheetId="0">'Sheet2'!$A$1:$N$51</definedName>
  </definedNames>
  <calcPr fullCalcOnLoad="1"/>
</workbook>
</file>

<file path=xl/sharedStrings.xml><?xml version="1.0" encoding="utf-8"?>
<sst xmlns="http://schemas.openxmlformats.org/spreadsheetml/2006/main" count="150" uniqueCount="79">
  <si>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</si>
  <si>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</si>
  <si>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</si>
  <si>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</si>
  <si>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</si>
  <si>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</si>
  <si>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</si>
  <si>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</si>
  <si>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</si>
  <si>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</si>
  <si>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</si>
  <si>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</si>
  <si>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</si>
  <si>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</si>
  <si>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 xml:space="preserve"> - </t>
  </si>
  <si>
    <t>t</t>
  </si>
  <si>
    <t xml:space="preserve">transporti  da meqanizm.  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</si>
  <si>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</si>
  <si>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</si>
  <si>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</si>
  <si>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</si>
  <si>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</si>
  <si>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</si>
  <si>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</si>
  <si>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I. mosamzadebeli  samuSaobi</t>
  </si>
  <si>
    <t xml:space="preserve">                     </t>
  </si>
  <si>
    <t>I-is jami</t>
  </si>
  <si>
    <t>II-is jami</t>
  </si>
  <si>
    <t xml:space="preserve">kvleva-Zieb.         Kkrebuli             gv.557                cxr-17                   </t>
  </si>
  <si>
    <t>trasis aRdgena da damagreba</t>
  </si>
  <si>
    <t>km</t>
  </si>
  <si>
    <t>II. miwis vakisis mowyoba</t>
  </si>
  <si>
    <t>III. sagzao samosis mowyoba</t>
  </si>
  <si>
    <t>III-is jami</t>
  </si>
  <si>
    <t>1-22-9                       s.r.f.</t>
  </si>
  <si>
    <t>IV-is jami</t>
  </si>
  <si>
    <t>Tavebis  I, II, III da IV  jami</t>
  </si>
  <si>
    <t>krebuli   datvirTva    gadmotvirTvaze</t>
  </si>
  <si>
    <t xml:space="preserve">1-80-3                                                                </t>
  </si>
  <si>
    <t xml:space="preserve">tvirTis transportireba nayarSi                            </t>
  </si>
  <si>
    <t>IV. xelovnuri nagebobebi</t>
  </si>
  <si>
    <t xml:space="preserve">III kategoriis gruntis damuSaveba xeliT                  </t>
  </si>
  <si>
    <t xml:space="preserve">27-7-2                                            s.r.f.                                                                                                                                      </t>
  </si>
  <si>
    <t>310-3                                    s.r.f.</t>
  </si>
  <si>
    <t>310-3                                   s.r.f.</t>
  </si>
  <si>
    <t xml:space="preserve">27-11-1,4                          s.r.f.                  </t>
  </si>
  <si>
    <t xml:space="preserve">27-63-1                                            s.r.f.                                                                                                                                      </t>
  </si>
  <si>
    <t xml:space="preserve">27-39-1,2                               s.r.f.                         </t>
  </si>
  <si>
    <t>savali nawilis safaris                zeda fenis mowyoba       wvrilmarcvlovani RorRovani           mkvrivi asfaltobetonis                       cxeli nareviT tipi "Б" marka II                  sisqiT 3 sm</t>
  </si>
  <si>
    <t xml:space="preserve"> misayreli gverdulebis mowyoba qviSa-xreSovani nareviT sisqiT 15sm</t>
  </si>
  <si>
    <t>savali nawilis safaris                qveda fenis mowyoba       msxvilmarcvlovani RorRovani           forovani asfaltobetonis                       cxeli nareviT marka II                  sisqiT 6 sm</t>
  </si>
  <si>
    <t>6-11-1         s.r.f.</t>
  </si>
  <si>
    <t xml:space="preserve">saavtomobilo gzis savali                      nawilis safuZvlis mowyoba  fraqciuli RorRiT (0-40mm)  sisqiT  10sm   </t>
  </si>
  <si>
    <t xml:space="preserve"> safuZvlis qveda fenis mowyoba  qviSa-xreSovani nareviT </t>
  </si>
  <si>
    <t>gruntis datvirTva avtoTviTmclelebze xeliT                                                                                                           3 X 1.95=5,85t</t>
  </si>
  <si>
    <t>6-1-20         s.r.f.</t>
  </si>
  <si>
    <t>borjomSi, robaqiZis quCis safaris sareabilitacio samuSaoebis                                                                                                  proeqtis safuZvelze</t>
  </si>
  <si>
    <t>tvirTis transportireba nayarSi                                                                                                     360 X 1.95=702t</t>
  </si>
  <si>
    <t>gruntis datvirTva avtoTviTmclelebze xeliT                                                                                                           50 X 1.95=97,5t</t>
  </si>
  <si>
    <t xml:space="preserve"> qviSa-xreSovani gruntis damuSaveba karierSi, Semotana obieqtze da amovseba kedlis ukana mxaris</t>
  </si>
  <si>
    <t xml:space="preserve"> lokaluri xarjTaRricxva #1</t>
  </si>
  <si>
    <t>zednadebi xarjebi</t>
  </si>
  <si>
    <t>%</t>
  </si>
  <si>
    <t>sul</t>
  </si>
  <si>
    <t>lari</t>
  </si>
  <si>
    <t>saxarjTaRricxvo mogeba</t>
  </si>
  <si>
    <t xml:space="preserve">sul </t>
  </si>
  <si>
    <t>gauTvaliswinebeli xarjebi</t>
  </si>
  <si>
    <t>dRg 18%</t>
  </si>
  <si>
    <t>III kategoriis gruntis da Camonatani qanebis damuSaveba da datvirTva avtoTviTmclelebze eqskavatoriT</t>
  </si>
  <si>
    <r>
      <t>m</t>
    </r>
    <r>
      <rPr>
        <vertAlign val="superscript"/>
        <sz val="16"/>
        <rFont val="AcadNusx"/>
        <family val="0"/>
      </rPr>
      <t>3</t>
    </r>
  </si>
  <si>
    <r>
      <t xml:space="preserve"> m</t>
    </r>
    <r>
      <rPr>
        <vertAlign val="superscript"/>
        <sz val="16"/>
        <rFont val="AcadNusx"/>
        <family val="0"/>
      </rPr>
      <t>2</t>
    </r>
    <r>
      <rPr>
        <sz val="16"/>
        <rFont val="AcadNusx"/>
        <family val="0"/>
      </rPr>
      <t>²</t>
    </r>
  </si>
  <si>
    <r>
      <t>Txevadi bitumis mosxma                             m</t>
    </r>
    <r>
      <rPr>
        <vertAlign val="superscript"/>
        <sz val="16"/>
        <rFont val="AcadNusx"/>
        <family val="0"/>
      </rPr>
      <t>2</t>
    </r>
    <r>
      <rPr>
        <sz val="16"/>
        <rFont val="AcadNusx"/>
        <family val="0"/>
      </rPr>
      <t xml:space="preserve">/0,7l     </t>
    </r>
  </si>
  <si>
    <r>
      <t>Txevadi bitumis mosxma                                         m</t>
    </r>
    <r>
      <rPr>
        <vertAlign val="superscript"/>
        <sz val="16"/>
        <rFont val="AcadNusx"/>
        <family val="0"/>
      </rPr>
      <t>2</t>
    </r>
    <r>
      <rPr>
        <sz val="16"/>
        <rFont val="AcadNusx"/>
        <family val="0"/>
      </rPr>
      <t xml:space="preserve">/0,35l     </t>
    </r>
  </si>
  <si>
    <r>
      <t xml:space="preserve">arsebuli Wis aweva saproeqto niSnulamde monoliTuri betoniT                                        </t>
    </r>
    <r>
      <rPr>
        <sz val="16"/>
        <rFont val="Times New Roman"/>
        <family val="1"/>
      </rPr>
      <t>B-22.5, F-200, W-6</t>
    </r>
  </si>
  <si>
    <r>
      <t xml:space="preserve">zeda sayrdeni kedlis fundamentis mowyoba monoliTuri betoniT                                        </t>
    </r>
    <r>
      <rPr>
        <sz val="16"/>
        <rFont val="Times New Roman"/>
        <family val="1"/>
      </rPr>
      <t>B-22.5, F-200, W-6</t>
    </r>
  </si>
  <si>
    <r>
      <t xml:space="preserve">zeda sayrdeni kedlis tanis mowyoba monoliTuri betoniT                                        </t>
    </r>
    <r>
      <rPr>
        <sz val="16"/>
        <rFont val="Times New Roman"/>
        <family val="1"/>
      </rPr>
      <t>B-22.5, F-200, W-6</t>
    </r>
  </si>
  <si>
    <t>sul xarjTaRricxviT</t>
  </si>
  <si>
    <t xml:space="preserve">pretendenti </t>
  </si>
</sst>
</file>

<file path=xl/styles.xml><?xml version="1.0" encoding="utf-8"?>
<styleSheet xmlns="http://schemas.openxmlformats.org/spreadsheetml/2006/main">
  <numFmts count="2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37]yyyy\ &quot;წლის&quot;\ dd\ mm\,\ dddd"/>
    <numFmt numFmtId="181" formatCode="0.0"/>
    <numFmt numFmtId="182" formatCode="0.0000"/>
    <numFmt numFmtId="183" formatCode="0.000"/>
    <numFmt numFmtId="184" formatCode="0.00000"/>
  </numFmts>
  <fonts count="43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vertAlign val="superscript"/>
      <sz val="16"/>
      <name val="AcadNusx"/>
      <family val="0"/>
    </font>
    <font>
      <sz val="16"/>
      <name val="Times New Roman"/>
      <family val="1"/>
    </font>
    <font>
      <sz val="14"/>
      <name val="AcadNusx"/>
      <family val="0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13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4" fillId="0" borderId="10" xfId="55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5" fillId="0" borderId="10" xfId="55" applyFont="1" applyBorder="1" applyAlignment="1">
      <alignment vertical="center"/>
      <protection/>
    </xf>
    <xf numFmtId="0" fontId="25" fillId="0" borderId="10" xfId="55" applyFont="1" applyBorder="1" applyAlignment="1">
      <alignment horizontal="center" vertical="center"/>
      <protection/>
    </xf>
    <xf numFmtId="0" fontId="25" fillId="0" borderId="10" xfId="0" applyFont="1" applyBorder="1" applyAlignment="1">
      <alignment vertical="center" wrapText="1"/>
    </xf>
    <xf numFmtId="9" fontId="2" fillId="0" borderId="10" xfId="58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vertical="center" wrapText="1"/>
    </xf>
    <xf numFmtId="0" fontId="25" fillId="35" borderId="10" xfId="55" applyFont="1" applyFill="1" applyBorder="1" applyAlignment="1">
      <alignment horizontal="center" vertical="center"/>
      <protection/>
    </xf>
    <xf numFmtId="0" fontId="1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1" fillId="0" borderId="0" xfId="55" applyFont="1" applyBorder="1" applyAlignment="1">
      <alignment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36" borderId="16" xfId="55" applyFont="1" applyFill="1" applyBorder="1" applyAlignment="1">
      <alignment horizontal="center" vertical="center"/>
      <protection/>
    </xf>
    <xf numFmtId="0" fontId="21" fillId="0" borderId="16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90" zoomScaleSheetLayoutView="90" zoomScalePageLayoutView="0" workbookViewId="0" topLeftCell="F33">
      <selection activeCell="R36" sqref="R36"/>
    </sheetView>
  </sheetViews>
  <sheetFormatPr defaultColWidth="7.57421875" defaultRowHeight="183.75" customHeight="1"/>
  <cols>
    <col min="1" max="1" width="4.14062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1.7109375" style="7" customWidth="1"/>
    <col min="8" max="8" width="16.28125" style="7" customWidth="1"/>
    <col min="9" max="9" width="11.421875" style="7" customWidth="1"/>
    <col min="10" max="10" width="13.8515625" style="7" customWidth="1"/>
    <col min="11" max="11" width="11.57421875" style="7" customWidth="1"/>
    <col min="12" max="12" width="13.28125" style="7" customWidth="1"/>
    <col min="13" max="13" width="14.421875" style="7" customWidth="1"/>
    <col min="14" max="14" width="1.7109375" style="7" customWidth="1"/>
    <col min="15" max="15" width="7.57421875" style="7" customWidth="1"/>
    <col min="16" max="16" width="11.8515625" style="7" customWidth="1"/>
    <col min="17" max="17" width="15.14062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0" ht="24" customHeight="1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</row>
    <row r="3" spans="2:20" ht="54" customHeight="1">
      <c r="B3" s="27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1"/>
      <c r="P3" s="1"/>
      <c r="Q3" s="1"/>
      <c r="R3" s="1"/>
      <c r="S3" s="1"/>
      <c r="T3" s="1"/>
    </row>
    <row r="4" spans="2:14" ht="22.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9"/>
    </row>
    <row r="5" spans="2:15" ht="47.25" customHeight="1">
      <c r="B5" s="23" t="s">
        <v>17</v>
      </c>
      <c r="C5" s="23" t="s">
        <v>23</v>
      </c>
      <c r="D5" s="23" t="s">
        <v>0</v>
      </c>
      <c r="E5" s="23" t="s">
        <v>18</v>
      </c>
      <c r="F5" s="23" t="s">
        <v>19</v>
      </c>
      <c r="G5" s="23" t="s">
        <v>1</v>
      </c>
      <c r="H5" s="23"/>
      <c r="I5" s="23" t="s">
        <v>2</v>
      </c>
      <c r="J5" s="23"/>
      <c r="K5" s="23" t="s">
        <v>16</v>
      </c>
      <c r="L5" s="23"/>
      <c r="M5" s="23" t="s">
        <v>20</v>
      </c>
      <c r="N5" s="9"/>
      <c r="O5" s="9"/>
    </row>
    <row r="6" spans="2:15" ht="22.5">
      <c r="B6" s="23"/>
      <c r="C6" s="23"/>
      <c r="D6" s="23"/>
      <c r="E6" s="23"/>
      <c r="F6" s="23"/>
      <c r="G6" s="23" t="s">
        <v>21</v>
      </c>
      <c r="H6" s="23" t="s">
        <v>22</v>
      </c>
      <c r="I6" s="23" t="s">
        <v>21</v>
      </c>
      <c r="J6" s="23" t="s">
        <v>22</v>
      </c>
      <c r="K6" s="23" t="s">
        <v>21</v>
      </c>
      <c r="L6" s="23" t="s">
        <v>22</v>
      </c>
      <c r="M6" s="23"/>
      <c r="N6" s="9"/>
      <c r="O6" s="9"/>
    </row>
    <row r="7" spans="2:15" ht="22.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9"/>
      <c r="O7" s="9"/>
    </row>
    <row r="8" spans="2:15" ht="22.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9"/>
      <c r="O8" s="9"/>
    </row>
    <row r="9" spans="2:15" ht="22.5">
      <c r="B9" s="2" t="s">
        <v>3</v>
      </c>
      <c r="C9" s="2" t="s">
        <v>4</v>
      </c>
      <c r="D9" s="2" t="s">
        <v>5</v>
      </c>
      <c r="E9" s="2">
        <v>4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9"/>
      <c r="O9" s="9"/>
    </row>
    <row r="10" spans="2:15" ht="24" customHeight="1">
      <c r="B10" s="23" t="s">
        <v>24</v>
      </c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9"/>
      <c r="O10" s="9"/>
    </row>
    <row r="11" spans="1:15" ht="120.75" customHeight="1">
      <c r="A11" s="9"/>
      <c r="B11" s="5">
        <v>1</v>
      </c>
      <c r="C11" s="3" t="s">
        <v>28</v>
      </c>
      <c r="D11" s="29" t="s">
        <v>29</v>
      </c>
      <c r="E11" s="3" t="s">
        <v>30</v>
      </c>
      <c r="F11" s="3">
        <v>0.57</v>
      </c>
      <c r="G11" s="3" t="s">
        <v>14</v>
      </c>
      <c r="H11" s="3" t="s">
        <v>14</v>
      </c>
      <c r="I11" s="3"/>
      <c r="J11" s="11">
        <f>I11*F11</f>
        <v>0</v>
      </c>
      <c r="K11" s="3" t="s">
        <v>14</v>
      </c>
      <c r="L11" s="3" t="s">
        <v>14</v>
      </c>
      <c r="M11" s="11">
        <f>I11*F11</f>
        <v>0</v>
      </c>
      <c r="N11" s="9"/>
      <c r="O11" s="9"/>
    </row>
    <row r="12" spans="1:15" ht="24" customHeight="1">
      <c r="A12" s="9"/>
      <c r="B12" s="2"/>
      <c r="C12" s="2"/>
      <c r="D12" s="2" t="s">
        <v>26</v>
      </c>
      <c r="E12" s="2"/>
      <c r="F12" s="2"/>
      <c r="G12" s="2"/>
      <c r="H12" s="2"/>
      <c r="I12" s="3"/>
      <c r="J12" s="12">
        <f>J11*1</f>
        <v>0</v>
      </c>
      <c r="K12" s="2"/>
      <c r="L12" s="2"/>
      <c r="M12" s="12">
        <f>M11*1</f>
        <v>0</v>
      </c>
      <c r="N12" s="9"/>
      <c r="O12" s="9"/>
    </row>
    <row r="13" spans="1:17" ht="24" customHeight="1">
      <c r="A13" s="9"/>
      <c r="B13" s="19" t="s">
        <v>31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9"/>
      <c r="O13" s="9"/>
      <c r="Q13" s="8"/>
    </row>
    <row r="14" spans="2:15" ht="90">
      <c r="B14" s="3">
        <v>1</v>
      </c>
      <c r="C14" s="30" t="s">
        <v>34</v>
      </c>
      <c r="D14" s="3" t="s">
        <v>69</v>
      </c>
      <c r="E14" s="3" t="s">
        <v>70</v>
      </c>
      <c r="F14" s="3">
        <v>360</v>
      </c>
      <c r="G14" s="16"/>
      <c r="H14" s="11">
        <f>G14*F14</f>
        <v>0</v>
      </c>
      <c r="I14" s="16"/>
      <c r="J14" s="3">
        <f>I14*F14</f>
        <v>0</v>
      </c>
      <c r="K14" s="16"/>
      <c r="L14" s="11">
        <f>K14*F14</f>
        <v>0</v>
      </c>
      <c r="M14" s="31">
        <f>H14+J14+L14</f>
        <v>0</v>
      </c>
      <c r="N14" s="9"/>
      <c r="O14" s="9"/>
    </row>
    <row r="15" spans="2:15" ht="76.5" customHeight="1">
      <c r="B15" s="3">
        <v>2</v>
      </c>
      <c r="C15" s="30" t="s">
        <v>43</v>
      </c>
      <c r="D15" s="3" t="s">
        <v>57</v>
      </c>
      <c r="E15" s="3" t="s">
        <v>15</v>
      </c>
      <c r="F15" s="3">
        <f>F14*1.95</f>
        <v>702</v>
      </c>
      <c r="G15" s="3" t="s">
        <v>14</v>
      </c>
      <c r="H15" s="3" t="s">
        <v>14</v>
      </c>
      <c r="I15" s="3" t="s">
        <v>14</v>
      </c>
      <c r="J15" s="3" t="s">
        <v>14</v>
      </c>
      <c r="K15" s="3"/>
      <c r="L15" s="11">
        <f>F15*K15</f>
        <v>0</v>
      </c>
      <c r="M15" s="11">
        <f>K15*F15</f>
        <v>0</v>
      </c>
      <c r="N15" s="9"/>
      <c r="O15" s="9"/>
    </row>
    <row r="16" spans="2:15" ht="54.75" customHeight="1">
      <c r="B16" s="3">
        <v>3</v>
      </c>
      <c r="C16" s="3" t="s">
        <v>38</v>
      </c>
      <c r="D16" s="3" t="s">
        <v>41</v>
      </c>
      <c r="E16" s="3" t="s">
        <v>70</v>
      </c>
      <c r="F16" s="3">
        <v>50</v>
      </c>
      <c r="G16" s="3" t="s">
        <v>14</v>
      </c>
      <c r="H16" s="3" t="s">
        <v>14</v>
      </c>
      <c r="I16" s="3"/>
      <c r="J16" s="11">
        <f>I16*F16</f>
        <v>0</v>
      </c>
      <c r="K16" s="3" t="s">
        <v>14</v>
      </c>
      <c r="L16" s="11" t="s">
        <v>14</v>
      </c>
      <c r="M16" s="11">
        <f>I16*F16</f>
        <v>0</v>
      </c>
      <c r="N16" s="9"/>
      <c r="O16" s="9"/>
    </row>
    <row r="17" spans="2:17" ht="72.75" customHeight="1">
      <c r="B17" s="3">
        <v>4</v>
      </c>
      <c r="C17" s="32" t="s">
        <v>37</v>
      </c>
      <c r="D17" s="3" t="s">
        <v>58</v>
      </c>
      <c r="E17" s="3" t="s">
        <v>15</v>
      </c>
      <c r="F17" s="3">
        <f>F16*1.95</f>
        <v>97.5</v>
      </c>
      <c r="G17" s="3" t="s">
        <v>14</v>
      </c>
      <c r="H17" s="3" t="s">
        <v>14</v>
      </c>
      <c r="I17" s="3"/>
      <c r="J17" s="11">
        <f>I17*F17</f>
        <v>0</v>
      </c>
      <c r="K17" s="3" t="s">
        <v>14</v>
      </c>
      <c r="L17" s="11" t="s">
        <v>14</v>
      </c>
      <c r="M17" s="11">
        <f>I17*F17</f>
        <v>0</v>
      </c>
      <c r="N17" s="9"/>
      <c r="O17" s="9"/>
      <c r="Q17" s="14"/>
    </row>
    <row r="18" spans="2:15" ht="69" customHeight="1">
      <c r="B18" s="3">
        <v>5</v>
      </c>
      <c r="C18" s="30" t="s">
        <v>44</v>
      </c>
      <c r="D18" s="3" t="s">
        <v>39</v>
      </c>
      <c r="E18" s="3" t="s">
        <v>15</v>
      </c>
      <c r="F18" s="3">
        <f>F16*1.95</f>
        <v>97.5</v>
      </c>
      <c r="G18" s="3" t="s">
        <v>14</v>
      </c>
      <c r="H18" s="3" t="s">
        <v>14</v>
      </c>
      <c r="I18" s="3" t="s">
        <v>14</v>
      </c>
      <c r="J18" s="11" t="s">
        <v>14</v>
      </c>
      <c r="K18" s="3"/>
      <c r="L18" s="11">
        <f>K18*F18</f>
        <v>0</v>
      </c>
      <c r="M18" s="11">
        <f>K18*F18</f>
        <v>0</v>
      </c>
      <c r="N18" s="9"/>
      <c r="O18" s="9"/>
    </row>
    <row r="19" spans="2:17" ht="45" customHeight="1">
      <c r="B19" s="2"/>
      <c r="C19" s="4"/>
      <c r="D19" s="2" t="s">
        <v>27</v>
      </c>
      <c r="E19" s="2"/>
      <c r="F19" s="2"/>
      <c r="G19" s="3"/>
      <c r="H19" s="12">
        <f>SUM(H14:H18)</f>
        <v>0</v>
      </c>
      <c r="I19" s="16"/>
      <c r="J19" s="12">
        <f>SUM(J14:J18)</f>
        <v>0</v>
      </c>
      <c r="K19" s="11"/>
      <c r="L19" s="12">
        <f>SUM(L14:L18)</f>
        <v>0</v>
      </c>
      <c r="M19" s="12">
        <f>SUM(M14:M18)</f>
        <v>0</v>
      </c>
      <c r="N19" s="9"/>
      <c r="O19" s="9"/>
      <c r="Q19" s="14"/>
    </row>
    <row r="20" spans="2:15" ht="36.75" customHeight="1">
      <c r="B20" s="19" t="s">
        <v>32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9"/>
      <c r="O20" s="9"/>
    </row>
    <row r="21" spans="2:15" ht="45">
      <c r="B21" s="3">
        <v>1</v>
      </c>
      <c r="C21" s="3" t="s">
        <v>42</v>
      </c>
      <c r="D21" s="3" t="s">
        <v>53</v>
      </c>
      <c r="E21" s="3" t="s">
        <v>70</v>
      </c>
      <c r="F21" s="3">
        <v>142.2</v>
      </c>
      <c r="G21" s="3"/>
      <c r="H21" s="11">
        <f>G21*F21</f>
        <v>0</v>
      </c>
      <c r="I21" s="3"/>
      <c r="J21" s="3">
        <f>I21*F21</f>
        <v>0</v>
      </c>
      <c r="K21" s="3"/>
      <c r="L21" s="11">
        <f aca="true" t="shared" si="0" ref="L21:L27">K21*F21</f>
        <v>0</v>
      </c>
      <c r="M21" s="11">
        <f>H21+J21+L21</f>
        <v>0</v>
      </c>
      <c r="N21" s="9"/>
      <c r="O21" s="9"/>
    </row>
    <row r="22" spans="2:15" ht="90">
      <c r="B22" s="15">
        <v>2</v>
      </c>
      <c r="C22" s="33" t="s">
        <v>45</v>
      </c>
      <c r="D22" s="15" t="s">
        <v>52</v>
      </c>
      <c r="E22" s="15" t="s">
        <v>71</v>
      </c>
      <c r="F22" s="15">
        <v>2331</v>
      </c>
      <c r="G22" s="18"/>
      <c r="H22" s="34">
        <f>G22*F22</f>
        <v>0</v>
      </c>
      <c r="I22" s="15"/>
      <c r="J22" s="34">
        <f>I22*F22</f>
        <v>0</v>
      </c>
      <c r="K22" s="13"/>
      <c r="L22" s="34">
        <f t="shared" si="0"/>
        <v>0</v>
      </c>
      <c r="M22" s="35">
        <f>L22+J22+H22</f>
        <v>0</v>
      </c>
      <c r="N22" s="2"/>
      <c r="O22" s="9"/>
    </row>
    <row r="23" spans="2:15" ht="60.75" customHeight="1">
      <c r="B23" s="3">
        <v>3</v>
      </c>
      <c r="C23" s="3" t="s">
        <v>46</v>
      </c>
      <c r="D23" s="36" t="s">
        <v>72</v>
      </c>
      <c r="E23" s="3" t="s">
        <v>15</v>
      </c>
      <c r="F23" s="37">
        <f>F22*0.0007</f>
        <v>1.6317</v>
      </c>
      <c r="G23" s="3"/>
      <c r="H23" s="11">
        <f>F23*G23</f>
        <v>0</v>
      </c>
      <c r="I23" s="3"/>
      <c r="J23" s="11" t="s">
        <v>14</v>
      </c>
      <c r="K23" s="3"/>
      <c r="L23" s="11">
        <f t="shared" si="0"/>
        <v>0</v>
      </c>
      <c r="M23" s="31">
        <f>L23+H23</f>
        <v>0</v>
      </c>
      <c r="N23" s="9"/>
      <c r="O23" s="9"/>
    </row>
    <row r="24" spans="2:17" ht="135">
      <c r="B24" s="3">
        <v>4</v>
      </c>
      <c r="C24" s="3" t="s">
        <v>47</v>
      </c>
      <c r="D24" s="36" t="s">
        <v>50</v>
      </c>
      <c r="E24" s="3" t="s">
        <v>71</v>
      </c>
      <c r="F24" s="3">
        <v>2331</v>
      </c>
      <c r="G24" s="3"/>
      <c r="H24" s="11">
        <f>F24*G24</f>
        <v>0</v>
      </c>
      <c r="I24" s="3"/>
      <c r="J24" s="11">
        <f>I24*F24</f>
        <v>0</v>
      </c>
      <c r="K24" s="3"/>
      <c r="L24" s="3">
        <f t="shared" si="0"/>
        <v>0</v>
      </c>
      <c r="M24" s="31">
        <f>H24+J24+L24</f>
        <v>0</v>
      </c>
      <c r="N24" s="9"/>
      <c r="O24" s="9"/>
      <c r="Q24" s="10"/>
    </row>
    <row r="25" spans="2:15" ht="60.75" customHeight="1">
      <c r="B25" s="3">
        <v>5</v>
      </c>
      <c r="C25" s="3" t="s">
        <v>46</v>
      </c>
      <c r="D25" s="36" t="s">
        <v>73</v>
      </c>
      <c r="E25" s="3" t="s">
        <v>15</v>
      </c>
      <c r="F25" s="37">
        <f>F24*0.00035</f>
        <v>0.81585</v>
      </c>
      <c r="G25" s="3"/>
      <c r="H25" s="11">
        <f>F25*G25</f>
        <v>0</v>
      </c>
      <c r="I25" s="3" t="s">
        <v>14</v>
      </c>
      <c r="J25" s="11" t="s">
        <v>14</v>
      </c>
      <c r="K25" s="3"/>
      <c r="L25" s="11">
        <f t="shared" si="0"/>
        <v>0</v>
      </c>
      <c r="M25" s="31">
        <f>L25+H25</f>
        <v>0</v>
      </c>
      <c r="N25" s="9"/>
      <c r="O25" s="9"/>
    </row>
    <row r="26" spans="2:15" ht="135">
      <c r="B26" s="3">
        <v>6</v>
      </c>
      <c r="C26" s="3" t="s">
        <v>47</v>
      </c>
      <c r="D26" s="36" t="s">
        <v>48</v>
      </c>
      <c r="E26" s="3" t="s">
        <v>71</v>
      </c>
      <c r="F26" s="3">
        <v>2331</v>
      </c>
      <c r="G26" s="16"/>
      <c r="H26" s="11">
        <f>G26*F26</f>
        <v>0</v>
      </c>
      <c r="I26" s="3"/>
      <c r="J26" s="11">
        <f>I26*F26</f>
        <v>0</v>
      </c>
      <c r="K26" s="3"/>
      <c r="L26" s="11">
        <f t="shared" si="0"/>
        <v>0</v>
      </c>
      <c r="M26" s="31">
        <f>L26+J26+H26</f>
        <v>0</v>
      </c>
      <c r="N26" s="9"/>
      <c r="O26" s="9"/>
    </row>
    <row r="27" spans="2:15" ht="75" customHeight="1">
      <c r="B27" s="3">
        <v>7</v>
      </c>
      <c r="C27" s="3" t="s">
        <v>42</v>
      </c>
      <c r="D27" s="3" t="s">
        <v>49</v>
      </c>
      <c r="E27" s="3" t="s">
        <v>70</v>
      </c>
      <c r="F27" s="3">
        <v>104.3</v>
      </c>
      <c r="G27" s="3"/>
      <c r="H27" s="11">
        <f>G27*F27</f>
        <v>0</v>
      </c>
      <c r="I27" s="3"/>
      <c r="J27" s="3">
        <f>I27*F27</f>
        <v>0</v>
      </c>
      <c r="K27" s="3"/>
      <c r="L27" s="3">
        <f t="shared" si="0"/>
        <v>0</v>
      </c>
      <c r="M27" s="11">
        <f>H27+J27+L27</f>
        <v>0</v>
      </c>
      <c r="N27" s="9"/>
      <c r="O27" s="9"/>
    </row>
    <row r="28" spans="2:15" ht="65.25">
      <c r="B28" s="3">
        <v>8</v>
      </c>
      <c r="C28" s="30" t="s">
        <v>51</v>
      </c>
      <c r="D28" s="3" t="s">
        <v>74</v>
      </c>
      <c r="E28" s="38" t="s">
        <v>70</v>
      </c>
      <c r="F28" s="3">
        <f>0.05*11</f>
        <v>0.55</v>
      </c>
      <c r="G28" s="3"/>
      <c r="H28" s="11">
        <f>F28*G28</f>
        <v>0</v>
      </c>
      <c r="I28" s="3"/>
      <c r="J28" s="11">
        <f>I28*F28</f>
        <v>0</v>
      </c>
      <c r="K28" s="3"/>
      <c r="L28" s="11">
        <f>K28*F28</f>
        <v>0</v>
      </c>
      <c r="M28" s="11">
        <f>H28+J28+L28</f>
        <v>0</v>
      </c>
      <c r="N28" s="9"/>
      <c r="O28" s="9"/>
    </row>
    <row r="29" spans="2:17" ht="33" customHeight="1">
      <c r="B29" s="2"/>
      <c r="C29" s="6"/>
      <c r="D29" s="2" t="s">
        <v>33</v>
      </c>
      <c r="E29" s="2"/>
      <c r="F29" s="2"/>
      <c r="G29" s="2"/>
      <c r="H29" s="12">
        <f>SUM(H21:H28)</f>
        <v>0</v>
      </c>
      <c r="I29" s="3"/>
      <c r="J29" s="12">
        <f>SUM(J21:J28)</f>
        <v>0</v>
      </c>
      <c r="K29" s="3"/>
      <c r="L29" s="12">
        <f>SUM(L21:L28)</f>
        <v>0</v>
      </c>
      <c r="M29" s="12">
        <f>SUM(M21:M28)</f>
        <v>0</v>
      </c>
      <c r="N29" s="9"/>
      <c r="O29" s="9"/>
      <c r="Q29" s="14"/>
    </row>
    <row r="30" spans="2:17" ht="30.75" customHeight="1">
      <c r="B30" s="19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9"/>
      <c r="O30" s="9"/>
      <c r="Q30" s="14"/>
    </row>
    <row r="31" spans="2:15" ht="53.25" customHeight="1">
      <c r="B31" s="3">
        <v>1</v>
      </c>
      <c r="C31" s="3" t="s">
        <v>38</v>
      </c>
      <c r="D31" s="3" t="s">
        <v>41</v>
      </c>
      <c r="E31" s="3" t="s">
        <v>70</v>
      </c>
      <c r="F31" s="3">
        <v>15</v>
      </c>
      <c r="G31" s="3" t="s">
        <v>14</v>
      </c>
      <c r="H31" s="3" t="s">
        <v>14</v>
      </c>
      <c r="I31" s="3"/>
      <c r="J31" s="11">
        <f>I31*F31</f>
        <v>0</v>
      </c>
      <c r="K31" s="3" t="s">
        <v>14</v>
      </c>
      <c r="L31" s="11" t="s">
        <v>14</v>
      </c>
      <c r="M31" s="11">
        <f>I31*F31</f>
        <v>0</v>
      </c>
      <c r="N31" s="9"/>
      <c r="O31" s="9"/>
    </row>
    <row r="32" spans="2:15" ht="67.5">
      <c r="B32" s="3">
        <v>2</v>
      </c>
      <c r="C32" s="32" t="s">
        <v>37</v>
      </c>
      <c r="D32" s="3" t="s">
        <v>54</v>
      </c>
      <c r="E32" s="3" t="s">
        <v>15</v>
      </c>
      <c r="F32" s="3">
        <f>F31*1.95</f>
        <v>29.25</v>
      </c>
      <c r="G32" s="3" t="s">
        <v>14</v>
      </c>
      <c r="H32" s="3" t="s">
        <v>14</v>
      </c>
      <c r="I32" s="3"/>
      <c r="J32" s="11">
        <f>I32*F32</f>
        <v>0</v>
      </c>
      <c r="K32" s="3" t="s">
        <v>14</v>
      </c>
      <c r="L32" s="11" t="s">
        <v>14</v>
      </c>
      <c r="M32" s="11">
        <f>I32*F32</f>
        <v>0</v>
      </c>
      <c r="N32" s="9"/>
      <c r="O32" s="9"/>
    </row>
    <row r="33" spans="2:15" ht="54" customHeight="1">
      <c r="B33" s="3">
        <v>3</v>
      </c>
      <c r="C33" s="30" t="s">
        <v>44</v>
      </c>
      <c r="D33" s="3" t="s">
        <v>39</v>
      </c>
      <c r="E33" s="3" t="s">
        <v>15</v>
      </c>
      <c r="F33" s="3">
        <f>F31*1.95</f>
        <v>29.25</v>
      </c>
      <c r="G33" s="3" t="s">
        <v>14</v>
      </c>
      <c r="H33" s="3" t="s">
        <v>14</v>
      </c>
      <c r="I33" s="3" t="s">
        <v>14</v>
      </c>
      <c r="J33" s="11" t="s">
        <v>14</v>
      </c>
      <c r="K33" s="3"/>
      <c r="L33" s="11">
        <f>K33*F33</f>
        <v>0</v>
      </c>
      <c r="M33" s="11">
        <f>K33*F33</f>
        <v>0</v>
      </c>
      <c r="N33" s="9"/>
      <c r="O33" s="9"/>
    </row>
    <row r="34" spans="2:15" ht="93.75" customHeight="1">
      <c r="B34" s="3">
        <v>4</v>
      </c>
      <c r="C34" s="30" t="s">
        <v>55</v>
      </c>
      <c r="D34" s="3" t="s">
        <v>75</v>
      </c>
      <c r="E34" s="38" t="s">
        <v>70</v>
      </c>
      <c r="F34" s="3">
        <v>7.2</v>
      </c>
      <c r="G34" s="3"/>
      <c r="H34" s="11">
        <f>F34*G34</f>
        <v>0</v>
      </c>
      <c r="I34" s="3"/>
      <c r="J34" s="11">
        <f>I34*F34</f>
        <v>0</v>
      </c>
      <c r="K34" s="3"/>
      <c r="L34" s="11">
        <f>K34*F34</f>
        <v>0</v>
      </c>
      <c r="M34" s="11">
        <f>H34+J34+L34</f>
        <v>0</v>
      </c>
      <c r="N34" s="9"/>
      <c r="O34" s="9"/>
    </row>
    <row r="35" spans="2:15" ht="71.25" customHeight="1">
      <c r="B35" s="3">
        <v>5</v>
      </c>
      <c r="C35" s="30" t="s">
        <v>51</v>
      </c>
      <c r="D35" s="3" t="s">
        <v>76</v>
      </c>
      <c r="E35" s="38" t="s">
        <v>70</v>
      </c>
      <c r="F35" s="3">
        <v>7.6</v>
      </c>
      <c r="G35" s="3"/>
      <c r="H35" s="11">
        <f>F35*G35</f>
        <v>0</v>
      </c>
      <c r="I35" s="3"/>
      <c r="J35" s="11">
        <f>I35*F35</f>
        <v>0</v>
      </c>
      <c r="K35" s="3"/>
      <c r="L35" s="11">
        <f>K35*F35</f>
        <v>0</v>
      </c>
      <c r="M35" s="11">
        <f>H35+J35+L35</f>
        <v>0</v>
      </c>
      <c r="N35" s="9"/>
      <c r="O35" s="9"/>
    </row>
    <row r="36" spans="2:15" ht="90">
      <c r="B36" s="3">
        <v>6</v>
      </c>
      <c r="C36" s="3" t="s">
        <v>42</v>
      </c>
      <c r="D36" s="3" t="s">
        <v>59</v>
      </c>
      <c r="E36" s="3" t="s">
        <v>70</v>
      </c>
      <c r="F36" s="3">
        <v>10</v>
      </c>
      <c r="G36" s="3"/>
      <c r="H36" s="3">
        <f>G36*F36</f>
        <v>0</v>
      </c>
      <c r="I36" s="3"/>
      <c r="J36" s="3">
        <f>I36*F36</f>
        <v>0</v>
      </c>
      <c r="K36" s="3"/>
      <c r="L36" s="3">
        <f>K36*F36</f>
        <v>0</v>
      </c>
      <c r="M36" s="11">
        <f>H36+J36+L36</f>
        <v>0</v>
      </c>
      <c r="N36" s="9"/>
      <c r="O36" s="9"/>
    </row>
    <row r="37" spans="2:17" ht="24" customHeight="1">
      <c r="B37" s="2"/>
      <c r="C37" s="2"/>
      <c r="D37" s="2" t="s">
        <v>35</v>
      </c>
      <c r="E37" s="2"/>
      <c r="F37" s="2"/>
      <c r="G37" s="2"/>
      <c r="H37" s="12">
        <f aca="true" t="shared" si="1" ref="H37:M37">SUM(H31:H36)</f>
        <v>0</v>
      </c>
      <c r="I37" s="11"/>
      <c r="J37" s="12">
        <f t="shared" si="1"/>
        <v>0</v>
      </c>
      <c r="K37" s="17">
        <f t="shared" si="1"/>
        <v>0</v>
      </c>
      <c r="L37" s="12">
        <f t="shared" si="1"/>
        <v>0</v>
      </c>
      <c r="M37" s="12">
        <f t="shared" si="1"/>
        <v>0</v>
      </c>
      <c r="N37" s="9"/>
      <c r="O37" s="9"/>
      <c r="Q37" s="14"/>
    </row>
    <row r="38" spans="2:17" ht="25.5" customHeight="1">
      <c r="B38" s="39"/>
      <c r="C38" s="40"/>
      <c r="D38" s="39" t="s">
        <v>36</v>
      </c>
      <c r="E38" s="39"/>
      <c r="F38" s="39"/>
      <c r="G38" s="41"/>
      <c r="H38" s="42">
        <f>H19+H29+H37</f>
        <v>0</v>
      </c>
      <c r="I38" s="41"/>
      <c r="J38" s="42">
        <f>J12+J19+J29+J37</f>
        <v>0</v>
      </c>
      <c r="K38" s="41"/>
      <c r="L38" s="42">
        <f>L19+L29+L37</f>
        <v>0</v>
      </c>
      <c r="M38" s="42">
        <f>M12+M19+M29+M37</f>
        <v>0</v>
      </c>
      <c r="N38" s="9"/>
      <c r="O38" s="9"/>
      <c r="Q38" s="14"/>
    </row>
    <row r="39" spans="2:15" ht="30.75" customHeight="1">
      <c r="B39" s="2"/>
      <c r="C39" s="4"/>
      <c r="D39" s="43" t="s">
        <v>61</v>
      </c>
      <c r="E39" s="44" t="s">
        <v>62</v>
      </c>
      <c r="F39" s="48"/>
      <c r="G39" s="3"/>
      <c r="H39" s="2"/>
      <c r="I39" s="3"/>
      <c r="J39" s="2"/>
      <c r="K39" s="2"/>
      <c r="L39" s="2"/>
      <c r="M39" s="12">
        <f>M38*F39</f>
        <v>0</v>
      </c>
      <c r="N39" s="9"/>
      <c r="O39" s="9"/>
    </row>
    <row r="40" spans="2:15" ht="30.75" customHeight="1">
      <c r="B40" s="2"/>
      <c r="C40" s="4"/>
      <c r="D40" s="45" t="s">
        <v>63</v>
      </c>
      <c r="E40" s="46" t="s">
        <v>64</v>
      </c>
      <c r="F40" s="48"/>
      <c r="G40" s="3"/>
      <c r="H40" s="2"/>
      <c r="I40" s="3"/>
      <c r="J40" s="2"/>
      <c r="K40" s="2"/>
      <c r="L40" s="2"/>
      <c r="M40" s="12">
        <f>SUM(M38:M39)</f>
        <v>0</v>
      </c>
      <c r="N40" s="9"/>
      <c r="O40" s="9"/>
    </row>
    <row r="41" spans="2:15" ht="30.75" customHeight="1">
      <c r="B41" s="2"/>
      <c r="C41" s="4"/>
      <c r="D41" s="43" t="s">
        <v>65</v>
      </c>
      <c r="E41" s="44" t="s">
        <v>62</v>
      </c>
      <c r="F41" s="48"/>
      <c r="G41" s="3"/>
      <c r="H41" s="2"/>
      <c r="I41" s="3"/>
      <c r="J41" s="2"/>
      <c r="K41" s="3"/>
      <c r="L41" s="2"/>
      <c r="M41" s="12">
        <f>M40*F41</f>
        <v>0</v>
      </c>
      <c r="N41" s="9"/>
      <c r="O41" s="9"/>
    </row>
    <row r="42" spans="2:15" ht="30.75" customHeight="1">
      <c r="B42" s="2"/>
      <c r="C42" s="2"/>
      <c r="D42" s="47" t="s">
        <v>66</v>
      </c>
      <c r="E42" s="46" t="s">
        <v>64</v>
      </c>
      <c r="F42" s="48"/>
      <c r="G42" s="3"/>
      <c r="H42" s="2"/>
      <c r="I42" s="3"/>
      <c r="J42" s="2"/>
      <c r="K42" s="3"/>
      <c r="L42" s="2"/>
      <c r="M42" s="12">
        <f>SUM(M40:M41)</f>
        <v>0</v>
      </c>
      <c r="N42" s="9"/>
      <c r="O42" s="9"/>
    </row>
    <row r="43" spans="2:17" ht="30.75" customHeight="1">
      <c r="B43" s="2"/>
      <c r="C43" s="28" t="s">
        <v>25</v>
      </c>
      <c r="D43" s="43" t="s">
        <v>67</v>
      </c>
      <c r="E43" s="44" t="s">
        <v>62</v>
      </c>
      <c r="F43" s="48">
        <v>0.02</v>
      </c>
      <c r="G43" s="3"/>
      <c r="H43" s="23"/>
      <c r="I43" s="23"/>
      <c r="J43" s="23"/>
      <c r="K43" s="23"/>
      <c r="L43" s="2"/>
      <c r="M43" s="2">
        <f>M42*F43</f>
        <v>0</v>
      </c>
      <c r="N43" s="9"/>
      <c r="Q43" s="14"/>
    </row>
    <row r="44" spans="2:14" ht="30.75" customHeight="1">
      <c r="B44" s="2"/>
      <c r="C44" s="2"/>
      <c r="D44" s="47" t="s">
        <v>66</v>
      </c>
      <c r="E44" s="46" t="s">
        <v>64</v>
      </c>
      <c r="F44" s="48"/>
      <c r="G44" s="3"/>
      <c r="H44" s="2"/>
      <c r="I44" s="2"/>
      <c r="J44" s="2"/>
      <c r="K44" s="2"/>
      <c r="L44" s="2"/>
      <c r="M44" s="12">
        <f>M42+M43</f>
        <v>0</v>
      </c>
      <c r="N44" s="9"/>
    </row>
    <row r="45" spans="2:14" ht="30.75" customHeight="1">
      <c r="B45" s="2"/>
      <c r="C45" s="2"/>
      <c r="D45" s="43" t="s">
        <v>68</v>
      </c>
      <c r="E45" s="44" t="s">
        <v>62</v>
      </c>
      <c r="F45" s="48">
        <v>0.18</v>
      </c>
      <c r="G45" s="3"/>
      <c r="H45" s="2"/>
      <c r="I45" s="3"/>
      <c r="J45" s="2"/>
      <c r="K45" s="3"/>
      <c r="L45" s="2"/>
      <c r="M45" s="2">
        <f>M44*F45</f>
        <v>0</v>
      </c>
      <c r="N45" s="9"/>
    </row>
    <row r="46" spans="2:14" ht="37.5" customHeight="1">
      <c r="B46" s="49"/>
      <c r="C46" s="49"/>
      <c r="D46" s="50" t="s">
        <v>77</v>
      </c>
      <c r="E46" s="51" t="s">
        <v>64</v>
      </c>
      <c r="F46" s="49"/>
      <c r="G46" s="52"/>
      <c r="H46" s="49"/>
      <c r="I46" s="52"/>
      <c r="J46" s="49"/>
      <c r="K46" s="52"/>
      <c r="L46" s="49"/>
      <c r="M46" s="53">
        <f>M45+M44</f>
        <v>0</v>
      </c>
      <c r="N46" s="9"/>
    </row>
    <row r="47" spans="3:6" ht="22.5">
      <c r="C47" s="9"/>
      <c r="D47" s="9"/>
      <c r="E47" s="9"/>
      <c r="F47" s="9"/>
    </row>
    <row r="48" spans="4:10" ht="22.5">
      <c r="D48" s="54" t="s">
        <v>78</v>
      </c>
      <c r="E48" s="55"/>
      <c r="F48" s="55"/>
      <c r="G48" s="56"/>
      <c r="H48" s="57"/>
      <c r="I48" s="56"/>
      <c r="J48" s="55"/>
    </row>
    <row r="49" ht="22.5"/>
    <row r="50" ht="22.5"/>
    <row r="51" ht="22.5"/>
  </sheetData>
  <sheetProtection/>
  <mergeCells count="24">
    <mergeCell ref="B20:M20"/>
    <mergeCell ref="G5:H5"/>
    <mergeCell ref="B5:B8"/>
    <mergeCell ref="F5:F8"/>
    <mergeCell ref="B3:M3"/>
    <mergeCell ref="C5:C8"/>
    <mergeCell ref="A1:M1"/>
    <mergeCell ref="G6:G8"/>
    <mergeCell ref="H6:H8"/>
    <mergeCell ref="I6:I8"/>
    <mergeCell ref="J6:J8"/>
    <mergeCell ref="K5:L5"/>
    <mergeCell ref="I5:J5"/>
    <mergeCell ref="K6:K8"/>
    <mergeCell ref="A2:M2"/>
    <mergeCell ref="B30:M30"/>
    <mergeCell ref="B4:M4"/>
    <mergeCell ref="B10:M10"/>
    <mergeCell ref="D5:D8"/>
    <mergeCell ref="E5:E8"/>
    <mergeCell ref="M5:M8"/>
    <mergeCell ref="H43:K43"/>
    <mergeCell ref="L6:L8"/>
    <mergeCell ref="B13:M13"/>
  </mergeCells>
  <printOptions/>
  <pageMargins left="0" right="0" top="0" bottom="0" header="0" footer="0"/>
  <pageSetup horizontalDpi="300" verticalDpi="300" orientation="landscape" paperSize="9" scale="62" r:id="rId1"/>
  <rowBreaks count="1" manualBreakCount="1">
    <brk id="19" max="13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 Makharashvili</cp:lastModifiedBy>
  <cp:lastPrinted>2014-11-22T13:03:31Z</cp:lastPrinted>
  <dcterms:created xsi:type="dcterms:W3CDTF">1996-10-14T23:33:28Z</dcterms:created>
  <dcterms:modified xsi:type="dcterms:W3CDTF">2016-02-24T12:43:02Z</dcterms:modified>
  <cp:category/>
  <cp:version/>
  <cp:contentType/>
  <cp:contentStatus/>
</cp:coreProperties>
</file>