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activeTab="0"/>
  </bookViews>
  <sheets>
    <sheet name="7" sheetId="1" r:id="rId1"/>
    <sheet name="6" sheetId="2" r:id="rId2"/>
    <sheet name="5" sheetId="3" r:id="rId3"/>
    <sheet name="4" sheetId="4" r:id="rId4"/>
    <sheet name="3" sheetId="5" r:id="rId5"/>
    <sheet name="2-2" sheetId="6" r:id="rId6"/>
    <sheet name="2-1" sheetId="7" r:id="rId7"/>
    <sheet name="ობ-2" sheetId="8" r:id="rId8"/>
    <sheet name="1-5" sheetId="9" r:id="rId9"/>
    <sheet name="1-4" sheetId="10" r:id="rId10"/>
    <sheet name="1-3" sheetId="11" r:id="rId11"/>
    <sheet name="1-2" sheetId="12" r:id="rId12"/>
    <sheet name="1-1" sheetId="13" r:id="rId13"/>
    <sheet name="gare kan." sheetId="14" state="hidden" r:id="rId14"/>
    <sheet name="ობ-1 " sheetId="15" r:id="rId15"/>
    <sheet name="nakreb bari" sheetId="16" r:id="rId16"/>
  </sheets>
  <definedNames>
    <definedName name="_xlnm.Print_Area" localSheetId="12">'1-1'!$A$1:$L$178</definedName>
    <definedName name="_xlnm.Print_Area" localSheetId="10">'1-3'!$A$1:$H$37</definedName>
    <definedName name="_xlnm.Print_Area" localSheetId="9">'1-4'!$A$1:$H$50</definedName>
    <definedName name="_xlnm.Print_Area" localSheetId="8">'1-5'!$A$1:$G$41</definedName>
    <definedName name="_xlnm.Print_Area" localSheetId="6">'2-1'!$A$1:$O$68</definedName>
    <definedName name="_xlnm.Print_Area" localSheetId="5">'2-2'!$A$1:$G$36</definedName>
    <definedName name="_xlnm.Print_Area" localSheetId="4">'3'!$A$1:$F$27</definedName>
    <definedName name="_xlnm.Print_Area" localSheetId="3">'4'!$A$1:$F$28</definedName>
    <definedName name="_xlnm.Print_Area" localSheetId="2">'5'!$A$1:$H$29</definedName>
    <definedName name="_xlnm.Print_Area" localSheetId="1">'6'!$A$1:$H$33</definedName>
    <definedName name="_xlnm.Print_Area" localSheetId="0">'7'!$A$1:$G$53</definedName>
    <definedName name="_xlnm.Print_Area" localSheetId="15">'nakreb bari'!$A$1:$H$45</definedName>
    <definedName name="_xlnm.Print_Area" localSheetId="14">'ობ-1 '!$A$1:$H$23</definedName>
    <definedName name="_xlnm.Print_Area" localSheetId="7">'ობ-2'!$A$1:$H$16</definedName>
  </definedNames>
  <calcPr fullCalcOnLoad="1"/>
</workbook>
</file>

<file path=xl/sharedStrings.xml><?xml version="1.0" encoding="utf-8"?>
<sst xmlns="http://schemas.openxmlformats.org/spreadsheetml/2006/main" count="1704" uniqueCount="614">
  <si>
    <t>lari</t>
  </si>
  <si>
    <t>#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</si>
  <si>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</si>
  <si>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</si>
  <si>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</si>
  <si>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</si>
  <si>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</si>
  <si>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</si>
  <si>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</si>
  <si>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</si>
  <si>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</si>
  <si>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</si>
  <si>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</si>
  <si>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</si>
  <si>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</si>
  <si>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</si>
  <si>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</si>
  <si>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</si>
  <si>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</si>
  <si>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</si>
  <si>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</si>
  <si>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</si>
  <si>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</si>
  <si>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</si>
  <si>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</si>
  <si>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</si>
  <si>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</si>
  <si>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</si>
  <si>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grZ/m.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</si>
  <si>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</si>
  <si>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</si>
  <si>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</si>
  <si>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</si>
  <si>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</si>
  <si>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</si>
  <si>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</si>
  <si>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</si>
  <si>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</si>
  <si>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</si>
  <si>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</si>
  <si>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</si>
  <si>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</si>
  <si>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</si>
  <si>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</si>
  <si>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 xml:space="preserve">eleqtro farebisTvis kedlebSi niSebis mowyoba </t>
  </si>
  <si>
    <t xml:space="preserve">kedlebSi eleqtro sadenebisaTvis arxebis mowyoba </t>
  </si>
  <si>
    <t>s.n. da w. IV-2-82 t-8 cx. 46-18-3</t>
  </si>
  <si>
    <t xml:space="preserve">kedlebSi eleqtro sadenebisaTvis naxvretebis mowyoba </t>
  </si>
  <si>
    <t>eleqtro sadenebis gayvana daxuruli el. gayvanilobisaTvis</t>
  </si>
  <si>
    <t xml:space="preserve">mSeneblobis Rirebulebis nakrebi saxarjTaRricxvo angariSi </t>
  </si>
  <si>
    <t xml:space="preserve">obieqtis, samuSaos da xarjebis dasaxeleba </t>
  </si>
  <si>
    <t>Tavi I</t>
  </si>
  <si>
    <t>teritoriis momzadeba</t>
  </si>
  <si>
    <t>Tavi II</t>
  </si>
  <si>
    <t xml:space="preserve">mSeneblobis ZiriTadi obieqtebi </t>
  </si>
  <si>
    <t>2.1.</t>
  </si>
  <si>
    <t xml:space="preserve">jami Tavi II </t>
  </si>
  <si>
    <t>Tavi III</t>
  </si>
  <si>
    <t>damxmare da samomsaxuro obieqtebi</t>
  </si>
  <si>
    <t xml:space="preserve">jami Tavi III </t>
  </si>
  <si>
    <t xml:space="preserve">Tavi IV </t>
  </si>
  <si>
    <t xml:space="preserve">energetikuli meurneobis obieqtebi da kavSirgabmuloba </t>
  </si>
  <si>
    <t>Tavi V</t>
  </si>
  <si>
    <t xml:space="preserve">satransporto meurneobis obieqtebi da kavSirgabmuloba </t>
  </si>
  <si>
    <t xml:space="preserve">Tavi VI </t>
  </si>
  <si>
    <t>gare qselebi</t>
  </si>
  <si>
    <t xml:space="preserve">Tavi VI jami </t>
  </si>
  <si>
    <t>Tavi VII</t>
  </si>
  <si>
    <t xml:space="preserve">teritoriis keTilmowyoba da gamwvaneba </t>
  </si>
  <si>
    <t>Tavi I-VII jami</t>
  </si>
  <si>
    <t>3.1.</t>
  </si>
  <si>
    <t>6.1.</t>
  </si>
  <si>
    <t>7.1.</t>
  </si>
  <si>
    <t>damatebiTi Rirebulebis gadasaxadi 18 %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</si>
  <si>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</si>
  <si>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</si>
  <si>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</si>
  <si>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</si>
  <si>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g/m</t>
  </si>
  <si>
    <t>k-1,15</t>
  </si>
  <si>
    <t>man/sT</t>
  </si>
  <si>
    <t>g\m</t>
  </si>
  <si>
    <t>kompl</t>
  </si>
  <si>
    <t xml:space="preserve">Cafluli tipis Stefseluri rozetis dayeneba  </t>
  </si>
  <si>
    <t xml:space="preserve"> kv.m.</t>
  </si>
  <si>
    <t>sul krebsiTi saxarjTaRricxvo Rirebuleba</t>
  </si>
  <si>
    <t xml:space="preserve"> </t>
  </si>
  <si>
    <t>SromiTi danaxarji 0,66X1,15</t>
  </si>
  <si>
    <t>manqanebi 0,4X1,15</t>
  </si>
  <si>
    <t>21</t>
  </si>
  <si>
    <t>22</t>
  </si>
  <si>
    <t xml:space="preserve">samuSaos da xarjebis dasaxeleba </t>
  </si>
  <si>
    <t xml:space="preserve">erTeulis Rirebulebis maCvenebeli </t>
  </si>
  <si>
    <t>23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</si>
  <si>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</si>
  <si>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</si>
  <si>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</si>
  <si>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</si>
  <si>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</si>
  <si>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</si>
  <si>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</si>
  <si>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</si>
  <si>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</si>
  <si>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</si>
  <si>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</si>
  <si>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</si>
  <si>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</si>
  <si>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</si>
  <si>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</si>
  <si>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</si>
  <si>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</si>
  <si>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</si>
  <si>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</si>
  <si>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</si>
  <si>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</si>
  <si>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</si>
  <si>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</si>
  <si>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</si>
  <si>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</si>
  <si>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</si>
  <si>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</si>
  <si>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</si>
  <si>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</si>
  <si>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</si>
  <si>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</si>
  <si>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</si>
  <si>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</si>
  <si>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</si>
  <si>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</si>
  <si>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</si>
  <si>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</si>
  <si>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</si>
  <si>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</si>
  <si>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</si>
  <si>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 xml:space="preserve">   saxarjTaRricxvo Rirebuleba   </t>
  </si>
  <si>
    <t xml:space="preserve">    Sromis gadasaxadi           </t>
  </si>
  <si>
    <t>25</t>
  </si>
  <si>
    <t>26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</si>
  <si>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</si>
  <si>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</si>
  <si>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</si>
  <si>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</si>
  <si>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</si>
  <si>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</si>
  <si>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</si>
  <si>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</si>
  <si>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</si>
  <si>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</si>
  <si>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</si>
  <si>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</si>
  <si>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</si>
  <si>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</si>
  <si>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</si>
  <si>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</si>
  <si>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</si>
  <si>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</si>
  <si>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</si>
  <si>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inventaruli xaraCos dayeneba da daSla simaRliT 10 metramde </t>
  </si>
  <si>
    <t>36</t>
  </si>
  <si>
    <t>37</t>
  </si>
  <si>
    <t>38</t>
  </si>
  <si>
    <t>40</t>
  </si>
  <si>
    <t>41</t>
  </si>
  <si>
    <t>42</t>
  </si>
  <si>
    <t>43</t>
  </si>
  <si>
    <t>47</t>
  </si>
  <si>
    <t>49</t>
  </si>
  <si>
    <t>50</t>
  </si>
  <si>
    <t>53</t>
  </si>
  <si>
    <t>54</t>
  </si>
  <si>
    <t>55</t>
  </si>
  <si>
    <t>57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</si>
  <si>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</si>
  <si>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</si>
  <si>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</si>
  <si>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</si>
  <si>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</si>
  <si>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>eleqto samuSaoebi</t>
  </si>
  <si>
    <t>Sromis gadasaxadi Llari</t>
  </si>
  <si>
    <t>mili minaboWkovani d-32</t>
  </si>
  <si>
    <t xml:space="preserve"> laminirebuli (mdf) karebis mowyoba </t>
  </si>
  <si>
    <t>liTonis moajirebis SeRebva  antikoroziuli saRebaviT</t>
  </si>
  <si>
    <t>24</t>
  </si>
  <si>
    <t>27</t>
  </si>
  <si>
    <t>39</t>
  </si>
  <si>
    <t>29</t>
  </si>
  <si>
    <t>33</t>
  </si>
  <si>
    <t>34</t>
  </si>
  <si>
    <t>46</t>
  </si>
  <si>
    <t>56</t>
  </si>
  <si>
    <t>transportis xarji 2%</t>
  </si>
  <si>
    <t xml:space="preserve">Cafluli tipis erTpolusa CamrTvelis dayeneba </t>
  </si>
  <si>
    <t xml:space="preserve">Cafluli tipis orpolusa CamrTvelis dayeneba </t>
  </si>
  <si>
    <t xml:space="preserve">sanaTi erTi naTuriT </t>
  </si>
  <si>
    <t xml:space="preserve">sanaTi sami naTuriT </t>
  </si>
  <si>
    <t xml:space="preserve"> brebi ekonomnaTuriT</t>
  </si>
  <si>
    <t>unitazi</t>
  </si>
  <si>
    <t xml:space="preserve">titani </t>
  </si>
  <si>
    <t>el.titanis montaJi</t>
  </si>
  <si>
    <t xml:space="preserve">baRis Senobis samSeneblo samuSaoebi </t>
  </si>
  <si>
    <t>xulos municipalitetis sofel riyeTis sabavSvo baRisaTvis administraciuli  Senobis rekonstruqcia - remonti</t>
  </si>
  <si>
    <t>tn</t>
  </si>
  <si>
    <t xml:space="preserve">miwis damuSaveba xeliT saZirkvlSi </t>
  </si>
  <si>
    <t xml:space="preserve">liTonis kibis mowyoba </t>
  </si>
  <si>
    <t>maT Soris:</t>
  </si>
  <si>
    <t xml:space="preserve">1. SromiTi danaxarji </t>
  </si>
  <si>
    <t>2. manqanebi</t>
  </si>
  <si>
    <t>3. masalebi</t>
  </si>
  <si>
    <t>jami: pirdapir xarjebze</t>
  </si>
  <si>
    <t>liTonis konstruqciebis SeRebva  antikoroziuli saRebaviT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</si>
  <si>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</si>
  <si>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poliqlorvinilis milis gayvana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</si>
  <si>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</si>
  <si>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</si>
  <si>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</si>
  <si>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</si>
  <si>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</si>
  <si>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</si>
  <si>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</si>
  <si>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</si>
  <si>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</si>
  <si>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</si>
  <si>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</si>
  <si>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</si>
  <si>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</si>
  <si>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</si>
  <si>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</si>
  <si>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</si>
  <si>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</si>
  <si>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</si>
  <si>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45</t>
  </si>
  <si>
    <t>35</t>
  </si>
  <si>
    <t>58</t>
  </si>
  <si>
    <t>59</t>
  </si>
  <si>
    <t>plasamasis wyalgayvanilobis milebis gayvana diametriT 20 mm-mde</t>
  </si>
  <si>
    <t>31</t>
  </si>
  <si>
    <t>Semyvan-gamanawilebeli faris dayeneba da momzadeba CarTvisaTvis 12 caliani</t>
  </si>
  <si>
    <t>gamwovi ventiliatoris mowyoba</t>
  </si>
  <si>
    <t xml:space="preserve"> el. samuSaoebi </t>
  </si>
  <si>
    <t>betonis saZirkvlis mowyoba liTonis dgarebisaTvis betoni m-200</t>
  </si>
  <si>
    <t>I. miwis samuSaoebi</t>
  </si>
  <si>
    <t>sasxveno  xis koWebis mowyoba 14X8sm</t>
  </si>
  <si>
    <t>iatakebze cementis mWimis mowyoba sisqe 3sm sardafi</t>
  </si>
  <si>
    <t>iatakebze cementis mWimis mowyoba sisqe 3sm</t>
  </si>
  <si>
    <t xml:space="preserve"> kafelis filebis akvra kedelze (samzareulo 3+1.6m eqTani 2.0m samrecxao 1.3) 1.6 m-mde</t>
  </si>
  <si>
    <t>betonis kibis liTonis konstruqciebi Sveleri #10</t>
  </si>
  <si>
    <t>liTonis konstruqciebi dgarebi milkvardatebi 100X100X4mm kuTxovanebi 65X65X3mm  saCexis mosawyobad</t>
  </si>
  <si>
    <t>xis sanivnive sistemis mowyoba</t>
  </si>
  <si>
    <t>samercxluris burulis mowyoba profnastilis furclebiT 0.5mm  (2c)</t>
  </si>
  <si>
    <t xml:space="preserve">xis konstruqciebis cecxldacva </t>
  </si>
  <si>
    <t xml:space="preserve">xis elementebis antiseptireba </t>
  </si>
  <si>
    <t xml:space="preserve">xis konstruqciebis elementebis dafarva  biTumiT da ruberoidiT romelic SexebaSia betonTan  </t>
  </si>
  <si>
    <t>liTonis masalebis SeRebva  antikoroziuli saRebaviT</t>
  </si>
  <si>
    <t>saxuravis kexis mowyoba gluvi metalokramitis  furclebiT 28X0,5</t>
  </si>
  <si>
    <t>gaTboba saqvabe</t>
  </si>
  <si>
    <t xml:space="preserve">gaTboba </t>
  </si>
  <si>
    <t xml:space="preserve">kedlebSi da gadaxurvebSi gayvanilobisaTvis naxvretebis mowyoba </t>
  </si>
  <si>
    <t xml:space="preserve">gaTbobis milsadenebis hidravlikuri gamocda </t>
  </si>
  <si>
    <t>saqvabe</t>
  </si>
  <si>
    <t xml:space="preserve">safarToebeli WurWlis damontaJeba 80l </t>
  </si>
  <si>
    <t>gamanawilebeli kvanZi mili d-100X4.5mm</t>
  </si>
  <si>
    <t>t</t>
  </si>
  <si>
    <t>ukusarqveli</t>
  </si>
  <si>
    <t>dizelis filtri</t>
  </si>
  <si>
    <t xml:space="preserve">avtomaturi haergamSvebis damontaJeba </t>
  </si>
  <si>
    <t>sarqveli damcavi</t>
  </si>
  <si>
    <t xml:space="preserve">Termometris  dayeneba </t>
  </si>
  <si>
    <t xml:space="preserve">manometris  dayeneba </t>
  </si>
  <si>
    <t>plastmasis sakanalizacio milis gayvana diametriT 100X3.2mm(2.0m)</t>
  </si>
  <si>
    <t xml:space="preserve">plasmasis trapebis montaJi </t>
  </si>
  <si>
    <t>izolaciis mowyoba aluminis feniT</t>
  </si>
  <si>
    <t>gaTboba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</si>
  <si>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</si>
  <si>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</si>
  <si>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</si>
  <si>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</si>
  <si>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</si>
  <si>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</si>
  <si>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</si>
  <si>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</si>
  <si>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</si>
  <si>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</si>
  <si>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</si>
  <si>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</si>
  <si>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</si>
  <si>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</si>
  <si>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</si>
  <si>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xulos municipalitetis sofel qedlebis sabavSvo baRis mSeneblobaze</t>
  </si>
  <si>
    <t>sardafi</t>
  </si>
  <si>
    <t>I-II sarTuli</t>
  </si>
  <si>
    <t>aivnis iatakebze cementis mWimis mowyoba sisqe 3sm</t>
  </si>
  <si>
    <t xml:space="preserve"> xaoiani (mozaikuri) zedapiris meTlaxis mowyoba gare aivnebze 9.51+0.66</t>
  </si>
  <si>
    <t>Sida kibeze cementis mWimis mowyoba sisqe 3sm</t>
  </si>
  <si>
    <t xml:space="preserve"> xaoiani zedapiris meTlaxis mowyoba Sida kibeze 12.45+1.4</t>
  </si>
  <si>
    <t xml:space="preserve">betonis saZirkveli zeZirkveli pandusisaTvis betoni m-200 </t>
  </si>
  <si>
    <t>liTonis moajirebis mowyoba  saevakuacio kibeze 20.18g/m</t>
  </si>
  <si>
    <t xml:space="preserve">BbaTqaSis mowyoba gare kedlebze </t>
  </si>
  <si>
    <t>51</t>
  </si>
  <si>
    <t>52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</si>
  <si>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</si>
  <si>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</si>
  <si>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</si>
  <si>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</si>
  <si>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</si>
  <si>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</si>
  <si>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</si>
  <si>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</si>
  <si>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</si>
  <si>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</si>
  <si>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</si>
  <si>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</si>
  <si>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</si>
  <si>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</si>
  <si>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plasamasis armirebuli wyalgayvanilobis milebis gayvana diametriT 32 mm-mde</t>
  </si>
  <si>
    <t>plasamasis armirebuli wyalgayvanilobis milebis gayvana diametriT 40 mm-mde</t>
  </si>
  <si>
    <t>armatura ф-14 А-III</t>
  </si>
  <si>
    <t>armatura ф-18 А-III</t>
  </si>
  <si>
    <t>armatura ф-8 А-I</t>
  </si>
  <si>
    <t>armatura ф-16 А-III</t>
  </si>
  <si>
    <t>armatura ф-8 А-III</t>
  </si>
  <si>
    <r>
      <t>100 m</t>
    </r>
    <r>
      <rPr>
        <vertAlign val="superscript"/>
        <sz val="10"/>
        <rFont val="AcadNusx"/>
        <family val="0"/>
      </rPr>
      <t>3</t>
    </r>
  </si>
  <si>
    <t>saxarjTaRricxvo Rirebuleba (lari)</t>
  </si>
  <si>
    <t>liTonis moajirebis mowyoba Sida  kibeze kuTxovanebiT 35X35X4mm da milkvadratebiT 30X20X2mm 7.6g/m</t>
  </si>
  <si>
    <t xml:space="preserve"> sofel Txilvanis sabavSvo baRis mSeneblobaze</t>
  </si>
  <si>
    <t>II. saZirkveli</t>
  </si>
  <si>
    <t>jami I</t>
  </si>
  <si>
    <t>zedmeti gruntis gatana 1km manZilze</t>
  </si>
  <si>
    <t>jami II</t>
  </si>
  <si>
    <t xml:space="preserve"> wertilovani da lenturi saZirkvlebis mosworeba xeliT gruntis adgilze CayriT </t>
  </si>
  <si>
    <t>kb.m M</t>
  </si>
  <si>
    <t xml:space="preserve"> qviSa-xreSovani balastis (sisqiT 5sm)  da RorRis (5sm) safuZvelis mowyoba wertilovani da lenturi saZirkvlebis qveS</t>
  </si>
  <si>
    <t>100kb.m M</t>
  </si>
  <si>
    <t>96</t>
  </si>
  <si>
    <t>kv.m</t>
  </si>
  <si>
    <t>jami III</t>
  </si>
  <si>
    <t>r/betonis wertilovani saZirkvlis mowyoba  betoni      В-15</t>
  </si>
  <si>
    <t xml:space="preserve">armatura Ф-8 А-I </t>
  </si>
  <si>
    <t xml:space="preserve">armatura Ф-12 А-III </t>
  </si>
  <si>
    <t xml:space="preserve">armatura Ф-14  А-III </t>
  </si>
  <si>
    <t xml:space="preserve">armatura Ф-8  А-I </t>
  </si>
  <si>
    <t>III. r/betonis da betonis saZirkveli</t>
  </si>
  <si>
    <t>IV. r/betonis CarCo</t>
  </si>
  <si>
    <t>jami IV</t>
  </si>
  <si>
    <t>jami V</t>
  </si>
  <si>
    <t xml:space="preserve">V. Kkedlebi </t>
  </si>
  <si>
    <t xml:space="preserve">VI. iatakebi </t>
  </si>
  <si>
    <t xml:space="preserve">betonis iatakis mowyoba sisqe 10 sm sardafSi betoni В-15 </t>
  </si>
  <si>
    <t xml:space="preserve"> laminirebuli iatakebis  mowyoba betonis safuZvelze laminirebuli flinTusebis  mowyobiT   </t>
  </si>
  <si>
    <t>grZ.m</t>
  </si>
  <si>
    <t>kb.m</t>
  </si>
  <si>
    <t xml:space="preserve">jami VI </t>
  </si>
  <si>
    <t xml:space="preserve"> metaloplastikis karebis mowyoba mowyobilobebTan erTad </t>
  </si>
  <si>
    <t xml:space="preserve">liTonis karis blokis mowyoba mowyobilobebTan erTad </t>
  </si>
  <si>
    <t>jami VII</t>
  </si>
  <si>
    <t xml:space="preserve"> I-II sarTuli</t>
  </si>
  <si>
    <t xml:space="preserve">VII. kar-fanjrebi </t>
  </si>
  <si>
    <t xml:space="preserve">  I-II sarTuli</t>
  </si>
  <si>
    <t>minapaketiT Seminuli (TeTri feris, sisqiT 5,2sm)  metaloplastikis fanjrebis da framugebis  mowyoba evrogaRebiT</t>
  </si>
  <si>
    <t>VIII.saxuravi</t>
  </si>
  <si>
    <t xml:space="preserve">saxuravis burulis mowyoba  profnastilis 0.5mm sisqis (trapecia simaRliT aranakleb 2,7sm) furclebiT </t>
  </si>
  <si>
    <t>samercxlulebis fanjris  mowyoba (metaloplastmasis 1,6m2)</t>
  </si>
  <si>
    <t>jami VIII</t>
  </si>
  <si>
    <t>IX. Sida mopirkeTeba</t>
  </si>
  <si>
    <t>baTqaSis mowyoba sardafis Werze rigelebis baTqaSiT</t>
  </si>
  <si>
    <t>karebis da fanjrebis ferdoebis baTqaSi ( 57,9X0,17)</t>
  </si>
  <si>
    <t xml:space="preserve">maRalxarisxovani baTqaSis mowyoba Sida kedlebze </t>
  </si>
  <si>
    <t xml:space="preserve">baTqaSis mowyoba I sarTulis Werze </t>
  </si>
  <si>
    <t>karebis da fanjrebis ferdoebis maRalxarisxovani baTqaSi (384,4X0,17)</t>
  </si>
  <si>
    <t xml:space="preserve"> kafelis filebis akvra kedelze (svel wertilebSi  bolomde,) </t>
  </si>
  <si>
    <t xml:space="preserve"> SebaTqaSebuli da TabaSir-muyaoTi mowyobili Weris maRalxarisxovani  SeRebva wyalemulsiiT </t>
  </si>
  <si>
    <t xml:space="preserve">Siga kedlebis damuSaveba da  maRalxarisxovani SeRebva wyalemulsiiT ferdoebis CaTvliT (erTi mxare) </t>
  </si>
  <si>
    <t>jami IX</t>
  </si>
  <si>
    <t xml:space="preserve">X. betonis gare kibe </t>
  </si>
  <si>
    <t>jami X</t>
  </si>
  <si>
    <t>90</t>
  </si>
  <si>
    <t>91</t>
  </si>
  <si>
    <t xml:space="preserve">pandusis betonis iataki sisqiT 10 sm betoni m-200  </t>
  </si>
  <si>
    <t>92</t>
  </si>
  <si>
    <t xml:space="preserve">balastis Sevseba pandusis iatakis qveS   </t>
  </si>
  <si>
    <t>93</t>
  </si>
  <si>
    <t xml:space="preserve">moajirebis mowyoba pandusze  liTonis milebiT d-50X3mm  </t>
  </si>
  <si>
    <t>94</t>
  </si>
  <si>
    <t>95</t>
  </si>
  <si>
    <t>xorkliani zedapiris mqone mWimis mowyoba sisqiT 2mm</t>
  </si>
  <si>
    <t>97</t>
  </si>
  <si>
    <t>XI pandusi</t>
  </si>
  <si>
    <t>jami XI</t>
  </si>
  <si>
    <t>98</t>
  </si>
  <si>
    <t>99</t>
  </si>
  <si>
    <t xml:space="preserve">saCexis saxuravis mowyoba profnastilis furclebiT 0.5mm (trapecia sim. aranakleb H2,7 sm) </t>
  </si>
  <si>
    <t>100</t>
  </si>
  <si>
    <t>101</t>
  </si>
  <si>
    <t>XII. saCexi wina fasadze</t>
  </si>
  <si>
    <t>jami XII</t>
  </si>
  <si>
    <t>XIII. liTonis (saevakuacio) kibe</t>
  </si>
  <si>
    <t>102</t>
  </si>
  <si>
    <t>103</t>
  </si>
  <si>
    <t>104</t>
  </si>
  <si>
    <t>105</t>
  </si>
  <si>
    <t>jami XIII</t>
  </si>
  <si>
    <t>107</t>
  </si>
  <si>
    <t>108</t>
  </si>
  <si>
    <t>109</t>
  </si>
  <si>
    <t>110</t>
  </si>
  <si>
    <t>samSeneblo nagvis datvirTva a/TviTmclelebze</t>
  </si>
  <si>
    <t>111</t>
  </si>
  <si>
    <t>samSeneblo nagvis gatana</t>
  </si>
  <si>
    <t>jami XIV</t>
  </si>
  <si>
    <t>XIV gare mopirkeTeba</t>
  </si>
  <si>
    <t>xulos municipalitetis sofel Txilvanis sabavSvo baRis mSenebloba</t>
  </si>
  <si>
    <t xml:space="preserve"> kanalizacia</t>
  </si>
  <si>
    <t>gruntis ukuCayra  xeliT</t>
  </si>
  <si>
    <t xml:space="preserve"> gare qseli wyalmomarageba </t>
  </si>
  <si>
    <t xml:space="preserve"> gare qseli kanalizacia</t>
  </si>
  <si>
    <t>saCexis Sekiduli Weris mowyoba plastikis fenilebiT siganiT 20-25 mm, aqsesuarebiT 1.4X2.7</t>
  </si>
  <si>
    <t xml:space="preserve">sardafis betonis kedlebis dafarva  biTumiT da ruberoidiT romelic SexebaSia gruntTan  </t>
  </si>
  <si>
    <t xml:space="preserve">meTlaxis filebis mowyoba iatakze meTlaxis flinTusebis (30,2 m) mowyobiT simaRliT 5sm </t>
  </si>
  <si>
    <t xml:space="preserve">xis garanduli gamomSrali ficruli iatakebis mowyoba (5sm) scenis Sublis SeWedviT   </t>
  </si>
  <si>
    <t>meTlaxis filebis mowyoba flinTusebis (simaRliT 5sm) mowyobiT 80.52+5.91</t>
  </si>
  <si>
    <t>Siga kedlebisa damuSaveba da  maRalxarisxovani SeRebva ferdoebis CaTvliT wyalemulsiuri saRebaviT</t>
  </si>
  <si>
    <t xml:space="preserve"> Weris  damuSaveba da  maRalxarisxovani SeRebva  wyalemulsiuri saRebaviT</t>
  </si>
  <si>
    <t xml:space="preserve">II sarTulis Sekiduli Weris mowyoba liTonis karkasze nestgamZle TabaSir-muyaos filebiT sisqiT 12mm </t>
  </si>
  <si>
    <t xml:space="preserve">kedlebis amoSeneba standartuli pemza betonis sakedle blokebiT 39X19X19sm (gare kibis zeZirkvlis CaTvliT) </t>
  </si>
  <si>
    <t xml:space="preserve">kibis betonis safuxurebis mowyoba 4+4 cali (mozaikuri zedapiriT) </t>
  </si>
  <si>
    <t>liTonis moajirebis mowyoba gare betonis kibeze kuTxovanebiT 35X35X4mm da milkvadratebiT 30X20X2mm (orive mxares) 6.8g/m</t>
  </si>
  <si>
    <t>betonis qimebis mowyoba orive mxares betoni m-200</t>
  </si>
  <si>
    <t xml:space="preserve">sul jami </t>
  </si>
  <si>
    <t>armatura ф-12 А-III</t>
  </si>
  <si>
    <t>armatura ф-6 А-I</t>
  </si>
  <si>
    <t>saqvabis samSeneblo samuSaoebi</t>
  </si>
  <si>
    <t xml:space="preserve">  RorRis (5sm) safuZvelis mowyoba iatakebis qveS mosworeba-datkepniT</t>
  </si>
  <si>
    <t>iatakebze cementis mWimis mowyoba sisqe 2sm sardafi</t>
  </si>
  <si>
    <t>saxuravis kexis mowyoba gluvi metalokramitis  furclebiT 4,8X0,5</t>
  </si>
  <si>
    <t>28</t>
  </si>
  <si>
    <t xml:space="preserve">karebis da fanjrebis ferdoebis baTqaSi </t>
  </si>
  <si>
    <t>30</t>
  </si>
  <si>
    <t>32</t>
  </si>
  <si>
    <t xml:space="preserve">baTqaSis mowyoba sardafis Werze </t>
  </si>
  <si>
    <t xml:space="preserve">baTqaSis mowyoba Sida kedlebze </t>
  </si>
  <si>
    <t xml:space="preserve"> qviSa-xreSovani balastis (sisqiT 10sm)  da RorRis (5sm) safuZvelis mowyoba sarinelis qveS mosworeba-datkepniT</t>
  </si>
  <si>
    <t xml:space="preserve">betonis sarinelis mowyoba sisqe 10 sm betoni В-15 </t>
  </si>
  <si>
    <t xml:space="preserve">cementis mWimis mowyoba sisqe 2sm </t>
  </si>
  <si>
    <t xml:space="preserve">BbaTqaSis mowyoba gare kedlebze karnizebis baTqaSiT </t>
  </si>
  <si>
    <t>xis frontonebis mowyoba garanduli ficrebiT (30mm)</t>
  </si>
  <si>
    <t xml:space="preserve">saqvabis el. samuSaoebi </t>
  </si>
  <si>
    <t xml:space="preserve">Semyvan-gamanawilebeli faris dayeneba da momzadeba CarTvisaTvis </t>
  </si>
  <si>
    <t xml:space="preserve">saobieqto-saxarjTaRricxvo angariSi #2 </t>
  </si>
  <si>
    <t>ganzomilebis erTeuli (lari)</t>
  </si>
  <si>
    <t>Sida wyali</t>
  </si>
  <si>
    <t>Sida kanalizacia</t>
  </si>
  <si>
    <t>112</t>
  </si>
  <si>
    <t>septiki</t>
  </si>
  <si>
    <t xml:space="preserve">gruntis damuSaveba saZirkvelSi xeliT da datvirTviT a/T </t>
  </si>
  <si>
    <t>100kb.m</t>
  </si>
  <si>
    <t>RorRis fuZis mowyoba sisqiT 6sm</t>
  </si>
  <si>
    <t xml:space="preserve"> sofel Txilvanis sabavSvo baRis mSenebloba</t>
  </si>
  <si>
    <t>keTilmowyobis samuSaoebze</t>
  </si>
  <si>
    <t>I. teritoriis SemoRobva</t>
  </si>
  <si>
    <t>gruntis gatana 1 km -ze</t>
  </si>
  <si>
    <t xml:space="preserve"> qviSa-xreSovani balastis (sisqiT 5sm)  da RorRis (5sm) safuZvelis mowyoba lenturi saZirkvlebis qveS</t>
  </si>
  <si>
    <t xml:space="preserve">liTonis Robis, WiSkaris da kutikaris mowyoba  milkvadratebiT </t>
  </si>
  <si>
    <t>II. saniaRvre arxi (kiuveti)</t>
  </si>
  <si>
    <t xml:space="preserve"> momasworebeli fenis da safuZvlis mowyoba RorRiT m400 fr.40-70mm sisqiT 10sm r/betonis kiuvetebis qveS</t>
  </si>
  <si>
    <t xml:space="preserve">liTonis cxauris mowyoba kiuvetebze </t>
  </si>
  <si>
    <t xml:space="preserve"> mdinareuli qviSis (sisqiT 7sm)  da RorRis (8sm) safuZvelis mowyoba mosworeba-datkepniT betonis filebis qveS</t>
  </si>
  <si>
    <t>qviSis fuZis mowyoba  sisqiT 6 sm, teritoriis moSandakebiT</t>
  </si>
  <si>
    <t>1000  kv.m</t>
  </si>
  <si>
    <t>1000    kv.m</t>
  </si>
  <si>
    <t>saSuალოmarcvlovani asfaltobetonis safaris mowyoba sisqiT 6 sm</t>
  </si>
  <si>
    <t>100  grZ.m</t>
  </si>
  <si>
    <t>samuSaoebi da xarjebi ar aris</t>
  </si>
  <si>
    <t>antiseptikuri saleqari</t>
  </si>
  <si>
    <t>jami Tavi I-III</t>
  </si>
  <si>
    <t>gare wyalsadeni</t>
  </si>
  <si>
    <t>gare kanalizacia</t>
  </si>
  <si>
    <t>gare Tboqseli</t>
  </si>
  <si>
    <t>jami I-VI</t>
  </si>
  <si>
    <t xml:space="preserve">teritoriis keTilmowyoba  </t>
  </si>
  <si>
    <t>jami Tavi VII</t>
  </si>
  <si>
    <t>ob.x. #1</t>
  </si>
  <si>
    <t>ob.x. #2</t>
  </si>
  <si>
    <t xml:space="preserve">                            nakrebi saxarjTaRricxvo gaangariSeba              </t>
  </si>
  <si>
    <t>6.2.</t>
  </si>
  <si>
    <t>6.3.</t>
  </si>
  <si>
    <t xml:space="preserve">gruntis amoReba eqskavatoriT septikis qveS datvirთviT avtoTviTmclelebze </t>
  </si>
  <si>
    <t xml:space="preserve"> gruntis mosworeba xeliT lenturi saZirkvlebis qveS</t>
  </si>
  <si>
    <t>r/betonis saZirkvlebis da kedlebis mowyoba  betoni  В-20</t>
  </si>
  <si>
    <t xml:space="preserve">armatura Ф-14 А-III </t>
  </si>
  <si>
    <t>rk/betonis  gadaxurvis  filis  mowyoba betoni (В-20) polimeruli luqis mowyobiT</t>
  </si>
  <si>
    <t>damuSavebuli fxvieri gruntiT baliSis mowyoba milebis qveS sisqiT 10 sm  xeliT</t>
  </si>
  <si>
    <t>CarTva arsebul qselSi</t>
  </si>
  <si>
    <t>CarTva</t>
  </si>
  <si>
    <t>faifuris xelsabanis dayeneba (didebisaTvis)</t>
  </si>
  <si>
    <t>sabavSvo unitazis mowyoba Camrecxi avziT</t>
  </si>
  <si>
    <t xml:space="preserve"> unitazis mowyoba (didebisaTvis) Camrecxi avziT</t>
  </si>
  <si>
    <t>fexiani xelsabanis dayeneba (bavSvebisaTvis)</t>
  </si>
  <si>
    <t>orseqciani uJangavi sarecxelas montaJi</t>
  </si>
  <si>
    <t>nikelis trapebis montaJi d-50mm</t>
  </si>
  <si>
    <t>el.gamacxeleblis montaJi 100l tevadobis aranakleb ,,termeks"</t>
  </si>
  <si>
    <t>saqvabeSi sacirkulacio tumbos damontaJeba (alarko)</t>
  </si>
  <si>
    <t>sakvamle milis Cabetoneba-damontaJeba d-100X0.4 mm 8.5X0.4g/m qolgiT</t>
  </si>
  <si>
    <t xml:space="preserve">saqvabis Senobis samSeneblo samuSaoebi </t>
  </si>
  <si>
    <t>gruntis gaTxra xeliT milebis qveS (12×0,8×0,3)m</t>
  </si>
  <si>
    <t>plasamasis milebi folgis izolaciiT  diametriT 40 mm-mde ventilebis dayenebiT</t>
  </si>
  <si>
    <t>izolaciis mowyoba</t>
  </si>
  <si>
    <t xml:space="preserve"> gare Tboqseli </t>
  </si>
  <si>
    <t xml:space="preserve">saobieqto-saxarjTaRricxvo angariSi #1 </t>
  </si>
  <si>
    <t xml:space="preserve">monoliTuri lenturi saZirkvlis mowyoba В-20 betonisagan </t>
  </si>
  <si>
    <t>r/betonis wertilovani saZirkvlis mowyoba  betoni      В-20</t>
  </si>
  <si>
    <t xml:space="preserve">r/betonis saZirkvelis koWis  mowyoba -3,35m. niSnulze betoni BВ-20 </t>
  </si>
  <si>
    <t xml:space="preserve">r/betonis svetebis mowyoba -0.45 m. niSnulamde betoni В-20 </t>
  </si>
  <si>
    <t>r/betonis sartyelis mowyoba     -0.45m. niSn. betoni В-20</t>
  </si>
  <si>
    <t xml:space="preserve">armatura Ф-20 А-III </t>
  </si>
  <si>
    <t>rk/betonis  gadaxurvis  filis  mowyoba -0.15 m. niSn. betoni В-20</t>
  </si>
  <si>
    <t xml:space="preserve">r/betonis svetebis mowyoba -+0.00 da +3.15 m niSnulze betoni В-20 </t>
  </si>
  <si>
    <t>r/betonis sartyelis  mowyoba   +2.8 m. da 5.95 m. niSn. betoni В-20</t>
  </si>
  <si>
    <t>rk/betonis  gadaxurvis  filis  mowyoba +3.00 m. niSn. betoni В-20</t>
  </si>
  <si>
    <t xml:space="preserve">r/betonis Siga kibis mowyoba    betoni В-20 </t>
  </si>
  <si>
    <t>betonis kedlebis (zeZirkveli)  mowyoba betoni В-20 sardafSi  sisqe 30sm</t>
  </si>
  <si>
    <t xml:space="preserve">kedlebis amoSeneba standartuli pemza betonis msubuqi sakedle blokebiT 39X19X19sm </t>
  </si>
  <si>
    <t>r/betonis zRudarebis mowyoba RiobebTan betoni В-20 74.5g/mX0.2X0.2</t>
  </si>
  <si>
    <t xml:space="preserve">tixrebis mowyoba betonis satixre  pemza blokebiT 39X19X10 sm </t>
  </si>
  <si>
    <t xml:space="preserve"> qviSa-xreSovani balastis (sisqiT 15sm)  da RorRis (10sm) safuZvelis mowyoba iatakebis qveS mosworeba-datkepniT</t>
  </si>
  <si>
    <t>gare kedlebis damuSaveba da maRalxarisxovani SeRebva ferdoebis CaTvliT fasadis wyalmedegi saRebaviT</t>
  </si>
  <si>
    <t>106</t>
  </si>
  <si>
    <t xml:space="preserve">Sida wyalgayvaniloba </t>
  </si>
  <si>
    <t xml:space="preserve">r/betonis svetebis mowyoba  betoni В-20 </t>
  </si>
  <si>
    <t>r/betonis sartyelis  mowyoba   betoni В-20</t>
  </si>
  <si>
    <t>rk/betonis  gadaxurvis  filis  mowyoba betoni В-20</t>
  </si>
  <si>
    <t>r/betonis zRudarebis mowyoba RiobebTan betoni В-20 3,2g/mX0.2X0.2</t>
  </si>
  <si>
    <t>damuSavebuli fxvieri gruntiT baliSis mowyoba milebis qveS sisqiT 10 sm  xeliT 80×0,3×0,1</t>
  </si>
  <si>
    <t>gruntis gaTxra xeliT milebis qveS (45×0,6×0,3)m</t>
  </si>
  <si>
    <t>r/betonis kanalizaciis Webis mowyoba  betoni В-20 polimeruli luqiT</t>
  </si>
  <si>
    <t xml:space="preserve">septikis gadaxurvis filaze cementis mWimis mowyoba sisqe 2sm </t>
  </si>
  <si>
    <t xml:space="preserve">gruntis damuSaveba saZirkvelSi xeliT da datvirTva a/TviTmclelebze </t>
  </si>
  <si>
    <t xml:space="preserve">monoliTuri lenturi saZirkvelis da zeZirkvelis (tanis) mowyoba В-20 betonisagan </t>
  </si>
  <si>
    <t>kiuvetebis monoliTuri r. betonis kedlebis mowyoba В_20  betoniT</t>
  </si>
  <si>
    <t xml:space="preserve"> III. teritoriis keTilmowyoba</t>
  </si>
  <si>
    <t xml:space="preserve">             Sromis gadasaxadi           </t>
  </si>
  <si>
    <t>el. samontaJo samuSaoebi</t>
  </si>
  <si>
    <t xml:space="preserve">gruntis moWra mosworeba eqskavatoriT da datvirთva avtoTviTmclelze </t>
  </si>
  <si>
    <t xml:space="preserve">gruntis amoReba eqskavatoriT  wertilovani da lenturi saZirkvlebis (maT Soris gare kibis da pandusis) qveS datvirთviT avtoTviTmclelebze </t>
  </si>
  <si>
    <t xml:space="preserve"> ventilis montaJi</t>
  </si>
  <si>
    <t xml:space="preserve">plasamasis milebi gaTbobis folgis izolaciiT  diametriT 32*5.4 mm </t>
  </si>
  <si>
    <t xml:space="preserve">plasamasis milebi gaTbobis folgis izolaciiT  diametriT 20*2.8 mm </t>
  </si>
  <si>
    <t xml:space="preserve">plasamasis milebi gaTbobis folgis izolaciiT  diametriT 40*6.7 mm </t>
  </si>
  <si>
    <t>plasamasis milebi gaTbobis folgis izolaciiT  diametriT 25*4.2 mm</t>
  </si>
  <si>
    <t>liTonis avzis damontaJeba dizelisaTvis 3000l (1.1X2.2X1.1m)</t>
  </si>
  <si>
    <t xml:space="preserve">  gruntis damuSaveba xeliT  lenturi saZirkvlebis qveS </t>
  </si>
  <si>
    <t xml:space="preserve"> RorRis (10sm) safuZvelis mowyoba lenturi saZirkvlebis qveS</t>
  </si>
  <si>
    <t xml:space="preserve">r/betonis saZirkvelis koWis  mowyoba betoni BВ-20 </t>
  </si>
  <si>
    <t xml:space="preserve">kedlebis amoSeneba standartuli betonis sakedle blokebiT 39X19X19sm </t>
  </si>
  <si>
    <t xml:space="preserve">betonis iatakis mowyoba sisqe 15 sm sardafSi betoni В-20 </t>
  </si>
  <si>
    <t>kiuvetebis monoliTuri r. betonis Ziris mowyoba В_20  betoniT</t>
  </si>
  <si>
    <t>rezervi gauTvaliswinebel xarjebze 2%</t>
  </si>
  <si>
    <t xml:space="preserve">erTeulis Rirebuleba (lari) </t>
  </si>
  <si>
    <t xml:space="preserve">sul Rirebuleba (lari) </t>
  </si>
  <si>
    <t>satransporto da amwe-meqanizmebis xarjebi masalebis Rirebulebidan araumetes 8%</t>
  </si>
  <si>
    <r>
      <t>1000 m</t>
    </r>
    <r>
      <rPr>
        <vertAlign val="superscript"/>
        <sz val="10"/>
        <rFont val="AcadNusx"/>
        <family val="0"/>
      </rPr>
      <t>3</t>
    </r>
  </si>
  <si>
    <r>
      <t>100m</t>
    </r>
    <r>
      <rPr>
        <vertAlign val="superscript"/>
        <sz val="10"/>
        <rFont val="AcadNusx"/>
        <family val="0"/>
      </rPr>
      <t>3</t>
    </r>
  </si>
  <si>
    <r>
      <t>100m</t>
    </r>
    <r>
      <rPr>
        <vertAlign val="superscript"/>
        <sz val="10"/>
        <rFont val="AcadNusx"/>
        <family val="0"/>
      </rPr>
      <t>2</t>
    </r>
  </si>
  <si>
    <r>
      <t>100 m</t>
    </r>
    <r>
      <rPr>
        <vertAlign val="superscript"/>
        <sz val="10"/>
        <rFont val="AcadNusx"/>
        <family val="0"/>
      </rPr>
      <t>2</t>
    </r>
  </si>
  <si>
    <r>
      <t>xis konstruqciebis (koWebi 14</t>
    </r>
    <r>
      <rPr>
        <sz val="10"/>
        <rFont val="Calibri"/>
        <family val="2"/>
      </rPr>
      <t>×</t>
    </r>
    <r>
      <rPr>
        <sz val="10"/>
        <rFont val="AcadNusx"/>
        <family val="0"/>
      </rPr>
      <t xml:space="preserve">8 sm, yovel 90sm-Si, 7c) mowyoba scenis ficruli iatakebis qveS   </t>
    </r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</si>
  <si>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</si>
  <si>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 xml:space="preserve">jami I_XIV: </t>
  </si>
  <si>
    <t>%</t>
  </si>
  <si>
    <t xml:space="preserve">zednadebi xarjebi araumetes 8% </t>
  </si>
  <si>
    <t>pretendenti  ----------------------------------------------------------</t>
  </si>
  <si>
    <t>x. #1/1</t>
  </si>
  <si>
    <t xml:space="preserve"> x. #1/2</t>
  </si>
  <si>
    <t xml:space="preserve"> x. #1/3</t>
  </si>
  <si>
    <t>x. #1/4</t>
  </si>
  <si>
    <t>x. #1/5</t>
  </si>
  <si>
    <t xml:space="preserve"> xarjTaRricxva #1/2</t>
  </si>
  <si>
    <t>xarjTaRricxva #1/1</t>
  </si>
  <si>
    <t>jami:</t>
  </si>
  <si>
    <t xml:space="preserve"> xarjTaRricxva #1/3</t>
  </si>
  <si>
    <t xml:space="preserve"> jami:</t>
  </si>
  <si>
    <t xml:space="preserve"> xarjTaRricxva #1/4</t>
  </si>
  <si>
    <r>
      <t xml:space="preserve">paneluri radiatorebis </t>
    </r>
    <r>
      <rPr>
        <sz val="10"/>
        <rFont val="Calibri"/>
        <family val="2"/>
      </rPr>
      <t>H</t>
    </r>
    <r>
      <rPr>
        <sz val="10"/>
        <rFont val="AcadNusx"/>
        <family val="0"/>
      </rPr>
      <t xml:space="preserve">-0.6m dayeneba (sigrZiT 0,5-1,0m)  </t>
    </r>
  </si>
  <si>
    <r>
      <t>gaTbobis qvabis `fonditali~-s damontaJeba 81,4 K</t>
    </r>
    <r>
      <rPr>
        <sz val="10"/>
        <rFont val="Calibri"/>
        <family val="2"/>
      </rPr>
      <t>kW</t>
    </r>
    <r>
      <rPr>
        <sz val="10"/>
        <rFont val="AcadNusx"/>
        <family val="0"/>
      </rPr>
      <t xml:space="preserve"> (elba dual)</t>
    </r>
  </si>
  <si>
    <r>
      <t xml:space="preserve">sanTuris damontaJeba simZlavriT           47-105 </t>
    </r>
    <r>
      <rPr>
        <sz val="10"/>
        <rFont val="Calibri"/>
        <family val="2"/>
      </rPr>
      <t>kv</t>
    </r>
  </si>
  <si>
    <t xml:space="preserve"> xarjTaRricxva #1/5</t>
  </si>
  <si>
    <t xml:space="preserve"> jami: </t>
  </si>
  <si>
    <r>
      <t xml:space="preserve">Weris sanaTi </t>
    </r>
    <r>
      <rPr>
        <sz val="10"/>
        <rFont val="Calibri"/>
        <family val="2"/>
      </rPr>
      <t>SPO</t>
    </r>
    <r>
      <rPr>
        <sz val="10"/>
        <rFont val="AcadNusx"/>
        <family val="0"/>
      </rPr>
      <t xml:space="preserve">-9-200  mowyoba </t>
    </r>
  </si>
  <si>
    <t>zednadebi xarjebi SromiTi danaxarjidan araumetes 75%</t>
  </si>
  <si>
    <t xml:space="preserve"> x. #1/1</t>
  </si>
  <si>
    <r>
      <t xml:space="preserve"> m</t>
    </r>
    <r>
      <rPr>
        <vertAlign val="superscript"/>
        <sz val="10"/>
        <rFont val="AcadNusx"/>
        <family val="0"/>
      </rPr>
      <t>3</t>
    </r>
  </si>
  <si>
    <t xml:space="preserve"> xarjTaRricxva #2/1</t>
  </si>
  <si>
    <t xml:space="preserve">gare kedlebis damuSaveba da maRalxarisxovani SeRebva ferdoebis da karnizebis CaTvliT </t>
  </si>
  <si>
    <t xml:space="preserve"> xarjTaRricxva #2/2</t>
  </si>
  <si>
    <t>xarjTaRricxva #3</t>
  </si>
  <si>
    <r>
      <t>plasamasis wyalgayvanilobis milebis mowyoba diametriT 32 mm (Senobamde) hidravlikuri gamocdiTN</t>
    </r>
    <r>
      <rPr>
        <sz val="10"/>
        <rFont val="Calibri"/>
        <family val="2"/>
      </rPr>
      <t xml:space="preserve">10 </t>
    </r>
    <r>
      <rPr>
        <sz val="10"/>
        <rFont val="AcadNusx"/>
        <family val="0"/>
      </rPr>
      <t>atm</t>
    </r>
  </si>
  <si>
    <t>sofel Txilvanis sabavSvo baRis mSenebloba</t>
  </si>
  <si>
    <t xml:space="preserve"> xarjTaRricxva #4</t>
  </si>
  <si>
    <r>
      <t>gruntis gaTxra xeliT sakanalizacio milebis da Webis qveS (80×0,8×0,3)m+(1,2</t>
    </r>
    <r>
      <rPr>
        <sz val="10"/>
        <rFont val="Calibri"/>
        <family val="2"/>
      </rPr>
      <t>×</t>
    </r>
    <r>
      <rPr>
        <sz val="10"/>
        <rFont val="AcadNusx"/>
        <family val="0"/>
      </rPr>
      <t>1,2</t>
    </r>
    <r>
      <rPr>
        <sz val="10"/>
        <rFont val="Calibri"/>
        <family val="2"/>
      </rPr>
      <t>×1,2)</t>
    </r>
    <r>
      <rPr>
        <sz val="10"/>
        <rFont val="AcadNusx"/>
        <family val="0"/>
      </rPr>
      <t>m</t>
    </r>
    <r>
      <rPr>
        <sz val="10"/>
        <rFont val="Calibri"/>
        <family val="2"/>
      </rPr>
      <t>×</t>
    </r>
    <r>
      <rPr>
        <sz val="10"/>
        <rFont val="AcadNusx"/>
        <family val="0"/>
      </rPr>
      <t>3c</t>
    </r>
  </si>
  <si>
    <r>
      <t xml:space="preserve"> sakanalizacio gofrirebuli milis </t>
    </r>
    <r>
      <rPr>
        <sz val="10"/>
        <rFont val="Calibri"/>
        <family val="2"/>
      </rPr>
      <t>SN-</t>
    </r>
    <r>
      <rPr>
        <sz val="10"/>
        <rFont val="AcadNusx"/>
        <family val="0"/>
      </rPr>
      <t>4, diametriT 100 mm, mowyoba liTonis milis garsacmiT (d=152mm) gzis kveTaSi (6,0 grZ.m)</t>
    </r>
  </si>
  <si>
    <t xml:space="preserve"> xarjTaRricxva #5</t>
  </si>
  <si>
    <r>
      <t>milsadenebis izolaciisaTvis arxSi plastmasis garsacmis milis mowyoba d=160</t>
    </r>
    <r>
      <rPr>
        <sz val="10"/>
        <rFont val="Calibri"/>
        <family val="2"/>
      </rPr>
      <t>×</t>
    </r>
    <r>
      <rPr>
        <sz val="10"/>
        <rFont val="AcadNusx"/>
        <family val="0"/>
      </rPr>
      <t>6,2</t>
    </r>
  </si>
  <si>
    <t xml:space="preserve"> xarjTaRricxva #6</t>
  </si>
  <si>
    <t>xarjTaRricxva #7</t>
  </si>
  <si>
    <t xml:space="preserve"> jami I_III</t>
  </si>
  <si>
    <r>
      <t xml:space="preserve">armatura А-III, </t>
    </r>
    <r>
      <rPr>
        <sz val="10"/>
        <rFont val="Sylfaen"/>
        <family val="1"/>
      </rPr>
      <t>Ø=</t>
    </r>
    <r>
      <rPr>
        <sz val="10"/>
        <rFont val="AcadNusx"/>
        <family val="0"/>
      </rPr>
      <t>20 mm</t>
    </r>
  </si>
  <si>
    <r>
      <t>ezos mopirkeTeba betonis filebiT mozaikis zedapiriT (39</t>
    </r>
    <r>
      <rPr>
        <sz val="10"/>
        <rFont val="Calibri"/>
        <family val="2"/>
      </rPr>
      <t>×</t>
    </r>
    <r>
      <rPr>
        <sz val="10"/>
        <rFont val="AcadNusx"/>
        <family val="0"/>
      </rPr>
      <t>39</t>
    </r>
    <r>
      <rPr>
        <sz val="10"/>
        <rFont val="Calibri"/>
        <family val="2"/>
      </rPr>
      <t>×</t>
    </r>
    <r>
      <rPr>
        <sz val="10"/>
        <rFont val="AcadNusx"/>
        <family val="0"/>
      </rPr>
      <t xml:space="preserve">3sm)  </t>
    </r>
  </si>
  <si>
    <r>
      <t>betonis bordiurebis (30</t>
    </r>
    <r>
      <rPr>
        <sz val="10"/>
        <rFont val="Calibri"/>
        <family val="2"/>
      </rPr>
      <t>×</t>
    </r>
    <r>
      <rPr>
        <sz val="10"/>
        <rFont val="AcadNusx"/>
        <family val="0"/>
      </rPr>
      <t xml:space="preserve">15, </t>
    </r>
    <r>
      <rPr>
        <sz val="10"/>
        <rFont val="Calibri"/>
        <family val="2"/>
      </rPr>
      <t>L=0,7</t>
    </r>
    <r>
      <rPr>
        <sz val="10"/>
        <rFont val="AcadNusx"/>
        <family val="0"/>
      </rPr>
      <t>m) mowyoba betonis safuZvelze (15</t>
    </r>
    <r>
      <rPr>
        <sz val="10"/>
        <rFont val="Calibri"/>
        <family val="2"/>
      </rPr>
      <t>×</t>
    </r>
    <r>
      <rPr>
        <sz val="10"/>
        <rFont val="AcadNusx"/>
        <family val="0"/>
      </rPr>
      <t>5sm)</t>
    </r>
  </si>
  <si>
    <t>sofel Txilvanis sabavSvo baRis mSeneblobaze</t>
  </si>
  <si>
    <t>x. #6</t>
  </si>
  <si>
    <t>x. #3</t>
  </si>
  <si>
    <t>x. #4</t>
  </si>
  <si>
    <t>x. #5</t>
  </si>
  <si>
    <t>x. #7</t>
  </si>
  <si>
    <t>Tavi VIII_XII</t>
  </si>
  <si>
    <t xml:space="preserve"> sofel Txilvanis sabavSvo baRis  saqvabis mSenebloba</t>
  </si>
  <si>
    <t xml:space="preserve">gegmiuri dagroveba araumetes 8%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</si>
</sst>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%"/>
    <numFmt numFmtId="179" formatCode="#,##0.00000000"/>
    <numFmt numFmtId="180" formatCode="#,##0.0"/>
  </numFmts>
  <fonts count="74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i/>
      <sz val="10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b/>
      <i/>
      <sz val="10"/>
      <name val="AcadNusx"/>
      <family val="0"/>
    </font>
    <font>
      <i/>
      <sz val="14"/>
      <name val="AcadNusx"/>
      <family val="0"/>
    </font>
    <font>
      <i/>
      <sz val="12"/>
      <name val="AcadNusx"/>
      <family val="0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10"/>
      <color indexed="10"/>
      <name val="Acad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5" applyNumberFormat="0" applyFill="0" applyAlignment="0" applyProtection="0"/>
    <xf numFmtId="0" fontId="66" fillId="31" borderId="0" applyNumberFormat="0" applyBorder="0" applyAlignment="0" applyProtection="0"/>
    <xf numFmtId="0" fontId="0" fillId="32" borderId="6" applyNumberFormat="0" applyFont="0" applyAlignment="0" applyProtection="0"/>
    <xf numFmtId="0" fontId="67" fillId="27" borderId="7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73" fontId="1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174" fontId="16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/>
    </xf>
    <xf numFmtId="172" fontId="16" fillId="33" borderId="10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" fontId="18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9" fontId="14" fillId="0" borderId="0" xfId="0" applyNumberFormat="1" applyFont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172" fontId="7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8" fillId="33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72" fontId="72" fillId="33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7" fontId="18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" fontId="18" fillId="33" borderId="18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Border="1" applyAlignment="1">
      <alignment horizontal="center" vertical="center" wrapText="1"/>
    </xf>
    <xf numFmtId="49" fontId="16" fillId="33" borderId="20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18" fillId="3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72" fontId="28" fillId="0" borderId="0" xfId="0" applyNumberFormat="1" applyFont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0" fontId="18" fillId="33" borderId="15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vertical="center" textRotation="90" wrapText="1"/>
    </xf>
    <xf numFmtId="49" fontId="16" fillId="0" borderId="21" xfId="0" applyNumberFormat="1" applyFont="1" applyBorder="1" applyAlignment="1">
      <alignment horizontal="center" vertical="center" textRotation="90" wrapText="1"/>
    </xf>
    <xf numFmtId="0" fontId="18" fillId="33" borderId="12" xfId="0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2" fontId="18" fillId="33" borderId="20" xfId="0" applyNumberFormat="1" applyFont="1" applyFill="1" applyBorder="1" applyAlignment="1" quotePrefix="1">
      <alignment horizontal="center" vertical="top" wrapText="1"/>
    </xf>
    <xf numFmtId="1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Border="1" applyAlignment="1">
      <alignment horizontal="center" vertical="center" wrapText="1"/>
    </xf>
    <xf numFmtId="174" fontId="16" fillId="33" borderId="1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 wrapText="1"/>
    </xf>
    <xf numFmtId="49" fontId="16" fillId="33" borderId="23" xfId="0" applyNumberFormat="1" applyFont="1" applyFill="1" applyBorder="1" applyAlignment="1">
      <alignment horizontal="center" vertical="center" wrapText="1"/>
    </xf>
    <xf numFmtId="173" fontId="16" fillId="33" borderId="15" xfId="0" applyNumberFormat="1" applyFont="1" applyFill="1" applyBorder="1" applyAlignment="1">
      <alignment horizontal="center" vertical="center" wrapText="1"/>
    </xf>
    <xf numFmtId="1" fontId="16" fillId="33" borderId="23" xfId="0" applyNumberFormat="1" applyFont="1" applyFill="1" applyBorder="1" applyAlignment="1">
      <alignment horizontal="center" vertical="center" wrapText="1"/>
    </xf>
    <xf numFmtId="172" fontId="16" fillId="33" borderId="15" xfId="0" applyNumberFormat="1" applyFont="1" applyFill="1" applyBorder="1" applyAlignment="1">
      <alignment horizontal="left" vertical="center" wrapText="1"/>
    </xf>
    <xf numFmtId="172" fontId="16" fillId="33" borderId="15" xfId="0" applyNumberFormat="1" applyFont="1" applyFill="1" applyBorder="1" applyAlignment="1">
      <alignment horizontal="center" vertical="center" wrapText="1"/>
    </xf>
    <xf numFmtId="174" fontId="16" fillId="33" borderId="15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49" fontId="16" fillId="0" borderId="0" xfId="0" applyNumberFormat="1" applyFont="1" applyBorder="1" applyAlignment="1">
      <alignment horizontal="left" vertical="center" wrapText="1"/>
    </xf>
    <xf numFmtId="172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1"/>
  <sheetViews>
    <sheetView tabSelected="1" view="pageBreakPreview" zoomScaleSheetLayoutView="100" workbookViewId="0" topLeftCell="A8">
      <selection activeCell="G15" sqref="G15"/>
    </sheetView>
  </sheetViews>
  <sheetFormatPr defaultColWidth="9.00390625" defaultRowHeight="12.75"/>
  <cols>
    <col min="1" max="1" width="4.00390625" style="0" customWidth="1"/>
    <col min="2" max="2" width="48.25390625" style="0" customWidth="1"/>
    <col min="3" max="3" width="11.625" style="0" customWidth="1"/>
    <col min="4" max="4" width="10.75390625" style="0" customWidth="1"/>
    <col min="5" max="5" width="10.625" style="0" customWidth="1"/>
    <col min="6" max="6" width="11.00390625" style="0" customWidth="1"/>
    <col min="7" max="7" width="11.625" style="0" bestFit="1" customWidth="1"/>
  </cols>
  <sheetData>
    <row r="1" spans="1:6" ht="20.25" customHeight="1">
      <c r="A1" s="186" t="s">
        <v>455</v>
      </c>
      <c r="B1" s="186"/>
      <c r="C1" s="186"/>
      <c r="D1" s="186"/>
      <c r="E1" s="186"/>
      <c r="F1" s="186"/>
    </row>
    <row r="2" spans="1:6" ht="19.5" customHeight="1">
      <c r="A2" s="187" t="s">
        <v>600</v>
      </c>
      <c r="B2" s="187"/>
      <c r="C2" s="187"/>
      <c r="D2" s="187"/>
      <c r="E2" s="187"/>
      <c r="F2" s="187"/>
    </row>
    <row r="3" spans="1:6" ht="20.25" customHeight="1">
      <c r="A3" s="186" t="s">
        <v>456</v>
      </c>
      <c r="B3" s="186"/>
      <c r="C3" s="186"/>
      <c r="D3" s="186"/>
      <c r="E3" s="186"/>
      <c r="F3" s="186"/>
    </row>
    <row r="4" spans="1:6" ht="15" customHeight="1" hidden="1">
      <c r="A4" s="188"/>
      <c r="B4" s="188"/>
      <c r="C4" s="188"/>
      <c r="D4" s="188"/>
      <c r="E4" s="188"/>
      <c r="F4" s="188"/>
    </row>
    <row r="5" spans="1:6" ht="84.7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8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19.5" customHeight="1" thickBot="1">
      <c r="A7" s="87"/>
      <c r="B7" s="86" t="s">
        <v>457</v>
      </c>
      <c r="C7" s="87"/>
      <c r="D7" s="87"/>
      <c r="E7" s="87"/>
      <c r="F7" s="110"/>
    </row>
    <row r="8" spans="1:6" s="14" customFormat="1" ht="33" customHeight="1" thickBot="1">
      <c r="A8" s="175" t="s">
        <v>15</v>
      </c>
      <c r="B8" s="129" t="s">
        <v>534</v>
      </c>
      <c r="C8" s="129" t="s">
        <v>320</v>
      </c>
      <c r="D8" s="176">
        <v>0.078</v>
      </c>
      <c r="E8" s="133"/>
      <c r="F8" s="138"/>
    </row>
    <row r="9" spans="1:6" ht="20.25" customHeight="1">
      <c r="A9" s="177">
        <v>2</v>
      </c>
      <c r="B9" s="178" t="s">
        <v>458</v>
      </c>
      <c r="C9" s="179" t="s">
        <v>77</v>
      </c>
      <c r="D9" s="179">
        <v>7.8</v>
      </c>
      <c r="E9" s="154"/>
      <c r="F9" s="138"/>
    </row>
    <row r="10" spans="1:6" ht="48" customHeight="1">
      <c r="A10" s="157" t="s">
        <v>17</v>
      </c>
      <c r="B10" s="71" t="s">
        <v>459</v>
      </c>
      <c r="C10" s="167" t="s">
        <v>329</v>
      </c>
      <c r="D10" s="168">
        <v>3.9</v>
      </c>
      <c r="E10" s="73"/>
      <c r="F10" s="111"/>
    </row>
    <row r="11" spans="1:6" ht="33.75" customHeight="1">
      <c r="A11" s="78" t="s">
        <v>18</v>
      </c>
      <c r="B11" s="69" t="s">
        <v>535</v>
      </c>
      <c r="C11" s="96" t="s">
        <v>331</v>
      </c>
      <c r="D11" s="112">
        <v>0.123</v>
      </c>
      <c r="E11" s="54"/>
      <c r="F11" s="67"/>
    </row>
    <row r="12" spans="1:6" ht="30.75" customHeight="1">
      <c r="A12" s="78" t="s">
        <v>19</v>
      </c>
      <c r="B12" s="78" t="s">
        <v>460</v>
      </c>
      <c r="C12" s="78" t="s">
        <v>201</v>
      </c>
      <c r="D12" s="23">
        <v>2.322</v>
      </c>
      <c r="E12" s="75"/>
      <c r="F12" s="77"/>
    </row>
    <row r="13" spans="1:6" ht="33" customHeight="1">
      <c r="A13" s="78" t="s">
        <v>20</v>
      </c>
      <c r="B13" s="78" t="s">
        <v>209</v>
      </c>
      <c r="C13" s="78" t="s">
        <v>561</v>
      </c>
      <c r="D13" s="49">
        <v>1.4</v>
      </c>
      <c r="E13" s="75"/>
      <c r="F13" s="77"/>
    </row>
    <row r="14" spans="1:6" ht="21" customHeight="1">
      <c r="A14" s="134"/>
      <c r="B14" s="158" t="s">
        <v>325</v>
      </c>
      <c r="C14" s="118"/>
      <c r="D14" s="135"/>
      <c r="E14" s="130"/>
      <c r="F14" s="184"/>
    </row>
    <row r="15" spans="1:6" ht="21" customHeight="1" thickBot="1">
      <c r="A15" s="134"/>
      <c r="B15" s="137" t="s">
        <v>461</v>
      </c>
      <c r="C15" s="118"/>
      <c r="D15" s="135"/>
      <c r="E15" s="130"/>
      <c r="F15" s="136"/>
    </row>
    <row r="16" spans="1:6" ht="31.5" customHeight="1" thickBot="1">
      <c r="A16" s="175" t="s">
        <v>15</v>
      </c>
      <c r="B16" s="129" t="s">
        <v>452</v>
      </c>
      <c r="C16" s="129" t="s">
        <v>320</v>
      </c>
      <c r="D16" s="180">
        <v>0.0577</v>
      </c>
      <c r="E16" s="155"/>
      <c r="F16" s="138"/>
    </row>
    <row r="17" spans="1:6" ht="24" customHeight="1">
      <c r="A17" s="177">
        <v>2</v>
      </c>
      <c r="B17" s="178" t="s">
        <v>458</v>
      </c>
      <c r="C17" s="179" t="s">
        <v>77</v>
      </c>
      <c r="D17" s="176">
        <v>5.77</v>
      </c>
      <c r="E17" s="154"/>
      <c r="F17" s="138"/>
    </row>
    <row r="18" spans="1:6" ht="44.25" customHeight="1">
      <c r="A18" s="157" t="s">
        <v>17</v>
      </c>
      <c r="B18" s="181" t="s">
        <v>462</v>
      </c>
      <c r="C18" s="167" t="s">
        <v>329</v>
      </c>
      <c r="D18" s="168">
        <v>1.28</v>
      </c>
      <c r="E18" s="73"/>
      <c r="F18" s="111"/>
    </row>
    <row r="19" spans="1:6" ht="32.25" customHeight="1">
      <c r="A19" s="78" t="s">
        <v>18</v>
      </c>
      <c r="B19" s="53" t="s">
        <v>553</v>
      </c>
      <c r="C19" s="96" t="s">
        <v>329</v>
      </c>
      <c r="D19" s="112">
        <v>1.28</v>
      </c>
      <c r="E19" s="54"/>
      <c r="F19" s="67"/>
    </row>
    <row r="20" spans="1:6" ht="30.75" customHeight="1">
      <c r="A20" s="78" t="s">
        <v>19</v>
      </c>
      <c r="B20" s="53" t="s">
        <v>536</v>
      </c>
      <c r="C20" s="96" t="s">
        <v>329</v>
      </c>
      <c r="D20" s="112">
        <v>1.75</v>
      </c>
      <c r="E20" s="54"/>
      <c r="F20" s="67"/>
    </row>
    <row r="21" spans="1:6" ht="21" customHeight="1">
      <c r="A21" s="78" t="s">
        <v>20</v>
      </c>
      <c r="B21" s="79" t="s">
        <v>337</v>
      </c>
      <c r="C21" s="78" t="s">
        <v>201</v>
      </c>
      <c r="D21" s="31">
        <v>0.0531</v>
      </c>
      <c r="E21" s="75"/>
      <c r="F21" s="77"/>
    </row>
    <row r="22" spans="1:6" ht="21" customHeight="1">
      <c r="A22" s="78" t="s">
        <v>8</v>
      </c>
      <c r="B22" s="79" t="s">
        <v>336</v>
      </c>
      <c r="C22" s="78" t="s">
        <v>201</v>
      </c>
      <c r="D22" s="31">
        <v>0.0654</v>
      </c>
      <c r="E22" s="75"/>
      <c r="F22" s="77"/>
    </row>
    <row r="23" spans="1:6" ht="21" customHeight="1">
      <c r="A23" s="141">
        <v>8</v>
      </c>
      <c r="B23" s="182" t="s">
        <v>463</v>
      </c>
      <c r="C23" s="141" t="s">
        <v>348</v>
      </c>
      <c r="D23" s="69">
        <v>23.3</v>
      </c>
      <c r="E23" s="54"/>
      <c r="F23" s="139"/>
    </row>
    <row r="24" spans="1:6" ht="21" customHeight="1">
      <c r="A24" s="141">
        <v>9</v>
      </c>
      <c r="B24" s="19" t="s">
        <v>602</v>
      </c>
      <c r="C24" s="141" t="s">
        <v>201</v>
      </c>
      <c r="D24" s="183">
        <v>0.3377</v>
      </c>
      <c r="E24" s="142"/>
      <c r="F24" s="143"/>
    </row>
    <row r="25" spans="1:6" ht="21" customHeight="1">
      <c r="A25" s="134"/>
      <c r="B25" s="158" t="s">
        <v>327</v>
      </c>
      <c r="C25" s="128"/>
      <c r="D25" s="135"/>
      <c r="E25" s="130"/>
      <c r="F25" s="184"/>
    </row>
    <row r="26" spans="1:6" ht="21" customHeight="1">
      <c r="A26" s="144"/>
      <c r="B26" s="137" t="s">
        <v>537</v>
      </c>
      <c r="C26" s="145"/>
      <c r="D26" s="146"/>
      <c r="E26" s="125"/>
      <c r="F26" s="147"/>
    </row>
    <row r="27" spans="1:6" ht="47.25" customHeight="1">
      <c r="A27" s="157" t="s">
        <v>15</v>
      </c>
      <c r="B27" s="71" t="s">
        <v>464</v>
      </c>
      <c r="C27" s="167" t="s">
        <v>329</v>
      </c>
      <c r="D27" s="168">
        <v>10.92</v>
      </c>
      <c r="E27" s="73"/>
      <c r="F27" s="111"/>
    </row>
    <row r="28" spans="1:6" ht="32.25" customHeight="1">
      <c r="A28" s="78" t="s">
        <v>16</v>
      </c>
      <c r="B28" s="78" t="s">
        <v>603</v>
      </c>
      <c r="C28" s="78" t="s">
        <v>561</v>
      </c>
      <c r="D28" s="31">
        <v>0.728</v>
      </c>
      <c r="E28" s="75"/>
      <c r="F28" s="77"/>
    </row>
    <row r="29" spans="1:6" ht="31.5" customHeight="1">
      <c r="A29" s="96">
        <v>3</v>
      </c>
      <c r="B29" s="69" t="s">
        <v>465</v>
      </c>
      <c r="C29" s="96" t="s">
        <v>453</v>
      </c>
      <c r="D29" s="69">
        <v>0.084</v>
      </c>
      <c r="E29" s="53"/>
      <c r="F29" s="114"/>
    </row>
    <row r="30" spans="1:6" ht="25.5" customHeight="1">
      <c r="A30" s="96">
        <v>4</v>
      </c>
      <c r="B30" s="69" t="s">
        <v>454</v>
      </c>
      <c r="C30" s="96" t="s">
        <v>467</v>
      </c>
      <c r="D30" s="69">
        <v>0.14</v>
      </c>
      <c r="E30" s="140"/>
      <c r="F30" s="114"/>
    </row>
    <row r="31" spans="1:6" ht="30.75" customHeight="1">
      <c r="A31" s="96">
        <v>5</v>
      </c>
      <c r="B31" s="69" t="s">
        <v>468</v>
      </c>
      <c r="C31" s="96" t="s">
        <v>466</v>
      </c>
      <c r="D31" s="69">
        <v>0.14</v>
      </c>
      <c r="E31" s="140"/>
      <c r="F31" s="77"/>
    </row>
    <row r="32" spans="1:6" s="148" customFormat="1" ht="32.25" customHeight="1">
      <c r="A32" s="96">
        <v>6</v>
      </c>
      <c r="B32" s="69" t="s">
        <v>604</v>
      </c>
      <c r="C32" s="96" t="s">
        <v>469</v>
      </c>
      <c r="D32" s="69">
        <v>1.024</v>
      </c>
      <c r="E32" s="140"/>
      <c r="F32" s="114"/>
    </row>
    <row r="33" spans="1:6" ht="15" customHeight="1">
      <c r="A33" s="96"/>
      <c r="B33" s="96" t="s">
        <v>334</v>
      </c>
      <c r="C33" s="96"/>
      <c r="D33" s="61"/>
      <c r="E33" s="88"/>
      <c r="F33" s="164"/>
    </row>
    <row r="34" spans="1:6" ht="21" customHeight="1">
      <c r="A34" s="96"/>
      <c r="B34" s="96" t="s">
        <v>601</v>
      </c>
      <c r="C34" s="96"/>
      <c r="D34" s="61"/>
      <c r="E34" s="88"/>
      <c r="F34" s="164"/>
    </row>
    <row r="35" spans="1:6" ht="21" customHeight="1">
      <c r="A35" s="74"/>
      <c r="B35" s="99" t="s">
        <v>204</v>
      </c>
      <c r="C35" s="74"/>
      <c r="D35" s="75"/>
      <c r="E35" s="164"/>
      <c r="F35" s="67"/>
    </row>
    <row r="36" spans="1:6" ht="21" customHeight="1">
      <c r="A36" s="74"/>
      <c r="B36" s="79" t="s">
        <v>205</v>
      </c>
      <c r="C36" s="78" t="s">
        <v>0</v>
      </c>
      <c r="D36" s="75"/>
      <c r="E36" s="92"/>
      <c r="F36" s="67"/>
    </row>
    <row r="37" spans="1:6" ht="21" customHeight="1">
      <c r="A37" s="74"/>
      <c r="B37" s="79" t="s">
        <v>206</v>
      </c>
      <c r="C37" s="78" t="s">
        <v>0</v>
      </c>
      <c r="D37" s="75"/>
      <c r="E37" s="92"/>
      <c r="F37" s="67"/>
    </row>
    <row r="38" spans="1:6" ht="21" customHeight="1">
      <c r="A38" s="74"/>
      <c r="B38" s="79" t="s">
        <v>207</v>
      </c>
      <c r="C38" s="78" t="s">
        <v>0</v>
      </c>
      <c r="D38" s="75"/>
      <c r="E38" s="92"/>
      <c r="F38" s="67"/>
    </row>
    <row r="39" spans="1:6" ht="30.75" customHeight="1">
      <c r="A39" s="52"/>
      <c r="B39" s="53" t="s">
        <v>557</v>
      </c>
      <c r="C39" s="69" t="s">
        <v>0</v>
      </c>
      <c r="D39" s="172" t="s">
        <v>565</v>
      </c>
      <c r="E39" s="81"/>
      <c r="F39" s="165"/>
    </row>
    <row r="40" spans="1:6" ht="21" customHeight="1">
      <c r="A40" s="74"/>
      <c r="B40" s="78" t="s">
        <v>208</v>
      </c>
      <c r="C40" s="69" t="s">
        <v>0</v>
      </c>
      <c r="D40" s="80"/>
      <c r="E40" s="92"/>
      <c r="F40" s="67"/>
    </row>
    <row r="41" spans="1:6" ht="21" customHeight="1">
      <c r="A41" s="74"/>
      <c r="B41" s="78" t="s">
        <v>566</v>
      </c>
      <c r="C41" s="78" t="s">
        <v>0</v>
      </c>
      <c r="D41" s="172" t="s">
        <v>565</v>
      </c>
      <c r="E41" s="92"/>
      <c r="F41" s="67"/>
    </row>
    <row r="42" spans="1:6" ht="21" customHeight="1">
      <c r="A42" s="74"/>
      <c r="B42" s="78" t="s">
        <v>12</v>
      </c>
      <c r="C42" s="78" t="s">
        <v>0</v>
      </c>
      <c r="D42" s="80"/>
      <c r="E42" s="92"/>
      <c r="F42" s="67"/>
    </row>
    <row r="43" spans="1:6" ht="21" customHeight="1">
      <c r="A43" s="74"/>
      <c r="B43" s="78" t="s">
        <v>613</v>
      </c>
      <c r="C43" s="78" t="s">
        <v>0</v>
      </c>
      <c r="D43" s="172" t="s">
        <v>565</v>
      </c>
      <c r="E43" s="92"/>
      <c r="F43" s="67"/>
    </row>
    <row r="44" spans="1:6" ht="21" customHeight="1">
      <c r="A44" s="78"/>
      <c r="B44" s="74" t="s">
        <v>426</v>
      </c>
      <c r="C44" s="74" t="s">
        <v>0</v>
      </c>
      <c r="D44" s="80"/>
      <c r="E44" s="116"/>
      <c r="F44" s="67"/>
    </row>
    <row r="45" spans="1:6" ht="13.5">
      <c r="A45" s="83"/>
      <c r="B45" s="83"/>
      <c r="C45" s="83"/>
      <c r="D45" s="83"/>
      <c r="E45" s="83"/>
      <c r="F45" s="83"/>
    </row>
    <row r="46" spans="1:6" ht="13.5">
      <c r="A46" s="83"/>
      <c r="B46" s="83"/>
      <c r="C46" s="83"/>
      <c r="D46" s="83"/>
      <c r="E46" s="83"/>
      <c r="F46" s="83"/>
    </row>
    <row r="47" spans="1:4" ht="13.5">
      <c r="A47" s="185" t="s">
        <v>567</v>
      </c>
      <c r="B47" s="185"/>
      <c r="C47" s="185"/>
      <c r="D47" s="185"/>
    </row>
    <row r="50" spans="1:6" ht="13.5">
      <c r="A50" s="83"/>
      <c r="B50" s="83"/>
      <c r="C50" s="83"/>
      <c r="D50" s="83"/>
      <c r="E50" s="83"/>
      <c r="F50" s="83"/>
    </row>
    <row r="51" spans="1:6" ht="13.5">
      <c r="A51" s="83"/>
      <c r="B51" s="83"/>
      <c r="C51" s="83"/>
      <c r="D51" s="83"/>
      <c r="E51" s="83"/>
      <c r="F51" s="83"/>
    </row>
  </sheetData>
  <sheetProtection/>
  <mergeCells count="5">
    <mergeCell ref="A47:D47"/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4"/>
  <sheetViews>
    <sheetView view="pageBreakPreview" zoomScaleSheetLayoutView="100" zoomScalePageLayoutView="0" workbookViewId="0" topLeftCell="A27">
      <selection activeCell="B45" sqref="B45"/>
    </sheetView>
  </sheetViews>
  <sheetFormatPr defaultColWidth="9.00390625" defaultRowHeight="12.75"/>
  <cols>
    <col min="1" max="1" width="4.125" style="0" customWidth="1"/>
    <col min="2" max="2" width="46.625" style="0" customWidth="1"/>
    <col min="3" max="3" width="9.25390625" style="0" customWidth="1"/>
    <col min="4" max="4" width="9.00390625" style="0" customWidth="1"/>
    <col min="5" max="5" width="9.75390625" style="0" customWidth="1"/>
    <col min="6" max="6" width="11.125" style="0" customWidth="1"/>
    <col min="7" max="7" width="14.25390625" style="0" bestFit="1" customWidth="1"/>
  </cols>
  <sheetData>
    <row r="1" spans="1:8" ht="16.5" customHeight="1">
      <c r="A1" s="186" t="s">
        <v>593</v>
      </c>
      <c r="B1" s="186"/>
      <c r="C1" s="186"/>
      <c r="D1" s="186"/>
      <c r="E1" s="186"/>
      <c r="F1" s="186"/>
      <c r="G1" s="83"/>
      <c r="H1" s="83"/>
    </row>
    <row r="2" spans="1:8" ht="16.5" customHeight="1">
      <c r="A2" s="187" t="s">
        <v>578</v>
      </c>
      <c r="B2" s="187"/>
      <c r="C2" s="187"/>
      <c r="D2" s="187"/>
      <c r="E2" s="187"/>
      <c r="F2" s="187"/>
      <c r="G2" s="83"/>
      <c r="H2" s="83"/>
    </row>
    <row r="3" spans="1:8" ht="17.25" customHeight="1">
      <c r="A3" s="187" t="s">
        <v>254</v>
      </c>
      <c r="B3" s="187"/>
      <c r="C3" s="187"/>
      <c r="D3" s="187"/>
      <c r="E3" s="187"/>
      <c r="F3" s="187"/>
      <c r="G3" s="83"/>
      <c r="H3" s="83"/>
    </row>
    <row r="4" spans="1:8" ht="13.5" hidden="1">
      <c r="A4" s="95"/>
      <c r="B4" s="95"/>
      <c r="C4" s="95"/>
      <c r="D4" s="95"/>
      <c r="E4" s="95"/>
      <c r="F4" s="95"/>
      <c r="G4" s="83"/>
      <c r="H4" s="83"/>
    </row>
    <row r="5" spans="1:8" ht="13.5" hidden="1">
      <c r="A5" s="204"/>
      <c r="B5" s="204"/>
      <c r="C5" s="204"/>
      <c r="D5" s="204"/>
      <c r="E5" s="204"/>
      <c r="F5" s="204"/>
      <c r="G5" s="83"/>
      <c r="H5" s="83"/>
    </row>
    <row r="6" spans="1:8" ht="82.5" customHeight="1">
      <c r="A6" s="157" t="s">
        <v>1</v>
      </c>
      <c r="B6" s="157" t="s">
        <v>25</v>
      </c>
      <c r="C6" s="159" t="s">
        <v>13</v>
      </c>
      <c r="D6" s="160" t="s">
        <v>21</v>
      </c>
      <c r="E6" s="84" t="s">
        <v>555</v>
      </c>
      <c r="F6" s="84" t="s">
        <v>556</v>
      </c>
      <c r="G6" s="83"/>
      <c r="H6" s="83"/>
    </row>
    <row r="7" spans="1:8" ht="18" customHeight="1">
      <c r="A7" s="78" t="s">
        <v>15</v>
      </c>
      <c r="B7" s="78" t="s">
        <v>16</v>
      </c>
      <c r="C7" s="78" t="s">
        <v>17</v>
      </c>
      <c r="D7" s="78" t="s">
        <v>18</v>
      </c>
      <c r="E7" s="78" t="s">
        <v>19</v>
      </c>
      <c r="F7" s="96">
        <v>6</v>
      </c>
      <c r="G7" s="83"/>
      <c r="H7" s="83"/>
    </row>
    <row r="8" spans="1:8" ht="22.5" customHeight="1">
      <c r="A8" s="78"/>
      <c r="B8" s="74" t="s">
        <v>255</v>
      </c>
      <c r="C8" s="78"/>
      <c r="D8" s="80"/>
      <c r="E8" s="80"/>
      <c r="F8" s="70"/>
      <c r="G8" s="83"/>
      <c r="H8" s="83"/>
    </row>
    <row r="9" spans="1:8" s="14" customFormat="1" ht="30.75" customHeight="1">
      <c r="A9" s="98" t="s">
        <v>15</v>
      </c>
      <c r="B9" s="78" t="s">
        <v>543</v>
      </c>
      <c r="C9" s="78" t="s">
        <v>98</v>
      </c>
      <c r="D9" s="21">
        <v>158</v>
      </c>
      <c r="E9" s="75"/>
      <c r="F9" s="77"/>
      <c r="G9" s="103"/>
      <c r="H9" s="103"/>
    </row>
    <row r="10" spans="1:8" s="14" customFormat="1" ht="32.25" customHeight="1">
      <c r="A10" s="98" t="s">
        <v>16</v>
      </c>
      <c r="B10" s="78" t="s">
        <v>544</v>
      </c>
      <c r="C10" s="78" t="s">
        <v>98</v>
      </c>
      <c r="D10" s="21">
        <v>42</v>
      </c>
      <c r="E10" s="75"/>
      <c r="F10" s="77"/>
      <c r="G10" s="103"/>
      <c r="H10" s="103"/>
    </row>
    <row r="11" spans="1:8" s="14" customFormat="1" ht="32.25" customHeight="1">
      <c r="A11" s="98" t="s">
        <v>17</v>
      </c>
      <c r="B11" s="78" t="s">
        <v>579</v>
      </c>
      <c r="C11" s="78" t="s">
        <v>78</v>
      </c>
      <c r="D11" s="21">
        <v>29.2</v>
      </c>
      <c r="E11" s="75"/>
      <c r="F11" s="77"/>
      <c r="G11" s="103"/>
      <c r="H11" s="103"/>
    </row>
    <row r="12" spans="1:8" s="14" customFormat="1" ht="33.75" customHeight="1">
      <c r="A12" s="98" t="s">
        <v>18</v>
      </c>
      <c r="B12" s="78" t="s">
        <v>256</v>
      </c>
      <c r="C12" s="78" t="s">
        <v>26</v>
      </c>
      <c r="D12" s="21">
        <v>25</v>
      </c>
      <c r="E12" s="76"/>
      <c r="F12" s="77"/>
      <c r="G12" s="103"/>
      <c r="H12" s="103"/>
    </row>
    <row r="13" spans="1:8" s="14" customFormat="1" ht="25.5" customHeight="1">
      <c r="A13" s="98" t="s">
        <v>19</v>
      </c>
      <c r="B13" s="78" t="s">
        <v>257</v>
      </c>
      <c r="C13" s="78" t="s">
        <v>98</v>
      </c>
      <c r="D13" s="21">
        <v>200</v>
      </c>
      <c r="E13" s="75"/>
      <c r="F13" s="77"/>
      <c r="G13" s="103"/>
      <c r="H13" s="103"/>
    </row>
    <row r="14" spans="1:8" ht="21.75" customHeight="1">
      <c r="A14" s="98"/>
      <c r="B14" s="74" t="s">
        <v>258</v>
      </c>
      <c r="C14" s="78"/>
      <c r="D14" s="21"/>
      <c r="E14" s="80"/>
      <c r="F14" s="35"/>
      <c r="G14" s="83"/>
      <c r="H14" s="83"/>
    </row>
    <row r="15" spans="1:8" s="14" customFormat="1" ht="34.5" customHeight="1">
      <c r="A15" s="98" t="s">
        <v>20</v>
      </c>
      <c r="B15" s="78" t="s">
        <v>580</v>
      </c>
      <c r="C15" s="78" t="s">
        <v>100</v>
      </c>
      <c r="D15" s="80">
        <v>1</v>
      </c>
      <c r="E15" s="75"/>
      <c r="F15" s="77"/>
      <c r="G15" s="103"/>
      <c r="H15" s="103"/>
    </row>
    <row r="16" spans="1:8" s="14" customFormat="1" ht="27">
      <c r="A16" s="98" t="s">
        <v>8</v>
      </c>
      <c r="B16" s="78" t="s">
        <v>581</v>
      </c>
      <c r="C16" s="78" t="s">
        <v>120</v>
      </c>
      <c r="D16" s="80">
        <v>1</v>
      </c>
      <c r="E16" s="75"/>
      <c r="F16" s="77"/>
      <c r="G16" s="103"/>
      <c r="H16" s="103"/>
    </row>
    <row r="17" spans="1:8" s="14" customFormat="1" ht="27">
      <c r="A17" s="98" t="s">
        <v>9</v>
      </c>
      <c r="B17" s="78" t="s">
        <v>499</v>
      </c>
      <c r="C17" s="78" t="s">
        <v>120</v>
      </c>
      <c r="D17" s="80">
        <v>1</v>
      </c>
      <c r="E17" s="75"/>
      <c r="F17" s="77"/>
      <c r="G17" s="103"/>
      <c r="H17" s="103"/>
    </row>
    <row r="18" spans="1:8" s="14" customFormat="1" ht="21.75" customHeight="1">
      <c r="A18" s="98" t="s">
        <v>10</v>
      </c>
      <c r="B18" s="78" t="s">
        <v>259</v>
      </c>
      <c r="C18" s="78" t="s">
        <v>120</v>
      </c>
      <c r="D18" s="80">
        <v>1</v>
      </c>
      <c r="E18" s="75"/>
      <c r="F18" s="77"/>
      <c r="G18" s="103"/>
      <c r="H18" s="103"/>
    </row>
    <row r="19" spans="1:8" s="14" customFormat="1" ht="26.25" customHeight="1">
      <c r="A19" s="98" t="s">
        <v>11</v>
      </c>
      <c r="B19" s="78" t="s">
        <v>260</v>
      </c>
      <c r="C19" s="78" t="s">
        <v>78</v>
      </c>
      <c r="D19" s="80">
        <v>2</v>
      </c>
      <c r="E19" s="75"/>
      <c r="F19" s="77"/>
      <c r="G19" s="103"/>
      <c r="H19" s="103"/>
    </row>
    <row r="20" spans="1:8" s="14" customFormat="1" ht="30" customHeight="1">
      <c r="A20" s="98" t="s">
        <v>95</v>
      </c>
      <c r="B20" s="78" t="s">
        <v>545</v>
      </c>
      <c r="C20" s="78" t="s">
        <v>98</v>
      </c>
      <c r="D20" s="21">
        <v>8</v>
      </c>
      <c r="E20" s="75"/>
      <c r="F20" s="77"/>
      <c r="G20" s="103"/>
      <c r="H20" s="103"/>
    </row>
    <row r="21" spans="1:8" s="14" customFormat="1" ht="33.75" customHeight="1">
      <c r="A21" s="98" t="s">
        <v>29</v>
      </c>
      <c r="B21" s="78" t="s">
        <v>543</v>
      </c>
      <c r="C21" s="78" t="s">
        <v>98</v>
      </c>
      <c r="D21" s="21">
        <v>12</v>
      </c>
      <c r="E21" s="75"/>
      <c r="F21" s="77"/>
      <c r="G21" s="103"/>
      <c r="H21" s="103"/>
    </row>
    <row r="22" spans="1:8" s="14" customFormat="1" ht="38.25" customHeight="1">
      <c r="A22" s="98" t="s">
        <v>30</v>
      </c>
      <c r="B22" s="78" t="s">
        <v>546</v>
      </c>
      <c r="C22" s="78" t="s">
        <v>98</v>
      </c>
      <c r="D22" s="21">
        <v>25</v>
      </c>
      <c r="E22" s="75"/>
      <c r="F22" s="77"/>
      <c r="G22" s="103"/>
      <c r="H22" s="103"/>
    </row>
    <row r="23" spans="1:8" s="14" customFormat="1" ht="37.5" customHeight="1">
      <c r="A23" s="98" t="s">
        <v>31</v>
      </c>
      <c r="B23" s="78" t="s">
        <v>544</v>
      </c>
      <c r="C23" s="78" t="s">
        <v>98</v>
      </c>
      <c r="D23" s="21">
        <v>16</v>
      </c>
      <c r="E23" s="75"/>
      <c r="F23" s="77"/>
      <c r="G23" s="103"/>
      <c r="H23" s="103"/>
    </row>
    <row r="24" spans="1:8" s="14" customFormat="1" ht="35.25" customHeight="1">
      <c r="A24" s="98" t="s">
        <v>96</v>
      </c>
      <c r="B24" s="78" t="s">
        <v>500</v>
      </c>
      <c r="C24" s="78" t="s">
        <v>261</v>
      </c>
      <c r="D24" s="49">
        <v>0.16</v>
      </c>
      <c r="E24" s="75"/>
      <c r="F24" s="77"/>
      <c r="G24" s="103"/>
      <c r="H24" s="103"/>
    </row>
    <row r="25" spans="1:8" s="14" customFormat="1" ht="21.75" customHeight="1">
      <c r="A25" s="98" t="s">
        <v>36</v>
      </c>
      <c r="B25" s="78" t="s">
        <v>262</v>
      </c>
      <c r="C25" s="78" t="s">
        <v>100</v>
      </c>
      <c r="D25" s="21">
        <v>1</v>
      </c>
      <c r="E25" s="75"/>
      <c r="F25" s="77"/>
      <c r="G25" s="103"/>
      <c r="H25" s="103"/>
    </row>
    <row r="26" spans="1:8" s="14" customFormat="1" ht="21.75" customHeight="1">
      <c r="A26" s="98" t="s">
        <v>37</v>
      </c>
      <c r="B26" s="78" t="s">
        <v>263</v>
      </c>
      <c r="C26" s="78" t="s">
        <v>100</v>
      </c>
      <c r="D26" s="21">
        <v>1</v>
      </c>
      <c r="E26" s="75"/>
      <c r="F26" s="77"/>
      <c r="G26" s="103"/>
      <c r="H26" s="103"/>
    </row>
    <row r="27" spans="1:8" s="14" customFormat="1" ht="21" customHeight="1">
      <c r="A27" s="98" t="s">
        <v>39</v>
      </c>
      <c r="B27" s="78" t="s">
        <v>264</v>
      </c>
      <c r="C27" s="78" t="s">
        <v>100</v>
      </c>
      <c r="D27" s="80">
        <v>3</v>
      </c>
      <c r="E27" s="75"/>
      <c r="F27" s="77"/>
      <c r="G27" s="103"/>
      <c r="H27" s="103"/>
    </row>
    <row r="28" spans="1:8" s="14" customFormat="1" ht="27.75" customHeight="1">
      <c r="A28" s="98" t="s">
        <v>40</v>
      </c>
      <c r="B28" s="78" t="s">
        <v>265</v>
      </c>
      <c r="C28" s="78" t="s">
        <v>100</v>
      </c>
      <c r="D28" s="21">
        <v>1</v>
      </c>
      <c r="E28" s="75"/>
      <c r="F28" s="77"/>
      <c r="G28" s="103"/>
      <c r="H28" s="103"/>
    </row>
    <row r="29" spans="1:8" s="14" customFormat="1" ht="23.25" customHeight="1">
      <c r="A29" s="98" t="s">
        <v>41</v>
      </c>
      <c r="B29" s="78" t="s">
        <v>266</v>
      </c>
      <c r="C29" s="78" t="s">
        <v>100</v>
      </c>
      <c r="D29" s="21">
        <v>1</v>
      </c>
      <c r="E29" s="75"/>
      <c r="F29" s="77"/>
      <c r="G29" s="103"/>
      <c r="H29" s="103" t="s">
        <v>86</v>
      </c>
    </row>
    <row r="30" spans="1:8" s="14" customFormat="1" ht="24.75" customHeight="1">
      <c r="A30" s="98" t="s">
        <v>89</v>
      </c>
      <c r="B30" s="78" t="s">
        <v>267</v>
      </c>
      <c r="C30" s="78" t="s">
        <v>100</v>
      </c>
      <c r="D30" s="21">
        <v>3</v>
      </c>
      <c r="E30" s="75"/>
      <c r="F30" s="77"/>
      <c r="G30" s="103"/>
      <c r="H30" s="103" t="s">
        <v>86</v>
      </c>
    </row>
    <row r="31" spans="1:8" s="14" customFormat="1" ht="30" customHeight="1">
      <c r="A31" s="98" t="s">
        <v>90</v>
      </c>
      <c r="B31" s="78" t="s">
        <v>268</v>
      </c>
      <c r="C31" s="78" t="s">
        <v>98</v>
      </c>
      <c r="D31" s="21">
        <v>6</v>
      </c>
      <c r="E31" s="75"/>
      <c r="F31" s="77"/>
      <c r="G31" s="103"/>
      <c r="H31" s="103"/>
    </row>
    <row r="32" spans="1:8" s="14" customFormat="1" ht="22.5" customHeight="1">
      <c r="A32" s="98" t="s">
        <v>93</v>
      </c>
      <c r="B32" s="78" t="s">
        <v>269</v>
      </c>
      <c r="C32" s="78" t="s">
        <v>100</v>
      </c>
      <c r="D32" s="21">
        <v>1</v>
      </c>
      <c r="E32" s="75"/>
      <c r="F32" s="77"/>
      <c r="G32" s="103"/>
      <c r="H32" s="103"/>
    </row>
    <row r="33" spans="1:8" s="14" customFormat="1" ht="32.25" customHeight="1">
      <c r="A33" s="98" t="s">
        <v>182</v>
      </c>
      <c r="B33" s="78" t="s">
        <v>547</v>
      </c>
      <c r="C33" s="78" t="s">
        <v>100</v>
      </c>
      <c r="D33" s="18">
        <v>1</v>
      </c>
      <c r="E33" s="75"/>
      <c r="F33" s="77"/>
      <c r="G33" s="103"/>
      <c r="H33" s="103"/>
    </row>
    <row r="34" spans="1:8" s="14" customFormat="1" ht="22.5" customHeight="1">
      <c r="A34" s="98" t="s">
        <v>136</v>
      </c>
      <c r="B34" s="78" t="s">
        <v>270</v>
      </c>
      <c r="C34" s="78" t="s">
        <v>27</v>
      </c>
      <c r="D34" s="18">
        <v>0.2</v>
      </c>
      <c r="E34" s="75"/>
      <c r="F34" s="77"/>
      <c r="G34" s="103"/>
      <c r="H34" s="103"/>
    </row>
    <row r="35" spans="1:8" s="14" customFormat="1" ht="33" customHeight="1">
      <c r="A35" s="98" t="s">
        <v>137</v>
      </c>
      <c r="B35" s="78" t="s">
        <v>256</v>
      </c>
      <c r="C35" s="78" t="s">
        <v>26</v>
      </c>
      <c r="D35" s="21">
        <v>20</v>
      </c>
      <c r="E35" s="76"/>
      <c r="F35" s="77"/>
      <c r="G35" s="103"/>
      <c r="H35" s="103"/>
    </row>
    <row r="36" spans="1:8" ht="15.75" customHeight="1">
      <c r="A36" s="98"/>
      <c r="B36" s="78" t="s">
        <v>577</v>
      </c>
      <c r="C36" s="78" t="s">
        <v>0</v>
      </c>
      <c r="D36" s="80"/>
      <c r="E36" s="100"/>
      <c r="F36" s="35"/>
      <c r="G36" s="104"/>
      <c r="H36" s="103"/>
    </row>
    <row r="37" spans="1:8" ht="14.25" customHeight="1">
      <c r="A37" s="74"/>
      <c r="B37" s="99" t="s">
        <v>204</v>
      </c>
      <c r="C37" s="74"/>
      <c r="D37" s="75"/>
      <c r="E37" s="164"/>
      <c r="F37" s="67"/>
      <c r="G37" s="103"/>
      <c r="H37" s="103"/>
    </row>
    <row r="38" spans="1:8" ht="15" customHeight="1">
      <c r="A38" s="74"/>
      <c r="B38" s="79" t="s">
        <v>205</v>
      </c>
      <c r="C38" s="78" t="s">
        <v>0</v>
      </c>
      <c r="D38" s="75"/>
      <c r="E38" s="92"/>
      <c r="F38" s="67"/>
      <c r="G38" s="104"/>
      <c r="H38" s="103"/>
    </row>
    <row r="39" spans="1:8" ht="15" customHeight="1">
      <c r="A39" s="74"/>
      <c r="B39" s="79" t="s">
        <v>206</v>
      </c>
      <c r="C39" s="78" t="s">
        <v>0</v>
      </c>
      <c r="D39" s="75"/>
      <c r="E39" s="92"/>
      <c r="F39" s="67"/>
      <c r="G39" s="104"/>
      <c r="H39" s="103"/>
    </row>
    <row r="40" spans="1:8" ht="15.75" customHeight="1">
      <c r="A40" s="74"/>
      <c r="B40" s="79" t="s">
        <v>207</v>
      </c>
      <c r="C40" s="78" t="s">
        <v>0</v>
      </c>
      <c r="D40" s="75"/>
      <c r="E40" s="92"/>
      <c r="F40" s="67"/>
      <c r="G40" s="105"/>
      <c r="H40" s="103"/>
    </row>
    <row r="41" spans="1:14" s="59" customFormat="1" ht="32.25" customHeight="1">
      <c r="A41" s="52"/>
      <c r="B41" s="53" t="s">
        <v>557</v>
      </c>
      <c r="C41" s="69" t="s">
        <v>0</v>
      </c>
      <c r="D41" s="172" t="s">
        <v>565</v>
      </c>
      <c r="E41" s="81"/>
      <c r="F41" s="165"/>
      <c r="G41" s="57"/>
      <c r="H41" s="57"/>
      <c r="I41" s="57"/>
      <c r="J41" s="58"/>
      <c r="K41" s="58"/>
      <c r="L41" s="58"/>
      <c r="M41" s="58"/>
      <c r="N41" s="58"/>
    </row>
    <row r="42" spans="1:8" ht="18" customHeight="1">
      <c r="A42" s="74"/>
      <c r="B42" s="78" t="s">
        <v>208</v>
      </c>
      <c r="C42" s="69" t="s">
        <v>0</v>
      </c>
      <c r="D42" s="80"/>
      <c r="E42" s="92"/>
      <c r="F42" s="67"/>
      <c r="G42" s="106"/>
      <c r="H42" s="103"/>
    </row>
    <row r="43" spans="1:8" ht="18.75" customHeight="1">
      <c r="A43" s="74"/>
      <c r="B43" s="78" t="s">
        <v>566</v>
      </c>
      <c r="C43" s="78" t="s">
        <v>0</v>
      </c>
      <c r="D43" s="172" t="s">
        <v>565</v>
      </c>
      <c r="E43" s="92"/>
      <c r="F43" s="67"/>
      <c r="G43" s="103"/>
      <c r="H43" s="103"/>
    </row>
    <row r="44" spans="1:8" ht="14.25" customHeight="1">
      <c r="A44" s="74"/>
      <c r="B44" s="78" t="s">
        <v>12</v>
      </c>
      <c r="C44" s="78" t="s">
        <v>0</v>
      </c>
      <c r="D44" s="80"/>
      <c r="E44" s="92"/>
      <c r="F44" s="67"/>
      <c r="G44" s="107"/>
      <c r="H44" s="103"/>
    </row>
    <row r="45" spans="1:8" ht="18.75" customHeight="1">
      <c r="A45" s="74"/>
      <c r="B45" s="78" t="s">
        <v>613</v>
      </c>
      <c r="C45" s="78" t="s">
        <v>0</v>
      </c>
      <c r="D45" s="172" t="s">
        <v>565</v>
      </c>
      <c r="E45" s="92"/>
      <c r="F45" s="67"/>
      <c r="G45" s="103"/>
      <c r="H45" s="107"/>
    </row>
    <row r="46" spans="1:8" ht="17.25" customHeight="1">
      <c r="A46" s="78"/>
      <c r="B46" s="74" t="s">
        <v>426</v>
      </c>
      <c r="C46" s="74" t="s">
        <v>0</v>
      </c>
      <c r="D46" s="80"/>
      <c r="E46" s="116"/>
      <c r="F46" s="67"/>
      <c r="G46" s="108"/>
      <c r="H46" s="83"/>
    </row>
    <row r="47" spans="1:8" ht="13.5">
      <c r="A47" s="83"/>
      <c r="B47" s="83"/>
      <c r="C47" s="83"/>
      <c r="D47" s="83"/>
      <c r="E47" s="83"/>
      <c r="F47" s="83"/>
      <c r="G47" s="83"/>
      <c r="H47" s="83"/>
    </row>
    <row r="48" spans="1:8" ht="13.5">
      <c r="A48" s="83"/>
      <c r="B48" s="83"/>
      <c r="C48" s="83"/>
      <c r="D48" s="83"/>
      <c r="E48" s="83"/>
      <c r="F48" s="83"/>
      <c r="G48" s="83"/>
      <c r="H48" s="83"/>
    </row>
    <row r="49" spans="1:8" ht="13.5">
      <c r="A49" s="185" t="s">
        <v>567</v>
      </c>
      <c r="B49" s="185"/>
      <c r="C49" s="185"/>
      <c r="D49" s="185"/>
      <c r="G49" s="83"/>
      <c r="H49" s="83"/>
    </row>
    <row r="50" spans="1:8" ht="13.5">
      <c r="A50" s="83"/>
      <c r="B50" s="83"/>
      <c r="C50" s="83"/>
      <c r="D50" s="83"/>
      <c r="E50" s="83"/>
      <c r="F50" s="83"/>
      <c r="G50" s="83"/>
      <c r="H50" s="83"/>
    </row>
    <row r="51" spans="1:8" ht="13.5">
      <c r="A51" s="83"/>
      <c r="B51" s="83"/>
      <c r="C51" s="83"/>
      <c r="D51" s="83"/>
      <c r="E51" s="83"/>
      <c r="F51" s="83"/>
      <c r="G51" s="83"/>
      <c r="H51" s="83"/>
    </row>
    <row r="52" spans="1:8" ht="13.5">
      <c r="A52" s="83"/>
      <c r="B52" s="83"/>
      <c r="C52" s="83"/>
      <c r="D52" s="83"/>
      <c r="E52" s="83"/>
      <c r="F52" s="83"/>
      <c r="G52" s="83"/>
      <c r="H52" s="83"/>
    </row>
    <row r="53" spans="1:8" ht="13.5">
      <c r="A53" s="83"/>
      <c r="B53" s="83"/>
      <c r="C53" s="83"/>
      <c r="D53" s="83"/>
      <c r="E53" s="83"/>
      <c r="F53" s="83"/>
      <c r="G53" s="83"/>
      <c r="H53" s="83"/>
    </row>
    <row r="54" spans="1:8" ht="13.5">
      <c r="A54" s="83"/>
      <c r="B54" s="83"/>
      <c r="C54" s="83"/>
      <c r="D54" s="83"/>
      <c r="E54" s="83"/>
      <c r="F54" s="83"/>
      <c r="G54" s="83"/>
      <c r="H54" s="83"/>
    </row>
    <row r="55" spans="1:8" ht="13.5">
      <c r="A55" s="83"/>
      <c r="B55" s="83"/>
      <c r="C55" s="83"/>
      <c r="D55" s="83"/>
      <c r="E55" s="83"/>
      <c r="F55" s="83"/>
      <c r="G55" s="83"/>
      <c r="H55" s="83"/>
    </row>
    <row r="56" spans="1:8" ht="13.5">
      <c r="A56" s="83"/>
      <c r="B56" s="83"/>
      <c r="C56" s="83"/>
      <c r="D56" s="83"/>
      <c r="E56" s="83"/>
      <c r="F56" s="83"/>
      <c r="G56" s="83"/>
      <c r="H56" s="83"/>
    </row>
    <row r="57" spans="1:8" ht="13.5">
      <c r="A57" s="83"/>
      <c r="B57" s="83"/>
      <c r="C57" s="83"/>
      <c r="D57" s="83"/>
      <c r="E57" s="83"/>
      <c r="F57" s="83"/>
      <c r="G57" s="83"/>
      <c r="H57" s="83"/>
    </row>
    <row r="58" spans="1:8" ht="13.5">
      <c r="A58" s="83"/>
      <c r="B58" s="83"/>
      <c r="C58" s="83"/>
      <c r="D58" s="83"/>
      <c r="E58" s="83"/>
      <c r="F58" s="83"/>
      <c r="G58" s="83"/>
      <c r="H58" s="83"/>
    </row>
    <row r="59" spans="1:8" ht="13.5">
      <c r="A59" s="83"/>
      <c r="B59" s="83"/>
      <c r="C59" s="83"/>
      <c r="D59" s="83"/>
      <c r="E59" s="83"/>
      <c r="F59" s="83"/>
      <c r="G59" s="83"/>
      <c r="H59" s="83"/>
    </row>
    <row r="60" spans="1:8" ht="13.5">
      <c r="A60" s="83"/>
      <c r="B60" s="83"/>
      <c r="C60" s="83"/>
      <c r="D60" s="83"/>
      <c r="E60" s="83"/>
      <c r="F60" s="83"/>
      <c r="G60" s="83"/>
      <c r="H60" s="83"/>
    </row>
    <row r="61" spans="1:8" ht="13.5">
      <c r="A61" s="83"/>
      <c r="B61" s="83"/>
      <c r="C61" s="83"/>
      <c r="D61" s="83"/>
      <c r="E61" s="83"/>
      <c r="F61" s="83"/>
      <c r="G61" s="83"/>
      <c r="H61" s="83"/>
    </row>
    <row r="62" spans="1:8" ht="13.5">
      <c r="A62" s="83"/>
      <c r="B62" s="83"/>
      <c r="C62" s="83"/>
      <c r="D62" s="83"/>
      <c r="E62" s="83"/>
      <c r="F62" s="83"/>
      <c r="G62" s="83"/>
      <c r="H62" s="83"/>
    </row>
    <row r="63" spans="1:8" ht="13.5">
      <c r="A63" s="83"/>
      <c r="B63" s="83"/>
      <c r="C63" s="83"/>
      <c r="D63" s="83"/>
      <c r="E63" s="83"/>
      <c r="F63" s="83"/>
      <c r="G63" s="83"/>
      <c r="H63" s="83"/>
    </row>
    <row r="64" spans="1:8" ht="13.5">
      <c r="A64" s="83"/>
      <c r="B64" s="83"/>
      <c r="C64" s="83"/>
      <c r="D64" s="83"/>
      <c r="E64" s="83"/>
      <c r="F64" s="83"/>
      <c r="G64" s="83"/>
      <c r="H64" s="83"/>
    </row>
    <row r="65" spans="1:8" ht="13.5">
      <c r="A65" s="83"/>
      <c r="B65" s="83"/>
      <c r="C65" s="83"/>
      <c r="D65" s="83"/>
      <c r="E65" s="83"/>
      <c r="F65" s="83"/>
      <c r="G65" s="83"/>
      <c r="H65" s="83"/>
    </row>
    <row r="66" spans="1:8" ht="13.5">
      <c r="A66" s="83"/>
      <c r="B66" s="83"/>
      <c r="C66" s="83"/>
      <c r="D66" s="83"/>
      <c r="E66" s="83"/>
      <c r="F66" s="83"/>
      <c r="G66" s="83"/>
      <c r="H66" s="83"/>
    </row>
    <row r="67" spans="1:8" ht="13.5">
      <c r="A67" s="83"/>
      <c r="B67" s="83"/>
      <c r="C67" s="83"/>
      <c r="D67" s="83"/>
      <c r="E67" s="83"/>
      <c r="F67" s="83"/>
      <c r="G67" s="83"/>
      <c r="H67" s="83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1:8" ht="13.5">
      <c r="A69" s="83"/>
      <c r="B69" s="83"/>
      <c r="C69" s="83"/>
      <c r="D69" s="83"/>
      <c r="E69" s="83"/>
      <c r="F69" s="83"/>
      <c r="G69" s="83"/>
      <c r="H69" s="83"/>
    </row>
    <row r="70" spans="1:8" ht="13.5">
      <c r="A70" s="83"/>
      <c r="B70" s="83"/>
      <c r="C70" s="83"/>
      <c r="D70" s="83"/>
      <c r="E70" s="83"/>
      <c r="F70" s="83"/>
      <c r="G70" s="83"/>
      <c r="H70" s="83"/>
    </row>
    <row r="71" spans="1:8" ht="13.5">
      <c r="A71" s="83"/>
      <c r="B71" s="83"/>
      <c r="C71" s="83"/>
      <c r="D71" s="83"/>
      <c r="E71" s="83"/>
      <c r="F71" s="83"/>
      <c r="G71" s="83"/>
      <c r="H71" s="83"/>
    </row>
    <row r="72" spans="1:8" ht="13.5">
      <c r="A72" s="83"/>
      <c r="B72" s="83"/>
      <c r="C72" s="83"/>
      <c r="D72" s="83"/>
      <c r="E72" s="83"/>
      <c r="F72" s="83"/>
      <c r="G72" s="83"/>
      <c r="H72" s="83"/>
    </row>
    <row r="73" spans="1:8" ht="13.5">
      <c r="A73" s="83"/>
      <c r="B73" s="83"/>
      <c r="C73" s="83"/>
      <c r="D73" s="83"/>
      <c r="E73" s="83"/>
      <c r="F73" s="83"/>
      <c r="G73" s="83"/>
      <c r="H73" s="83"/>
    </row>
    <row r="74" spans="1:8" ht="13.5">
      <c r="A74" s="83"/>
      <c r="B74" s="83"/>
      <c r="C74" s="83"/>
      <c r="D74" s="83"/>
      <c r="E74" s="83"/>
      <c r="F74" s="83"/>
      <c r="G74" s="83"/>
      <c r="H74" s="83"/>
    </row>
    <row r="75" spans="1:8" ht="13.5">
      <c r="A75" s="83"/>
      <c r="B75" s="83"/>
      <c r="C75" s="83"/>
      <c r="D75" s="83"/>
      <c r="E75" s="83"/>
      <c r="F75" s="83"/>
      <c r="G75" s="83"/>
      <c r="H75" s="83"/>
    </row>
    <row r="76" spans="1:8" ht="13.5">
      <c r="A76" s="83"/>
      <c r="B76" s="83"/>
      <c r="C76" s="83"/>
      <c r="D76" s="83"/>
      <c r="E76" s="83"/>
      <c r="F76" s="83"/>
      <c r="G76" s="83"/>
      <c r="H76" s="83"/>
    </row>
    <row r="77" spans="1:8" ht="13.5">
      <c r="A77" s="83"/>
      <c r="B77" s="83"/>
      <c r="C77" s="83"/>
      <c r="D77" s="83"/>
      <c r="E77" s="83"/>
      <c r="F77" s="83"/>
      <c r="G77" s="83"/>
      <c r="H77" s="83"/>
    </row>
    <row r="78" spans="1:8" ht="13.5">
      <c r="A78" s="83"/>
      <c r="B78" s="83"/>
      <c r="C78" s="83"/>
      <c r="D78" s="83"/>
      <c r="E78" s="83"/>
      <c r="F78" s="83"/>
      <c r="G78" s="83"/>
      <c r="H78" s="83"/>
    </row>
    <row r="79" spans="1:8" ht="13.5">
      <c r="A79" s="83"/>
      <c r="B79" s="83"/>
      <c r="C79" s="83"/>
      <c r="D79" s="83"/>
      <c r="E79" s="83"/>
      <c r="F79" s="83"/>
      <c r="G79" s="83"/>
      <c r="H79" s="83"/>
    </row>
    <row r="80" spans="1:8" ht="13.5">
      <c r="A80" s="83"/>
      <c r="B80" s="83"/>
      <c r="C80" s="83"/>
      <c r="D80" s="83"/>
      <c r="E80" s="83"/>
      <c r="F80" s="83"/>
      <c r="G80" s="83"/>
      <c r="H80" s="83"/>
    </row>
    <row r="81" spans="1:8" ht="13.5">
      <c r="A81" s="83"/>
      <c r="B81" s="83"/>
      <c r="C81" s="83"/>
      <c r="D81" s="83"/>
      <c r="E81" s="83"/>
      <c r="F81" s="83"/>
      <c r="G81" s="83"/>
      <c r="H81" s="83"/>
    </row>
    <row r="82" spans="1:8" ht="13.5">
      <c r="A82" s="83"/>
      <c r="B82" s="83"/>
      <c r="C82" s="83"/>
      <c r="D82" s="83"/>
      <c r="E82" s="83"/>
      <c r="F82" s="83"/>
      <c r="G82" s="83"/>
      <c r="H82" s="83"/>
    </row>
    <row r="83" spans="1:8" ht="13.5">
      <c r="A83" s="83"/>
      <c r="B83" s="83"/>
      <c r="C83" s="83"/>
      <c r="D83" s="83"/>
      <c r="E83" s="83"/>
      <c r="F83" s="83"/>
      <c r="G83" s="83"/>
      <c r="H83" s="83"/>
    </row>
    <row r="84" spans="1:8" ht="13.5">
      <c r="A84" s="83"/>
      <c r="B84" s="83"/>
      <c r="C84" s="83"/>
      <c r="D84" s="83"/>
      <c r="E84" s="83"/>
      <c r="F84" s="83"/>
      <c r="G84" s="83"/>
      <c r="H84" s="83"/>
    </row>
    <row r="85" spans="1:8" ht="13.5">
      <c r="A85" s="83"/>
      <c r="B85" s="83"/>
      <c r="C85" s="83"/>
      <c r="D85" s="83"/>
      <c r="E85" s="83"/>
      <c r="F85" s="83"/>
      <c r="G85" s="83"/>
      <c r="H85" s="83"/>
    </row>
    <row r="86" spans="1:8" ht="13.5">
      <c r="A86" s="83"/>
      <c r="B86" s="83"/>
      <c r="C86" s="83"/>
      <c r="D86" s="83"/>
      <c r="E86" s="83"/>
      <c r="F86" s="83"/>
      <c r="G86" s="83"/>
      <c r="H86" s="83"/>
    </row>
    <row r="87" spans="1:8" ht="13.5">
      <c r="A87" s="83"/>
      <c r="B87" s="83"/>
      <c r="C87" s="83"/>
      <c r="D87" s="83"/>
      <c r="E87" s="83"/>
      <c r="F87" s="83"/>
      <c r="G87" s="83"/>
      <c r="H87" s="83"/>
    </row>
    <row r="88" spans="1:8" ht="13.5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83"/>
      <c r="B89" s="83"/>
      <c r="C89" s="83"/>
      <c r="D89" s="83"/>
      <c r="E89" s="83"/>
      <c r="F89" s="83"/>
      <c r="G89" s="83"/>
      <c r="H89" s="83"/>
    </row>
    <row r="90" spans="1:8" ht="13.5">
      <c r="A90" s="83"/>
      <c r="B90" s="83"/>
      <c r="C90" s="83"/>
      <c r="D90" s="83"/>
      <c r="E90" s="83"/>
      <c r="F90" s="83"/>
      <c r="G90" s="83"/>
      <c r="H90" s="83"/>
    </row>
    <row r="91" spans="1:8" ht="13.5">
      <c r="A91" s="83"/>
      <c r="B91" s="83"/>
      <c r="C91" s="83"/>
      <c r="D91" s="83"/>
      <c r="E91" s="83"/>
      <c r="F91" s="83"/>
      <c r="G91" s="83"/>
      <c r="H91" s="83"/>
    </row>
    <row r="92" spans="1:8" ht="13.5">
      <c r="A92" s="83"/>
      <c r="B92" s="83"/>
      <c r="C92" s="83"/>
      <c r="D92" s="83"/>
      <c r="E92" s="83"/>
      <c r="F92" s="83"/>
      <c r="G92" s="83"/>
      <c r="H92" s="83"/>
    </row>
    <row r="93" spans="1:8" ht="13.5">
      <c r="A93" s="83"/>
      <c r="B93" s="83"/>
      <c r="C93" s="83"/>
      <c r="D93" s="83"/>
      <c r="E93" s="83"/>
      <c r="F93" s="83"/>
      <c r="G93" s="83"/>
      <c r="H93" s="83"/>
    </row>
    <row r="94" spans="1:8" ht="13.5">
      <c r="A94" s="83"/>
      <c r="B94" s="83"/>
      <c r="C94" s="83"/>
      <c r="D94" s="83"/>
      <c r="E94" s="83"/>
      <c r="F94" s="83"/>
      <c r="G94" s="83"/>
      <c r="H94" s="83"/>
    </row>
    <row r="95" spans="1:8" ht="13.5">
      <c r="A95" s="83"/>
      <c r="B95" s="83"/>
      <c r="C95" s="83"/>
      <c r="D95" s="83"/>
      <c r="E95" s="83"/>
      <c r="F95" s="83"/>
      <c r="G95" s="83"/>
      <c r="H95" s="83"/>
    </row>
    <row r="96" spans="1:8" ht="13.5">
      <c r="A96" s="83"/>
      <c r="B96" s="83"/>
      <c r="C96" s="83"/>
      <c r="D96" s="83"/>
      <c r="E96" s="83"/>
      <c r="F96" s="83"/>
      <c r="G96" s="83"/>
      <c r="H96" s="83"/>
    </row>
    <row r="97" spans="1:8" ht="13.5">
      <c r="A97" s="83"/>
      <c r="B97" s="83"/>
      <c r="C97" s="83"/>
      <c r="D97" s="83"/>
      <c r="E97" s="83"/>
      <c r="F97" s="83"/>
      <c r="G97" s="83"/>
      <c r="H97" s="83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1:8" ht="13.5">
      <c r="A99" s="83"/>
      <c r="B99" s="83"/>
      <c r="C99" s="83"/>
      <c r="D99" s="83"/>
      <c r="E99" s="83"/>
      <c r="F99" s="83"/>
      <c r="G99" s="83"/>
      <c r="H99" s="83"/>
    </row>
    <row r="100" spans="1:8" ht="13.5">
      <c r="A100" s="83"/>
      <c r="B100" s="83"/>
      <c r="C100" s="83"/>
      <c r="D100" s="83"/>
      <c r="E100" s="83"/>
      <c r="F100" s="83"/>
      <c r="G100" s="83"/>
      <c r="H100" s="83"/>
    </row>
    <row r="101" spans="1:8" ht="13.5">
      <c r="A101" s="83"/>
      <c r="B101" s="83"/>
      <c r="C101" s="83"/>
      <c r="D101" s="83"/>
      <c r="E101" s="83"/>
      <c r="F101" s="83"/>
      <c r="G101" s="83"/>
      <c r="H101" s="83"/>
    </row>
    <row r="102" spans="1:8" ht="13.5">
      <c r="A102" s="83"/>
      <c r="B102" s="83"/>
      <c r="C102" s="83"/>
      <c r="D102" s="83"/>
      <c r="E102" s="83"/>
      <c r="F102" s="83"/>
      <c r="G102" s="83"/>
      <c r="H102" s="83"/>
    </row>
    <row r="103" spans="1:8" ht="13.5">
      <c r="A103" s="83"/>
      <c r="B103" s="83"/>
      <c r="C103" s="83"/>
      <c r="D103" s="83"/>
      <c r="E103" s="83"/>
      <c r="F103" s="83"/>
      <c r="G103" s="83"/>
      <c r="H103" s="83"/>
    </row>
    <row r="104" spans="1:8" ht="13.5">
      <c r="A104" s="83"/>
      <c r="B104" s="83"/>
      <c r="C104" s="83"/>
      <c r="D104" s="83"/>
      <c r="E104" s="83"/>
      <c r="F104" s="83"/>
      <c r="G104" s="83"/>
      <c r="H104" s="83"/>
    </row>
    <row r="105" spans="1:8" ht="13.5">
      <c r="A105" s="83"/>
      <c r="B105" s="83"/>
      <c r="C105" s="83"/>
      <c r="D105" s="83"/>
      <c r="E105" s="83"/>
      <c r="F105" s="83"/>
      <c r="G105" s="83"/>
      <c r="H105" s="83"/>
    </row>
    <row r="106" spans="1:8" ht="13.5">
      <c r="A106" s="83"/>
      <c r="B106" s="83"/>
      <c r="C106" s="83"/>
      <c r="D106" s="83"/>
      <c r="E106" s="83"/>
      <c r="F106" s="83"/>
      <c r="G106" s="83"/>
      <c r="H106" s="83"/>
    </row>
    <row r="107" spans="1:8" ht="13.5">
      <c r="A107" s="83"/>
      <c r="B107" s="83"/>
      <c r="C107" s="83"/>
      <c r="D107" s="83"/>
      <c r="E107" s="83"/>
      <c r="F107" s="83"/>
      <c r="G107" s="83"/>
      <c r="H107" s="83"/>
    </row>
    <row r="108" spans="1:8" ht="13.5">
      <c r="A108" s="83"/>
      <c r="B108" s="83"/>
      <c r="C108" s="83"/>
      <c r="D108" s="83"/>
      <c r="E108" s="83"/>
      <c r="F108" s="83"/>
      <c r="G108" s="83"/>
      <c r="H108" s="83"/>
    </row>
    <row r="109" spans="1:8" ht="13.5">
      <c r="A109" s="83"/>
      <c r="B109" s="83"/>
      <c r="C109" s="83"/>
      <c r="D109" s="83"/>
      <c r="E109" s="83"/>
      <c r="F109" s="83"/>
      <c r="G109" s="83"/>
      <c r="H109" s="83"/>
    </row>
    <row r="110" spans="1:8" ht="13.5">
      <c r="A110" s="83"/>
      <c r="B110" s="83"/>
      <c r="C110" s="83"/>
      <c r="D110" s="83"/>
      <c r="E110" s="83"/>
      <c r="F110" s="83"/>
      <c r="G110" s="83"/>
      <c r="H110" s="83"/>
    </row>
    <row r="111" spans="1:8" ht="13.5">
      <c r="A111" s="83"/>
      <c r="B111" s="83"/>
      <c r="C111" s="83"/>
      <c r="D111" s="83"/>
      <c r="E111" s="83"/>
      <c r="F111" s="83"/>
      <c r="G111" s="83"/>
      <c r="H111" s="83"/>
    </row>
    <row r="112" spans="1:8" ht="13.5">
      <c r="A112" s="83"/>
      <c r="B112" s="83"/>
      <c r="C112" s="83"/>
      <c r="D112" s="83"/>
      <c r="E112" s="83"/>
      <c r="F112" s="83"/>
      <c r="G112" s="83"/>
      <c r="H112" s="83"/>
    </row>
    <row r="113" spans="1:8" ht="13.5">
      <c r="A113" s="83"/>
      <c r="B113" s="83"/>
      <c r="C113" s="83"/>
      <c r="D113" s="83"/>
      <c r="E113" s="83"/>
      <c r="F113" s="83"/>
      <c r="G113" s="83"/>
      <c r="H113" s="83"/>
    </row>
    <row r="114" spans="1:8" ht="13.5">
      <c r="A114" s="83"/>
      <c r="B114" s="83"/>
      <c r="C114" s="83"/>
      <c r="D114" s="83"/>
      <c r="E114" s="83"/>
      <c r="F114" s="83"/>
      <c r="G114" s="83"/>
      <c r="H114" s="83"/>
    </row>
    <row r="115" spans="1:8" ht="13.5">
      <c r="A115" s="83"/>
      <c r="B115" s="83"/>
      <c r="C115" s="83"/>
      <c r="D115" s="83"/>
      <c r="E115" s="83"/>
      <c r="F115" s="83"/>
      <c r="G115" s="83"/>
      <c r="H115" s="83"/>
    </row>
    <row r="116" spans="1:8" ht="13.5">
      <c r="A116" s="83"/>
      <c r="B116" s="83"/>
      <c r="C116" s="83"/>
      <c r="D116" s="83"/>
      <c r="E116" s="83"/>
      <c r="F116" s="83"/>
      <c r="G116" s="83"/>
      <c r="H116" s="83"/>
    </row>
    <row r="117" spans="1:8" ht="13.5">
      <c r="A117" s="83"/>
      <c r="B117" s="83"/>
      <c r="C117" s="83"/>
      <c r="D117" s="83"/>
      <c r="E117" s="83"/>
      <c r="F117" s="83"/>
      <c r="G117" s="83"/>
      <c r="H117" s="83"/>
    </row>
    <row r="118" spans="1:8" ht="13.5">
      <c r="A118" s="83"/>
      <c r="B118" s="83"/>
      <c r="C118" s="83"/>
      <c r="D118" s="83"/>
      <c r="E118" s="83"/>
      <c r="F118" s="83"/>
      <c r="G118" s="83"/>
      <c r="H118" s="83"/>
    </row>
    <row r="119" spans="1:8" ht="13.5">
      <c r="A119" s="83"/>
      <c r="B119" s="83"/>
      <c r="C119" s="83"/>
      <c r="D119" s="83"/>
      <c r="E119" s="83"/>
      <c r="F119" s="83"/>
      <c r="G119" s="83"/>
      <c r="H119" s="83"/>
    </row>
    <row r="120" spans="1:8" ht="13.5">
      <c r="A120" s="83"/>
      <c r="B120" s="83"/>
      <c r="C120" s="83"/>
      <c r="D120" s="83"/>
      <c r="E120" s="83"/>
      <c r="F120" s="83"/>
      <c r="G120" s="83"/>
      <c r="H120" s="83"/>
    </row>
    <row r="121" spans="1:8" ht="13.5">
      <c r="A121" s="83"/>
      <c r="B121" s="83"/>
      <c r="C121" s="83"/>
      <c r="D121" s="83"/>
      <c r="E121" s="83"/>
      <c r="F121" s="83"/>
      <c r="G121" s="83"/>
      <c r="H121" s="83"/>
    </row>
    <row r="122" spans="1:8" ht="13.5">
      <c r="A122" s="83"/>
      <c r="B122" s="83"/>
      <c r="C122" s="83"/>
      <c r="D122" s="83"/>
      <c r="E122" s="83"/>
      <c r="F122" s="83"/>
      <c r="G122" s="83"/>
      <c r="H122" s="83"/>
    </row>
    <row r="123" spans="1:8" ht="13.5">
      <c r="A123" s="83"/>
      <c r="B123" s="83"/>
      <c r="C123" s="83"/>
      <c r="D123" s="83"/>
      <c r="E123" s="83"/>
      <c r="F123" s="83"/>
      <c r="G123" s="83"/>
      <c r="H123" s="83"/>
    </row>
    <row r="124" spans="1:8" ht="13.5">
      <c r="A124" s="83"/>
      <c r="B124" s="83"/>
      <c r="C124" s="83"/>
      <c r="D124" s="83"/>
      <c r="E124" s="83"/>
      <c r="F124" s="83"/>
      <c r="G124" s="83"/>
      <c r="H124" s="83"/>
    </row>
    <row r="125" spans="1:8" ht="13.5">
      <c r="A125" s="83"/>
      <c r="B125" s="83"/>
      <c r="C125" s="83"/>
      <c r="D125" s="83"/>
      <c r="E125" s="83"/>
      <c r="F125" s="83"/>
      <c r="G125" s="83"/>
      <c r="H125" s="83"/>
    </row>
    <row r="126" spans="1:8" ht="13.5">
      <c r="A126" s="83"/>
      <c r="B126" s="83"/>
      <c r="C126" s="83"/>
      <c r="D126" s="83"/>
      <c r="E126" s="83"/>
      <c r="F126" s="83"/>
      <c r="G126" s="83"/>
      <c r="H126" s="83"/>
    </row>
    <row r="127" spans="1:8" ht="13.5">
      <c r="A127" s="83"/>
      <c r="B127" s="83"/>
      <c r="C127" s="83"/>
      <c r="D127" s="83"/>
      <c r="E127" s="83"/>
      <c r="F127" s="83"/>
      <c r="G127" s="83"/>
      <c r="H127" s="83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1:8" ht="13.5">
      <c r="A129" s="83"/>
      <c r="B129" s="83"/>
      <c r="C129" s="83"/>
      <c r="D129" s="83"/>
      <c r="E129" s="83"/>
      <c r="F129" s="83"/>
      <c r="G129" s="83"/>
      <c r="H129" s="83"/>
    </row>
    <row r="130" spans="1:8" ht="13.5">
      <c r="A130" s="83"/>
      <c r="B130" s="83"/>
      <c r="C130" s="83"/>
      <c r="D130" s="83"/>
      <c r="E130" s="83"/>
      <c r="F130" s="83"/>
      <c r="G130" s="83"/>
      <c r="H130" s="83"/>
    </row>
    <row r="131" spans="1:8" ht="13.5">
      <c r="A131" s="83"/>
      <c r="B131" s="83"/>
      <c r="C131" s="83"/>
      <c r="D131" s="83"/>
      <c r="E131" s="83"/>
      <c r="F131" s="83"/>
      <c r="G131" s="83"/>
      <c r="H131" s="83"/>
    </row>
    <row r="132" spans="1:8" ht="13.5">
      <c r="A132" s="83"/>
      <c r="B132" s="83"/>
      <c r="C132" s="83"/>
      <c r="D132" s="83"/>
      <c r="E132" s="83"/>
      <c r="F132" s="83"/>
      <c r="G132" s="83"/>
      <c r="H132" s="83"/>
    </row>
    <row r="133" spans="1:8" ht="13.5">
      <c r="A133" s="83"/>
      <c r="B133" s="83"/>
      <c r="C133" s="83"/>
      <c r="D133" s="83"/>
      <c r="E133" s="83"/>
      <c r="F133" s="83"/>
      <c r="G133" s="83"/>
      <c r="H133" s="83"/>
    </row>
    <row r="134" spans="1:8" ht="13.5">
      <c r="A134" s="83"/>
      <c r="B134" s="83"/>
      <c r="C134" s="83"/>
      <c r="D134" s="83"/>
      <c r="E134" s="83"/>
      <c r="F134" s="83"/>
      <c r="G134" s="83"/>
      <c r="H134" s="83"/>
    </row>
    <row r="135" spans="1:8" ht="13.5">
      <c r="A135" s="83"/>
      <c r="B135" s="83"/>
      <c r="C135" s="83"/>
      <c r="D135" s="83"/>
      <c r="E135" s="83"/>
      <c r="F135" s="83"/>
      <c r="G135" s="83"/>
      <c r="H135" s="83"/>
    </row>
    <row r="136" spans="1:8" ht="13.5">
      <c r="A136" s="83"/>
      <c r="B136" s="83"/>
      <c r="C136" s="83"/>
      <c r="D136" s="83"/>
      <c r="E136" s="83"/>
      <c r="F136" s="83"/>
      <c r="G136" s="83"/>
      <c r="H136" s="83"/>
    </row>
    <row r="137" spans="1:8" ht="13.5">
      <c r="A137" s="83"/>
      <c r="B137" s="83"/>
      <c r="C137" s="83"/>
      <c r="D137" s="83"/>
      <c r="E137" s="83"/>
      <c r="F137" s="83"/>
      <c r="G137" s="83"/>
      <c r="H137" s="83"/>
    </row>
    <row r="138" spans="1:8" ht="13.5">
      <c r="A138" s="83"/>
      <c r="B138" s="83"/>
      <c r="C138" s="83"/>
      <c r="D138" s="83"/>
      <c r="E138" s="83"/>
      <c r="F138" s="83"/>
      <c r="G138" s="83"/>
      <c r="H138" s="83"/>
    </row>
    <row r="139" spans="1:8" ht="13.5">
      <c r="A139" s="83"/>
      <c r="B139" s="83"/>
      <c r="C139" s="83"/>
      <c r="D139" s="83"/>
      <c r="E139" s="83"/>
      <c r="F139" s="83"/>
      <c r="G139" s="83"/>
      <c r="H139" s="83"/>
    </row>
    <row r="140" spans="1:8" ht="13.5">
      <c r="A140" s="83"/>
      <c r="B140" s="83"/>
      <c r="C140" s="83"/>
      <c r="D140" s="83"/>
      <c r="E140" s="83"/>
      <c r="F140" s="83"/>
      <c r="G140" s="83"/>
      <c r="H140" s="83"/>
    </row>
    <row r="141" spans="1:8" ht="13.5">
      <c r="A141" s="83"/>
      <c r="B141" s="83"/>
      <c r="C141" s="83"/>
      <c r="D141" s="83"/>
      <c r="E141" s="83"/>
      <c r="F141" s="83"/>
      <c r="G141" s="83"/>
      <c r="H141" s="83"/>
    </row>
    <row r="142" spans="1:8" ht="13.5">
      <c r="A142" s="83"/>
      <c r="B142" s="83"/>
      <c r="C142" s="83"/>
      <c r="D142" s="83"/>
      <c r="E142" s="83"/>
      <c r="F142" s="83"/>
      <c r="G142" s="83"/>
      <c r="H142" s="83"/>
    </row>
    <row r="143" spans="1:8" ht="13.5">
      <c r="A143" s="83"/>
      <c r="B143" s="83"/>
      <c r="C143" s="83"/>
      <c r="D143" s="83"/>
      <c r="E143" s="83"/>
      <c r="F143" s="83"/>
      <c r="G143" s="83"/>
      <c r="H143" s="83"/>
    </row>
    <row r="144" spans="1:8" ht="13.5">
      <c r="A144" s="83"/>
      <c r="B144" s="83"/>
      <c r="C144" s="83"/>
      <c r="D144" s="83"/>
      <c r="E144" s="83"/>
      <c r="F144" s="83"/>
      <c r="G144" s="83"/>
      <c r="H144" s="83"/>
    </row>
    <row r="145" spans="1:8" ht="13.5">
      <c r="A145" s="83"/>
      <c r="B145" s="83"/>
      <c r="C145" s="83"/>
      <c r="D145" s="83"/>
      <c r="E145" s="83"/>
      <c r="F145" s="83"/>
      <c r="G145" s="83"/>
      <c r="H145" s="83"/>
    </row>
    <row r="146" spans="1:8" ht="13.5">
      <c r="A146" s="83"/>
      <c r="B146" s="83"/>
      <c r="C146" s="83"/>
      <c r="D146" s="83"/>
      <c r="E146" s="83"/>
      <c r="F146" s="83"/>
      <c r="G146" s="83"/>
      <c r="H146" s="83"/>
    </row>
    <row r="147" spans="1:8" ht="13.5">
      <c r="A147" s="83"/>
      <c r="B147" s="83"/>
      <c r="C147" s="83"/>
      <c r="D147" s="83"/>
      <c r="E147" s="83"/>
      <c r="F147" s="83"/>
      <c r="G147" s="83"/>
      <c r="H147" s="83"/>
    </row>
    <row r="148" spans="1:8" ht="13.5">
      <c r="A148" s="83"/>
      <c r="B148" s="83"/>
      <c r="C148" s="83"/>
      <c r="D148" s="83"/>
      <c r="E148" s="83"/>
      <c r="F148" s="83"/>
      <c r="G148" s="83"/>
      <c r="H148" s="83"/>
    </row>
    <row r="149" spans="1:8" ht="13.5">
      <c r="A149" s="83"/>
      <c r="B149" s="83"/>
      <c r="C149" s="83"/>
      <c r="D149" s="83"/>
      <c r="E149" s="83"/>
      <c r="F149" s="83"/>
      <c r="G149" s="83"/>
      <c r="H149" s="83"/>
    </row>
    <row r="150" spans="1:8" ht="13.5">
      <c r="A150" s="83"/>
      <c r="B150" s="83"/>
      <c r="C150" s="83"/>
      <c r="D150" s="83"/>
      <c r="E150" s="83"/>
      <c r="F150" s="83"/>
      <c r="G150" s="83"/>
      <c r="H150" s="83"/>
    </row>
    <row r="151" spans="1:8" ht="13.5">
      <c r="A151" s="83"/>
      <c r="B151" s="83"/>
      <c r="C151" s="83"/>
      <c r="D151" s="83"/>
      <c r="E151" s="83"/>
      <c r="F151" s="83"/>
      <c r="G151" s="83"/>
      <c r="H151" s="83"/>
    </row>
    <row r="152" spans="1:8" ht="13.5">
      <c r="A152" s="83"/>
      <c r="B152" s="83"/>
      <c r="C152" s="83"/>
      <c r="D152" s="83"/>
      <c r="E152" s="83"/>
      <c r="F152" s="83"/>
      <c r="G152" s="83"/>
      <c r="H152" s="83"/>
    </row>
    <row r="153" spans="1:8" ht="13.5">
      <c r="A153" s="83"/>
      <c r="B153" s="83"/>
      <c r="C153" s="83"/>
      <c r="D153" s="83"/>
      <c r="E153" s="83"/>
      <c r="F153" s="83"/>
      <c r="G153" s="83"/>
      <c r="H153" s="83"/>
    </row>
    <row r="154" spans="1:8" ht="13.5">
      <c r="A154" s="83"/>
      <c r="B154" s="83"/>
      <c r="C154" s="83"/>
      <c r="D154" s="83"/>
      <c r="E154" s="83"/>
      <c r="F154" s="83"/>
      <c r="G154" s="83"/>
      <c r="H154" s="83"/>
    </row>
    <row r="155" spans="1:8" ht="13.5">
      <c r="A155" s="83"/>
      <c r="B155" s="83"/>
      <c r="C155" s="83"/>
      <c r="D155" s="83"/>
      <c r="E155" s="83"/>
      <c r="F155" s="83"/>
      <c r="G155" s="83"/>
      <c r="H155" s="83"/>
    </row>
    <row r="156" spans="1:8" ht="13.5">
      <c r="A156" s="83"/>
      <c r="B156" s="83"/>
      <c r="C156" s="83"/>
      <c r="D156" s="83"/>
      <c r="E156" s="83"/>
      <c r="F156" s="83"/>
      <c r="G156" s="83"/>
      <c r="H156" s="83"/>
    </row>
    <row r="157" spans="1:8" ht="13.5">
      <c r="A157" s="83"/>
      <c r="B157" s="83"/>
      <c r="C157" s="83"/>
      <c r="D157" s="83"/>
      <c r="E157" s="83"/>
      <c r="F157" s="83"/>
      <c r="G157" s="83"/>
      <c r="H157" s="83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1:8" ht="13.5">
      <c r="A159" s="83"/>
      <c r="B159" s="83"/>
      <c r="C159" s="83"/>
      <c r="D159" s="83"/>
      <c r="E159" s="83"/>
      <c r="F159" s="83"/>
      <c r="G159" s="83"/>
      <c r="H159" s="83"/>
    </row>
    <row r="160" spans="1:8" ht="13.5">
      <c r="A160" s="83"/>
      <c r="B160" s="83"/>
      <c r="C160" s="83"/>
      <c r="D160" s="83"/>
      <c r="E160" s="83"/>
      <c r="F160" s="83"/>
      <c r="G160" s="83"/>
      <c r="H160" s="83"/>
    </row>
    <row r="161" spans="1:8" ht="13.5">
      <c r="A161" s="83"/>
      <c r="B161" s="83"/>
      <c r="C161" s="83"/>
      <c r="D161" s="83"/>
      <c r="E161" s="83"/>
      <c r="F161" s="83"/>
      <c r="G161" s="83"/>
      <c r="H161" s="83"/>
    </row>
    <row r="162" spans="1:8" ht="13.5">
      <c r="A162" s="83"/>
      <c r="B162" s="83"/>
      <c r="C162" s="83"/>
      <c r="D162" s="83"/>
      <c r="E162" s="83"/>
      <c r="F162" s="83"/>
      <c r="G162" s="83"/>
      <c r="H162" s="83"/>
    </row>
    <row r="163" spans="1:8" ht="13.5">
      <c r="A163" s="83"/>
      <c r="B163" s="83"/>
      <c r="C163" s="83"/>
      <c r="D163" s="83"/>
      <c r="E163" s="83"/>
      <c r="F163" s="83"/>
      <c r="G163" s="83"/>
      <c r="H163" s="83"/>
    </row>
    <row r="164" spans="1:8" ht="13.5">
      <c r="A164" s="83"/>
      <c r="B164" s="83"/>
      <c r="C164" s="83"/>
      <c r="D164" s="83"/>
      <c r="E164" s="83"/>
      <c r="F164" s="83"/>
      <c r="G164" s="83"/>
      <c r="H164" s="83"/>
    </row>
    <row r="165" spans="1:8" ht="13.5">
      <c r="A165" s="83"/>
      <c r="B165" s="83"/>
      <c r="C165" s="83"/>
      <c r="D165" s="83"/>
      <c r="E165" s="83"/>
      <c r="F165" s="83"/>
      <c r="G165" s="83"/>
      <c r="H165" s="83"/>
    </row>
    <row r="166" spans="1:8" ht="13.5">
      <c r="A166" s="83"/>
      <c r="B166" s="83"/>
      <c r="C166" s="83"/>
      <c r="D166" s="83"/>
      <c r="E166" s="83"/>
      <c r="F166" s="83"/>
      <c r="G166" s="83"/>
      <c r="H166" s="83"/>
    </row>
    <row r="167" spans="1:8" ht="13.5">
      <c r="A167" s="83"/>
      <c r="B167" s="83"/>
      <c r="C167" s="83"/>
      <c r="D167" s="83"/>
      <c r="E167" s="83"/>
      <c r="F167" s="83"/>
      <c r="G167" s="83"/>
      <c r="H167" s="83"/>
    </row>
    <row r="168" spans="1:8" ht="13.5">
      <c r="A168" s="83"/>
      <c r="B168" s="83"/>
      <c r="C168" s="83"/>
      <c r="D168" s="83"/>
      <c r="E168" s="83"/>
      <c r="F168" s="83"/>
      <c r="G168" s="83"/>
      <c r="H168" s="83"/>
    </row>
    <row r="169" spans="1:8" ht="13.5">
      <c r="A169" s="83"/>
      <c r="B169" s="83"/>
      <c r="C169" s="83"/>
      <c r="D169" s="83"/>
      <c r="E169" s="83"/>
      <c r="F169" s="83"/>
      <c r="G169" s="83"/>
      <c r="H169" s="83"/>
    </row>
    <row r="170" spans="1:8" ht="13.5">
      <c r="A170" s="83"/>
      <c r="B170" s="83"/>
      <c r="C170" s="83"/>
      <c r="D170" s="83"/>
      <c r="E170" s="83"/>
      <c r="F170" s="83"/>
      <c r="G170" s="83"/>
      <c r="H170" s="83"/>
    </row>
    <row r="171" spans="1:8" ht="13.5">
      <c r="A171" s="83"/>
      <c r="B171" s="83"/>
      <c r="C171" s="83"/>
      <c r="D171" s="83"/>
      <c r="E171" s="83"/>
      <c r="F171" s="83"/>
      <c r="G171" s="83"/>
      <c r="H171" s="83"/>
    </row>
    <row r="172" spans="1:8" ht="13.5">
      <c r="A172" s="83"/>
      <c r="B172" s="83"/>
      <c r="C172" s="83"/>
      <c r="D172" s="83"/>
      <c r="E172" s="83"/>
      <c r="F172" s="83"/>
      <c r="G172" s="83"/>
      <c r="H172" s="83"/>
    </row>
    <row r="173" spans="1:8" ht="13.5">
      <c r="A173" s="83"/>
      <c r="B173" s="83"/>
      <c r="C173" s="83"/>
      <c r="D173" s="83"/>
      <c r="E173" s="83"/>
      <c r="F173" s="83"/>
      <c r="G173" s="83"/>
      <c r="H173" s="83"/>
    </row>
    <row r="174" spans="1:8" ht="13.5">
      <c r="A174" s="83"/>
      <c r="B174" s="83"/>
      <c r="C174" s="83"/>
      <c r="D174" s="83"/>
      <c r="E174" s="83"/>
      <c r="F174" s="83"/>
      <c r="G174" s="83"/>
      <c r="H174" s="83"/>
    </row>
    <row r="175" spans="1:8" ht="13.5">
      <c r="A175" s="83"/>
      <c r="B175" s="83"/>
      <c r="C175" s="83"/>
      <c r="D175" s="83"/>
      <c r="E175" s="83"/>
      <c r="F175" s="83"/>
      <c r="G175" s="83"/>
      <c r="H175" s="83"/>
    </row>
    <row r="176" spans="1:8" ht="13.5">
      <c r="A176" s="83"/>
      <c r="B176" s="83"/>
      <c r="C176" s="83"/>
      <c r="D176" s="83"/>
      <c r="E176" s="83"/>
      <c r="F176" s="83"/>
      <c r="G176" s="83"/>
      <c r="H176" s="83"/>
    </row>
    <row r="177" spans="1:8" ht="13.5">
      <c r="A177" s="83"/>
      <c r="B177" s="83"/>
      <c r="C177" s="83"/>
      <c r="D177" s="83"/>
      <c r="E177" s="83"/>
      <c r="F177" s="83"/>
      <c r="G177" s="83"/>
      <c r="H177" s="83"/>
    </row>
    <row r="178" spans="1:8" ht="13.5">
      <c r="A178" s="83"/>
      <c r="B178" s="83"/>
      <c r="C178" s="83"/>
      <c r="D178" s="83"/>
      <c r="E178" s="83"/>
      <c r="F178" s="83"/>
      <c r="G178" s="83"/>
      <c r="H178" s="83"/>
    </row>
    <row r="179" spans="1:8" ht="13.5">
      <c r="A179" s="83"/>
      <c r="B179" s="83"/>
      <c r="C179" s="83"/>
      <c r="D179" s="83"/>
      <c r="E179" s="83"/>
      <c r="F179" s="83"/>
      <c r="G179" s="83"/>
      <c r="H179" s="83"/>
    </row>
    <row r="180" spans="1:8" ht="13.5">
      <c r="A180" s="83"/>
      <c r="B180" s="83"/>
      <c r="C180" s="83"/>
      <c r="D180" s="83"/>
      <c r="E180" s="83"/>
      <c r="F180" s="83"/>
      <c r="G180" s="83"/>
      <c r="H180" s="83"/>
    </row>
    <row r="181" spans="1:8" ht="13.5">
      <c r="A181" s="83"/>
      <c r="B181" s="83"/>
      <c r="C181" s="83"/>
      <c r="D181" s="83"/>
      <c r="E181" s="83"/>
      <c r="F181" s="83"/>
      <c r="G181" s="83"/>
      <c r="H181" s="83"/>
    </row>
    <row r="182" spans="1:8" ht="13.5">
      <c r="A182" s="83"/>
      <c r="B182" s="83"/>
      <c r="C182" s="83"/>
      <c r="D182" s="83"/>
      <c r="E182" s="83"/>
      <c r="F182" s="83"/>
      <c r="G182" s="83"/>
      <c r="H182" s="83"/>
    </row>
    <row r="183" spans="1:8" ht="13.5">
      <c r="A183" s="83"/>
      <c r="B183" s="83"/>
      <c r="C183" s="83"/>
      <c r="D183" s="83"/>
      <c r="E183" s="83"/>
      <c r="F183" s="83"/>
      <c r="G183" s="83"/>
      <c r="H183" s="83"/>
    </row>
    <row r="184" spans="1:8" ht="13.5">
      <c r="A184" s="83"/>
      <c r="B184" s="83"/>
      <c r="C184" s="83"/>
      <c r="D184" s="83"/>
      <c r="E184" s="83"/>
      <c r="F184" s="83"/>
      <c r="G184" s="83"/>
      <c r="H184" s="83"/>
    </row>
    <row r="185" spans="1:8" ht="13.5">
      <c r="A185" s="83"/>
      <c r="B185" s="83"/>
      <c r="C185" s="83"/>
      <c r="D185" s="83"/>
      <c r="E185" s="83"/>
      <c r="F185" s="83"/>
      <c r="G185" s="83"/>
      <c r="H185" s="83"/>
    </row>
    <row r="186" spans="1:8" ht="13.5">
      <c r="A186" s="83"/>
      <c r="B186" s="83"/>
      <c r="C186" s="83"/>
      <c r="D186" s="83"/>
      <c r="E186" s="83"/>
      <c r="F186" s="83"/>
      <c r="G186" s="83"/>
      <c r="H186" s="83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1:8" ht="13.5">
      <c r="A188" s="83"/>
      <c r="B188" s="83"/>
      <c r="C188" s="83"/>
      <c r="D188" s="83"/>
      <c r="E188" s="83"/>
      <c r="F188" s="83"/>
      <c r="G188" s="83"/>
      <c r="H188" s="83"/>
    </row>
    <row r="189" spans="1:8" ht="13.5">
      <c r="A189" s="83"/>
      <c r="B189" s="83"/>
      <c r="C189" s="83"/>
      <c r="D189" s="83"/>
      <c r="E189" s="83"/>
      <c r="F189" s="83"/>
      <c r="G189" s="83"/>
      <c r="H189" s="83"/>
    </row>
    <row r="190" spans="1:8" ht="13.5">
      <c r="A190" s="83"/>
      <c r="B190" s="83"/>
      <c r="C190" s="83"/>
      <c r="D190" s="83"/>
      <c r="E190" s="83"/>
      <c r="F190" s="83"/>
      <c r="G190" s="83"/>
      <c r="H190" s="83"/>
    </row>
    <row r="191" spans="1:8" ht="13.5">
      <c r="A191" s="83"/>
      <c r="B191" s="83"/>
      <c r="C191" s="83"/>
      <c r="D191" s="83"/>
      <c r="E191" s="83"/>
      <c r="F191" s="83"/>
      <c r="G191" s="83"/>
      <c r="H191" s="83"/>
    </row>
    <row r="192" spans="1:8" ht="13.5">
      <c r="A192" s="83"/>
      <c r="B192" s="83"/>
      <c r="C192" s="83"/>
      <c r="D192" s="83"/>
      <c r="E192" s="83"/>
      <c r="F192" s="83"/>
      <c r="G192" s="83"/>
      <c r="H192" s="83"/>
    </row>
    <row r="193" spans="1:8" ht="13.5">
      <c r="A193" s="83"/>
      <c r="B193" s="83"/>
      <c r="C193" s="83"/>
      <c r="D193" s="83"/>
      <c r="E193" s="83"/>
      <c r="F193" s="83"/>
      <c r="G193" s="83"/>
      <c r="H193" s="83"/>
    </row>
    <row r="194" spans="1:8" ht="13.5">
      <c r="A194" s="83"/>
      <c r="B194" s="83"/>
      <c r="C194" s="83"/>
      <c r="D194" s="83"/>
      <c r="E194" s="83"/>
      <c r="F194" s="83"/>
      <c r="G194" s="83"/>
      <c r="H194" s="83"/>
    </row>
    <row r="195" spans="1:8" ht="13.5">
      <c r="A195" s="83"/>
      <c r="B195" s="83"/>
      <c r="C195" s="83"/>
      <c r="D195" s="83"/>
      <c r="E195" s="83"/>
      <c r="F195" s="83"/>
      <c r="G195" s="83"/>
      <c r="H195" s="83"/>
    </row>
    <row r="196" spans="1:8" ht="13.5">
      <c r="A196" s="83"/>
      <c r="B196" s="83"/>
      <c r="C196" s="83"/>
      <c r="D196" s="83"/>
      <c r="E196" s="83"/>
      <c r="F196" s="83"/>
      <c r="G196" s="83"/>
      <c r="H196" s="83"/>
    </row>
    <row r="197" spans="1:8" ht="13.5">
      <c r="A197" s="83"/>
      <c r="B197" s="83"/>
      <c r="C197" s="83"/>
      <c r="D197" s="83"/>
      <c r="E197" s="83"/>
      <c r="F197" s="83"/>
      <c r="G197" s="83"/>
      <c r="H197" s="83"/>
    </row>
    <row r="198" spans="1:8" ht="13.5">
      <c r="A198" s="83"/>
      <c r="B198" s="83"/>
      <c r="C198" s="83"/>
      <c r="D198" s="83"/>
      <c r="E198" s="83"/>
      <c r="F198" s="83"/>
      <c r="G198" s="83"/>
      <c r="H198" s="83"/>
    </row>
    <row r="199" spans="1:8" ht="13.5">
      <c r="A199" s="83"/>
      <c r="B199" s="83"/>
      <c r="C199" s="83"/>
      <c r="D199" s="83"/>
      <c r="E199" s="83"/>
      <c r="F199" s="83"/>
      <c r="G199" s="83"/>
      <c r="H199" s="83"/>
    </row>
    <row r="200" spans="1:8" ht="13.5">
      <c r="A200" s="83"/>
      <c r="B200" s="83"/>
      <c r="C200" s="83"/>
      <c r="D200" s="83"/>
      <c r="E200" s="83"/>
      <c r="F200" s="83"/>
      <c r="G200" s="83"/>
      <c r="H200" s="83"/>
    </row>
    <row r="201" spans="1:8" ht="13.5">
      <c r="A201" s="83"/>
      <c r="B201" s="83"/>
      <c r="C201" s="83"/>
      <c r="D201" s="83"/>
      <c r="E201" s="83"/>
      <c r="F201" s="83"/>
      <c r="G201" s="83"/>
      <c r="H201" s="83"/>
    </row>
    <row r="202" spans="1:8" ht="13.5">
      <c r="A202" s="83"/>
      <c r="B202" s="83"/>
      <c r="C202" s="83"/>
      <c r="D202" s="83"/>
      <c r="E202" s="83"/>
      <c r="F202" s="83"/>
      <c r="G202" s="83"/>
      <c r="H202" s="83"/>
    </row>
    <row r="203" spans="1:8" ht="13.5">
      <c r="A203" s="83"/>
      <c r="B203" s="83"/>
      <c r="C203" s="83"/>
      <c r="D203" s="83"/>
      <c r="E203" s="83"/>
      <c r="F203" s="83"/>
      <c r="G203" s="83"/>
      <c r="H203" s="83"/>
    </row>
    <row r="204" spans="1:8" ht="13.5">
      <c r="A204" s="83"/>
      <c r="B204" s="83"/>
      <c r="C204" s="83"/>
      <c r="D204" s="83"/>
      <c r="E204" s="83"/>
      <c r="F204" s="83"/>
      <c r="G204" s="83"/>
      <c r="H204" s="83"/>
    </row>
  </sheetData>
  <sheetProtection/>
  <mergeCells count="5">
    <mergeCell ref="A1:F1"/>
    <mergeCell ref="A3:F3"/>
    <mergeCell ref="A5:F5"/>
    <mergeCell ref="A2:F2"/>
    <mergeCell ref="A49:D4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view="pageBreakPreview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3.875" style="0" customWidth="1"/>
    <col min="2" max="2" width="51.875" style="0" customWidth="1"/>
    <col min="3" max="3" width="8.125" style="0" customWidth="1"/>
    <col min="4" max="4" width="9.00390625" style="0" customWidth="1"/>
    <col min="6" max="6" width="9.25390625" style="0" customWidth="1"/>
    <col min="7" max="7" width="14.25390625" style="0" bestFit="1" customWidth="1"/>
  </cols>
  <sheetData>
    <row r="1" spans="1:6" ht="15" customHeight="1">
      <c r="A1" s="186" t="s">
        <v>323</v>
      </c>
      <c r="B1" s="186"/>
      <c r="C1" s="186"/>
      <c r="D1" s="186"/>
      <c r="E1" s="186"/>
      <c r="F1" s="186"/>
    </row>
    <row r="2" spans="1:6" ht="15" customHeight="1">
      <c r="A2" s="187" t="s">
        <v>576</v>
      </c>
      <c r="B2" s="187"/>
      <c r="C2" s="187"/>
      <c r="D2" s="187"/>
      <c r="E2" s="187"/>
      <c r="F2" s="187"/>
    </row>
    <row r="3" spans="1:6" ht="18.75" customHeight="1">
      <c r="A3" s="187" t="s">
        <v>410</v>
      </c>
      <c r="B3" s="187"/>
      <c r="C3" s="187"/>
      <c r="D3" s="187"/>
      <c r="E3" s="187"/>
      <c r="F3" s="187"/>
    </row>
    <row r="4" spans="1:6" ht="13.5" hidden="1">
      <c r="A4" s="95"/>
      <c r="B4" s="95"/>
      <c r="C4" s="95"/>
      <c r="D4" s="95"/>
      <c r="E4" s="95"/>
      <c r="F4" s="95"/>
    </row>
    <row r="5" spans="1:6" ht="13.5" hidden="1">
      <c r="A5" s="204"/>
      <c r="B5" s="204"/>
      <c r="C5" s="204"/>
      <c r="D5" s="204"/>
      <c r="E5" s="204"/>
      <c r="F5" s="204"/>
    </row>
    <row r="6" spans="1:6" ht="84" customHeight="1">
      <c r="A6" s="157" t="s">
        <v>1</v>
      </c>
      <c r="B6" s="157" t="s">
        <v>25</v>
      </c>
      <c r="C6" s="159" t="s">
        <v>13</v>
      </c>
      <c r="D6" s="160" t="s">
        <v>21</v>
      </c>
      <c r="E6" s="84" t="s">
        <v>555</v>
      </c>
      <c r="F6" s="84" t="s">
        <v>556</v>
      </c>
    </row>
    <row r="7" spans="1:6" ht="15" customHeight="1">
      <c r="A7" s="78" t="s">
        <v>15</v>
      </c>
      <c r="B7" s="78" t="s">
        <v>16</v>
      </c>
      <c r="C7" s="78" t="s">
        <v>17</v>
      </c>
      <c r="D7" s="78" t="s">
        <v>18</v>
      </c>
      <c r="E7" s="78" t="s">
        <v>19</v>
      </c>
      <c r="F7" s="96">
        <v>6</v>
      </c>
    </row>
    <row r="8" spans="1:6" s="14" customFormat="1" ht="33" customHeight="1">
      <c r="A8" s="98" t="s">
        <v>15</v>
      </c>
      <c r="B8" s="78" t="s">
        <v>118</v>
      </c>
      <c r="C8" s="78" t="s">
        <v>98</v>
      </c>
      <c r="D8" s="21">
        <v>25</v>
      </c>
      <c r="E8" s="80"/>
      <c r="F8" s="35"/>
    </row>
    <row r="9" spans="1:6" s="14" customFormat="1" ht="32.25" customHeight="1">
      <c r="A9" s="98" t="s">
        <v>16</v>
      </c>
      <c r="B9" s="78" t="s">
        <v>102</v>
      </c>
      <c r="C9" s="78" t="s">
        <v>98</v>
      </c>
      <c r="D9" s="21">
        <v>28</v>
      </c>
      <c r="E9" s="80"/>
      <c r="F9" s="35"/>
    </row>
    <row r="10" spans="1:6" s="14" customFormat="1" ht="27" customHeight="1">
      <c r="A10" s="98" t="s">
        <v>17</v>
      </c>
      <c r="B10" s="78" t="s">
        <v>493</v>
      </c>
      <c r="C10" s="78" t="s">
        <v>120</v>
      </c>
      <c r="D10" s="21">
        <v>4</v>
      </c>
      <c r="E10" s="80"/>
      <c r="F10" s="35"/>
    </row>
    <row r="11" spans="1:6" s="14" customFormat="1" ht="27.75" customHeight="1">
      <c r="A11" s="98" t="s">
        <v>18</v>
      </c>
      <c r="B11" s="78" t="s">
        <v>494</v>
      </c>
      <c r="C11" s="78" t="s">
        <v>120</v>
      </c>
      <c r="D11" s="21">
        <v>2</v>
      </c>
      <c r="E11" s="80"/>
      <c r="F11" s="35"/>
    </row>
    <row r="12" spans="1:6" s="14" customFormat="1" ht="24.75" customHeight="1">
      <c r="A12" s="98" t="s">
        <v>19</v>
      </c>
      <c r="B12" s="78" t="s">
        <v>495</v>
      </c>
      <c r="C12" s="78" t="s">
        <v>26</v>
      </c>
      <c r="D12" s="21">
        <v>4</v>
      </c>
      <c r="E12" s="80"/>
      <c r="F12" s="48"/>
    </row>
    <row r="13" spans="1:6" s="14" customFormat="1" ht="22.5" customHeight="1">
      <c r="A13" s="98" t="s">
        <v>20</v>
      </c>
      <c r="B13" s="78" t="s">
        <v>492</v>
      </c>
      <c r="C13" s="78" t="s">
        <v>26</v>
      </c>
      <c r="D13" s="21">
        <v>3</v>
      </c>
      <c r="E13" s="80"/>
      <c r="F13" s="48"/>
    </row>
    <row r="14" spans="1:6" s="14" customFormat="1" ht="24.75" customHeight="1">
      <c r="A14" s="98" t="s">
        <v>8</v>
      </c>
      <c r="B14" s="78" t="s">
        <v>542</v>
      </c>
      <c r="C14" s="78" t="s">
        <v>120</v>
      </c>
      <c r="D14" s="21">
        <v>13</v>
      </c>
      <c r="E14" s="80"/>
      <c r="F14" s="35"/>
    </row>
    <row r="15" spans="1:6" s="14" customFormat="1" ht="26.25" customHeight="1">
      <c r="A15" s="98" t="s">
        <v>9</v>
      </c>
      <c r="B15" s="78" t="s">
        <v>496</v>
      </c>
      <c r="C15" s="78" t="s">
        <v>120</v>
      </c>
      <c r="D15" s="21">
        <v>4</v>
      </c>
      <c r="E15" s="80"/>
      <c r="F15" s="35"/>
    </row>
    <row r="16" spans="1:6" s="14" customFormat="1" ht="24" customHeight="1">
      <c r="A16" s="98" t="s">
        <v>10</v>
      </c>
      <c r="B16" s="78" t="s">
        <v>497</v>
      </c>
      <c r="C16" s="78" t="s">
        <v>100</v>
      </c>
      <c r="D16" s="21">
        <v>9</v>
      </c>
      <c r="E16" s="80"/>
      <c r="F16" s="35"/>
    </row>
    <row r="17" spans="1:6" s="14" customFormat="1" ht="23.25" customHeight="1">
      <c r="A17" s="98" t="s">
        <v>11</v>
      </c>
      <c r="B17" s="78" t="s">
        <v>228</v>
      </c>
      <c r="C17" s="78" t="s">
        <v>100</v>
      </c>
      <c r="D17" s="21">
        <v>2</v>
      </c>
      <c r="E17" s="80"/>
      <c r="F17" s="35"/>
    </row>
    <row r="18" spans="1:6" s="14" customFormat="1" ht="30.75" customHeight="1">
      <c r="A18" s="98" t="s">
        <v>95</v>
      </c>
      <c r="B18" s="78" t="s">
        <v>498</v>
      </c>
      <c r="C18" s="78" t="s">
        <v>100</v>
      </c>
      <c r="D18" s="21">
        <v>2</v>
      </c>
      <c r="E18" s="80"/>
      <c r="F18" s="35"/>
    </row>
    <row r="19" spans="1:6" s="14" customFormat="1" ht="27" customHeight="1">
      <c r="A19" s="98" t="s">
        <v>29</v>
      </c>
      <c r="B19" s="78" t="s">
        <v>123</v>
      </c>
      <c r="C19" s="78" t="s">
        <v>26</v>
      </c>
      <c r="D19" s="21">
        <v>12</v>
      </c>
      <c r="E19" s="21"/>
      <c r="F19" s="35"/>
    </row>
    <row r="20" spans="1:8" ht="14.25" customHeight="1">
      <c r="A20" s="98"/>
      <c r="B20" s="78" t="s">
        <v>577</v>
      </c>
      <c r="C20" s="78" t="s">
        <v>0</v>
      </c>
      <c r="D20" s="80"/>
      <c r="E20" s="100"/>
      <c r="F20" s="35"/>
      <c r="G20" s="47"/>
      <c r="H20" s="14"/>
    </row>
    <row r="21" spans="1:8" ht="14.25" customHeight="1">
      <c r="A21" s="74"/>
      <c r="B21" s="99" t="s">
        <v>204</v>
      </c>
      <c r="C21" s="74"/>
      <c r="D21" s="75"/>
      <c r="E21" s="164"/>
      <c r="F21" s="67"/>
      <c r="G21" s="14"/>
      <c r="H21" s="14"/>
    </row>
    <row r="22" spans="1:8" ht="15" customHeight="1">
      <c r="A22" s="74"/>
      <c r="B22" s="79" t="s">
        <v>205</v>
      </c>
      <c r="C22" s="78" t="s">
        <v>0</v>
      </c>
      <c r="D22" s="75"/>
      <c r="E22" s="92"/>
      <c r="F22" s="67"/>
      <c r="G22" s="47"/>
      <c r="H22" s="14"/>
    </row>
    <row r="23" spans="1:8" ht="15" customHeight="1">
      <c r="A23" s="74"/>
      <c r="B23" s="79" t="s">
        <v>206</v>
      </c>
      <c r="C23" s="78" t="s">
        <v>0</v>
      </c>
      <c r="D23" s="75"/>
      <c r="E23" s="92"/>
      <c r="F23" s="67"/>
      <c r="G23" s="47"/>
      <c r="H23" s="14"/>
    </row>
    <row r="24" spans="1:8" ht="15.75" customHeight="1">
      <c r="A24" s="74"/>
      <c r="B24" s="79" t="s">
        <v>207</v>
      </c>
      <c r="C24" s="78" t="s">
        <v>0</v>
      </c>
      <c r="D24" s="75"/>
      <c r="E24" s="92"/>
      <c r="F24" s="67"/>
      <c r="G24" s="51"/>
      <c r="H24" s="14"/>
    </row>
    <row r="25" spans="1:14" s="59" customFormat="1" ht="32.25" customHeight="1">
      <c r="A25" s="52"/>
      <c r="B25" s="53" t="s">
        <v>557</v>
      </c>
      <c r="C25" s="69" t="s">
        <v>0</v>
      </c>
      <c r="D25" s="172" t="s">
        <v>565</v>
      </c>
      <c r="E25" s="81"/>
      <c r="F25" s="165"/>
      <c r="G25" s="56"/>
      <c r="H25" s="57"/>
      <c r="I25" s="57"/>
      <c r="J25" s="58"/>
      <c r="K25" s="58"/>
      <c r="L25" s="58"/>
      <c r="M25" s="58"/>
      <c r="N25" s="58"/>
    </row>
    <row r="26" spans="1:8" ht="21.75" customHeight="1">
      <c r="A26" s="74"/>
      <c r="B26" s="78" t="s">
        <v>208</v>
      </c>
      <c r="C26" s="69" t="s">
        <v>0</v>
      </c>
      <c r="D26" s="80"/>
      <c r="E26" s="92"/>
      <c r="F26" s="67"/>
      <c r="G26" s="60"/>
      <c r="H26" s="14"/>
    </row>
    <row r="27" spans="1:8" ht="18.75" customHeight="1">
      <c r="A27" s="74"/>
      <c r="B27" s="78" t="s">
        <v>566</v>
      </c>
      <c r="C27" s="78" t="s">
        <v>0</v>
      </c>
      <c r="D27" s="172" t="s">
        <v>565</v>
      </c>
      <c r="E27" s="92"/>
      <c r="F27" s="67"/>
      <c r="G27" s="14"/>
      <c r="H27" s="14"/>
    </row>
    <row r="28" spans="1:8" ht="22.5" customHeight="1">
      <c r="A28" s="74"/>
      <c r="B28" s="78" t="s">
        <v>12</v>
      </c>
      <c r="C28" s="78" t="s">
        <v>0</v>
      </c>
      <c r="D28" s="80"/>
      <c r="E28" s="92"/>
      <c r="F28" s="67"/>
      <c r="G28" s="33"/>
      <c r="H28" s="14"/>
    </row>
    <row r="29" spans="1:8" ht="18.75" customHeight="1">
      <c r="A29" s="74"/>
      <c r="B29" s="78" t="s">
        <v>613</v>
      </c>
      <c r="C29" s="78" t="s">
        <v>0</v>
      </c>
      <c r="D29" s="172" t="s">
        <v>565</v>
      </c>
      <c r="E29" s="92"/>
      <c r="F29" s="67"/>
      <c r="G29" s="14"/>
      <c r="H29" s="33"/>
    </row>
    <row r="30" spans="1:8" ht="15.75" customHeight="1">
      <c r="A30" s="78"/>
      <c r="B30" s="74" t="s">
        <v>426</v>
      </c>
      <c r="C30" s="74" t="s">
        <v>0</v>
      </c>
      <c r="D30" s="80"/>
      <c r="E30" s="116"/>
      <c r="F30" s="67"/>
      <c r="G30" s="36"/>
      <c r="H30" t="s">
        <v>86</v>
      </c>
    </row>
    <row r="31" spans="1:6" ht="13.5">
      <c r="A31" s="83"/>
      <c r="B31" s="83"/>
      <c r="C31" s="83"/>
      <c r="D31" s="83"/>
      <c r="E31" s="83"/>
      <c r="F31" s="83"/>
    </row>
    <row r="32" spans="1:6" ht="13.5">
      <c r="A32" s="83"/>
      <c r="B32" s="83"/>
      <c r="C32" s="83"/>
      <c r="D32" s="83"/>
      <c r="E32" s="83"/>
      <c r="F32" s="83"/>
    </row>
    <row r="33" spans="1:4" ht="13.5">
      <c r="A33" s="185" t="s">
        <v>567</v>
      </c>
      <c r="B33" s="185"/>
      <c r="C33" s="185"/>
      <c r="D33" s="185"/>
    </row>
    <row r="34" spans="2:8" ht="15" customHeight="1">
      <c r="B34" s="205"/>
      <c r="C34" s="205"/>
      <c r="D34" s="205"/>
      <c r="E34" s="205"/>
      <c r="F34" s="205"/>
      <c r="G34" s="205"/>
      <c r="H34" s="205"/>
    </row>
  </sheetData>
  <sheetProtection/>
  <mergeCells count="6">
    <mergeCell ref="A33:D33"/>
    <mergeCell ref="B34:H34"/>
    <mergeCell ref="A1:F1"/>
    <mergeCell ref="A2:F2"/>
    <mergeCell ref="A3:F3"/>
    <mergeCell ref="A5:F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view="pageBreakPreview" zoomScaleSheetLayoutView="100" zoomScalePageLayoutView="0" workbookViewId="0" topLeftCell="A3">
      <selection activeCell="A27" sqref="A27:D27"/>
    </sheetView>
  </sheetViews>
  <sheetFormatPr defaultColWidth="9.00390625" defaultRowHeight="12.75"/>
  <cols>
    <col min="1" max="1" width="3.875" style="0" customWidth="1"/>
    <col min="2" max="2" width="49.00390625" style="0" customWidth="1"/>
    <col min="3" max="3" width="10.00390625" style="0" customWidth="1"/>
    <col min="4" max="4" width="9.00390625" style="0" customWidth="1"/>
    <col min="5" max="5" width="9.875" style="0" customWidth="1"/>
    <col min="6" max="6" width="10.125" style="0" customWidth="1"/>
    <col min="7" max="7" width="14.25390625" style="0" bestFit="1" customWidth="1"/>
  </cols>
  <sheetData>
    <row r="1" spans="1:6" ht="15" customHeight="1">
      <c r="A1" s="186" t="s">
        <v>455</v>
      </c>
      <c r="B1" s="186"/>
      <c r="C1" s="186"/>
      <c r="D1" s="186"/>
      <c r="E1" s="186"/>
      <c r="F1" s="186"/>
    </row>
    <row r="2" spans="1:6" ht="15" customHeight="1">
      <c r="A2" s="187" t="s">
        <v>573</v>
      </c>
      <c r="B2" s="187"/>
      <c r="C2" s="187"/>
      <c r="D2" s="187"/>
      <c r="E2" s="187"/>
      <c r="F2" s="187"/>
    </row>
    <row r="3" spans="1:6" ht="18.75" customHeight="1">
      <c r="A3" s="187" t="s">
        <v>525</v>
      </c>
      <c r="B3" s="187"/>
      <c r="C3" s="187"/>
      <c r="D3" s="187"/>
      <c r="E3" s="187"/>
      <c r="F3" s="187"/>
    </row>
    <row r="4" spans="1:6" ht="13.5" hidden="1">
      <c r="A4" s="95"/>
      <c r="B4" s="95"/>
      <c r="C4" s="95"/>
      <c r="D4" s="95"/>
      <c r="E4" s="95"/>
      <c r="F4" s="95"/>
    </row>
    <row r="5" spans="1:6" ht="13.5" hidden="1">
      <c r="A5" s="204"/>
      <c r="B5" s="204"/>
      <c r="C5" s="204"/>
      <c r="D5" s="204"/>
      <c r="E5" s="204"/>
      <c r="F5" s="204"/>
    </row>
    <row r="6" spans="1:6" ht="84.75" customHeight="1">
      <c r="A6" s="157" t="s">
        <v>1</v>
      </c>
      <c r="B6" s="157" t="s">
        <v>25</v>
      </c>
      <c r="C6" s="159" t="s">
        <v>13</v>
      </c>
      <c r="D6" s="160" t="s">
        <v>21</v>
      </c>
      <c r="E6" s="84" t="s">
        <v>555</v>
      </c>
      <c r="F6" s="84" t="s">
        <v>556</v>
      </c>
    </row>
    <row r="7" spans="1:6" ht="17.25" customHeight="1">
      <c r="A7" s="78" t="s">
        <v>15</v>
      </c>
      <c r="B7" s="78" t="s">
        <v>16</v>
      </c>
      <c r="C7" s="78" t="s">
        <v>17</v>
      </c>
      <c r="D7" s="78" t="s">
        <v>18</v>
      </c>
      <c r="E7" s="78" t="s">
        <v>19</v>
      </c>
      <c r="F7" s="96">
        <v>6</v>
      </c>
    </row>
    <row r="8" spans="1:6" s="14" customFormat="1" ht="42.75" customHeight="1">
      <c r="A8" s="98" t="s">
        <v>15</v>
      </c>
      <c r="B8" s="78" t="s">
        <v>314</v>
      </c>
      <c r="C8" s="78" t="s">
        <v>98</v>
      </c>
      <c r="D8" s="21">
        <v>12</v>
      </c>
      <c r="E8" s="80"/>
      <c r="F8" s="35"/>
    </row>
    <row r="9" spans="1:6" s="14" customFormat="1" ht="43.5" customHeight="1">
      <c r="A9" s="98" t="s">
        <v>16</v>
      </c>
      <c r="B9" s="78" t="s">
        <v>313</v>
      </c>
      <c r="C9" s="78" t="s">
        <v>98</v>
      </c>
      <c r="D9" s="21">
        <v>6</v>
      </c>
      <c r="E9" s="80"/>
      <c r="F9" s="35"/>
    </row>
    <row r="10" spans="1:6" s="14" customFormat="1" ht="43.5" customHeight="1">
      <c r="A10" s="98" t="s">
        <v>17</v>
      </c>
      <c r="B10" s="78" t="s">
        <v>173</v>
      </c>
      <c r="C10" s="78" t="s">
        <v>98</v>
      </c>
      <c r="D10" s="21">
        <v>18</v>
      </c>
      <c r="E10" s="80"/>
      <c r="F10" s="35"/>
    </row>
    <row r="11" spans="1:6" s="14" customFormat="1" ht="38.25" customHeight="1">
      <c r="A11" s="98" t="s">
        <v>18</v>
      </c>
      <c r="B11" s="78" t="s">
        <v>234</v>
      </c>
      <c r="C11" s="78" t="s">
        <v>98</v>
      </c>
      <c r="D11" s="21">
        <v>56</v>
      </c>
      <c r="E11" s="80"/>
      <c r="F11" s="35"/>
    </row>
    <row r="12" spans="1:7" s="14" customFormat="1" ht="24" customHeight="1">
      <c r="A12" s="98" t="s">
        <v>19</v>
      </c>
      <c r="B12" s="78" t="s">
        <v>115</v>
      </c>
      <c r="C12" s="78" t="s">
        <v>98</v>
      </c>
      <c r="D12" s="21">
        <v>92</v>
      </c>
      <c r="E12" s="80"/>
      <c r="F12" s="35"/>
      <c r="G12" s="43"/>
    </row>
    <row r="13" spans="1:6" s="14" customFormat="1" ht="38.25" customHeight="1">
      <c r="A13" s="98" t="s">
        <v>20</v>
      </c>
      <c r="B13" s="78" t="s">
        <v>123</v>
      </c>
      <c r="C13" s="78" t="s">
        <v>26</v>
      </c>
      <c r="D13" s="21">
        <v>15</v>
      </c>
      <c r="E13" s="21"/>
      <c r="F13" s="35"/>
    </row>
    <row r="14" spans="1:8" ht="14.25" customHeight="1">
      <c r="A14" s="98"/>
      <c r="B14" s="78" t="s">
        <v>575</v>
      </c>
      <c r="C14" s="78" t="s">
        <v>0</v>
      </c>
      <c r="D14" s="80"/>
      <c r="E14" s="100"/>
      <c r="F14" s="35"/>
      <c r="G14" s="47"/>
      <c r="H14" s="14"/>
    </row>
    <row r="15" spans="1:8" ht="14.25" customHeight="1">
      <c r="A15" s="74"/>
      <c r="B15" s="99" t="s">
        <v>204</v>
      </c>
      <c r="C15" s="74"/>
      <c r="D15" s="75"/>
      <c r="E15" s="164"/>
      <c r="F15" s="67"/>
      <c r="G15" s="14"/>
      <c r="H15" s="14"/>
    </row>
    <row r="16" spans="1:8" ht="15" customHeight="1">
      <c r="A16" s="74"/>
      <c r="B16" s="79" t="s">
        <v>205</v>
      </c>
      <c r="C16" s="78" t="s">
        <v>0</v>
      </c>
      <c r="D16" s="75"/>
      <c r="E16" s="92"/>
      <c r="F16" s="67"/>
      <c r="G16" s="47"/>
      <c r="H16" s="14"/>
    </row>
    <row r="17" spans="1:8" ht="15" customHeight="1">
      <c r="A17" s="74"/>
      <c r="B17" s="79" t="s">
        <v>206</v>
      </c>
      <c r="C17" s="78" t="s">
        <v>0</v>
      </c>
      <c r="D17" s="75"/>
      <c r="E17" s="92"/>
      <c r="F17" s="67"/>
      <c r="G17" s="47"/>
      <c r="H17" s="14"/>
    </row>
    <row r="18" spans="1:8" ht="15.75" customHeight="1">
      <c r="A18" s="74"/>
      <c r="B18" s="79" t="s">
        <v>207</v>
      </c>
      <c r="C18" s="78" t="s">
        <v>0</v>
      </c>
      <c r="D18" s="75"/>
      <c r="E18" s="92"/>
      <c r="F18" s="67"/>
      <c r="G18" s="51">
        <f>F16+F17+F18</f>
        <v>0</v>
      </c>
      <c r="H18" s="14"/>
    </row>
    <row r="19" spans="1:14" s="59" customFormat="1" ht="32.25" customHeight="1">
      <c r="A19" s="52"/>
      <c r="B19" s="53" t="s">
        <v>557</v>
      </c>
      <c r="C19" s="69" t="s">
        <v>0</v>
      </c>
      <c r="D19" s="172" t="s">
        <v>565</v>
      </c>
      <c r="E19" s="81"/>
      <c r="F19" s="165"/>
      <c r="G19" s="56"/>
      <c r="H19" s="57"/>
      <c r="I19" s="57"/>
      <c r="J19" s="58"/>
      <c r="K19" s="58"/>
      <c r="L19" s="58"/>
      <c r="M19" s="58"/>
      <c r="N19" s="58"/>
    </row>
    <row r="20" spans="1:8" ht="18" customHeight="1">
      <c r="A20" s="74"/>
      <c r="B20" s="78" t="s">
        <v>208</v>
      </c>
      <c r="C20" s="69" t="s">
        <v>0</v>
      </c>
      <c r="D20" s="80"/>
      <c r="E20" s="92"/>
      <c r="F20" s="67"/>
      <c r="G20" s="60"/>
      <c r="H20" s="14"/>
    </row>
    <row r="21" spans="1:8" ht="14.25" customHeight="1">
      <c r="A21" s="74"/>
      <c r="B21" s="78" t="s">
        <v>566</v>
      </c>
      <c r="C21" s="78" t="s">
        <v>0</v>
      </c>
      <c r="D21" s="172" t="s">
        <v>565</v>
      </c>
      <c r="E21" s="92"/>
      <c r="F21" s="67"/>
      <c r="G21" s="14"/>
      <c r="H21" s="14"/>
    </row>
    <row r="22" spans="1:8" ht="12.75" customHeight="1">
      <c r="A22" s="74"/>
      <c r="B22" s="78" t="s">
        <v>12</v>
      </c>
      <c r="C22" s="78" t="s">
        <v>0</v>
      </c>
      <c r="D22" s="80"/>
      <c r="E22" s="92"/>
      <c r="F22" s="67"/>
      <c r="G22" s="33"/>
      <c r="H22" s="14"/>
    </row>
    <row r="23" spans="1:8" ht="18.75" customHeight="1">
      <c r="A23" s="74"/>
      <c r="B23" s="78" t="s">
        <v>613</v>
      </c>
      <c r="C23" s="78" t="s">
        <v>0</v>
      </c>
      <c r="D23" s="172" t="s">
        <v>565</v>
      </c>
      <c r="E23" s="92"/>
      <c r="F23" s="67"/>
      <c r="G23" s="14"/>
      <c r="H23" s="33"/>
    </row>
    <row r="24" spans="1:8" ht="15.75" customHeight="1">
      <c r="A24" s="78"/>
      <c r="B24" s="74" t="s">
        <v>426</v>
      </c>
      <c r="C24" s="74" t="s">
        <v>0</v>
      </c>
      <c r="D24" s="80"/>
      <c r="E24" s="116"/>
      <c r="F24" s="67"/>
      <c r="G24" s="36"/>
      <c r="H24" t="s">
        <v>86</v>
      </c>
    </row>
    <row r="25" spans="1:6" ht="13.5">
      <c r="A25" s="83"/>
      <c r="B25" s="83"/>
      <c r="C25" s="83"/>
      <c r="D25" s="83"/>
      <c r="E25" s="83"/>
      <c r="F25" s="83"/>
    </row>
    <row r="26" spans="1:6" ht="13.5">
      <c r="A26" s="83"/>
      <c r="B26" s="83"/>
      <c r="C26" s="83"/>
      <c r="D26" s="83"/>
      <c r="E26" s="83"/>
      <c r="F26" s="83"/>
    </row>
    <row r="27" spans="1:4" ht="13.5">
      <c r="A27" s="185" t="s">
        <v>567</v>
      </c>
      <c r="B27" s="185"/>
      <c r="C27" s="185"/>
      <c r="D27" s="185"/>
    </row>
    <row r="28" spans="2:8" ht="15" customHeight="1">
      <c r="B28" s="205"/>
      <c r="C28" s="205"/>
      <c r="D28" s="205"/>
      <c r="E28" s="205"/>
      <c r="F28" s="205"/>
      <c r="G28" s="205"/>
      <c r="H28" s="205"/>
    </row>
  </sheetData>
  <sheetProtection/>
  <mergeCells count="6">
    <mergeCell ref="A1:F1"/>
    <mergeCell ref="A3:F3"/>
    <mergeCell ref="A5:F5"/>
    <mergeCell ref="A2:F2"/>
    <mergeCell ref="A27:D27"/>
    <mergeCell ref="B28:H2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7"/>
  <sheetViews>
    <sheetView view="pageBreakPreview" zoomScale="90" zoomScaleSheetLayoutView="90" zoomScalePageLayoutView="0" workbookViewId="0" topLeftCell="A160">
      <selection activeCell="G148" sqref="G1:I16384"/>
    </sheetView>
  </sheetViews>
  <sheetFormatPr defaultColWidth="9.00390625" defaultRowHeight="12.75"/>
  <cols>
    <col min="1" max="1" width="5.25390625" style="0" customWidth="1"/>
    <col min="2" max="2" width="49.375" style="0" customWidth="1"/>
    <col min="3" max="3" width="9.75390625" style="0" customWidth="1"/>
    <col min="4" max="4" width="10.125" style="0" customWidth="1"/>
    <col min="5" max="5" width="10.625" style="0" customWidth="1"/>
    <col min="6" max="6" width="12.25390625" style="0" customWidth="1"/>
  </cols>
  <sheetData>
    <row r="1" spans="1:6" ht="18.75" customHeight="1">
      <c r="A1" s="186" t="s">
        <v>409</v>
      </c>
      <c r="B1" s="186"/>
      <c r="C1" s="186"/>
      <c r="D1" s="186"/>
      <c r="E1" s="186"/>
      <c r="F1" s="186"/>
    </row>
    <row r="2" spans="1:6" ht="16.5" customHeight="1">
      <c r="A2" s="187" t="s">
        <v>574</v>
      </c>
      <c r="B2" s="187"/>
      <c r="C2" s="187"/>
      <c r="D2" s="187"/>
      <c r="E2" s="187"/>
      <c r="F2" s="187"/>
    </row>
    <row r="3" spans="1:6" ht="15.75" customHeight="1">
      <c r="A3" s="187" t="s">
        <v>3</v>
      </c>
      <c r="B3" s="187"/>
      <c r="C3" s="187"/>
      <c r="D3" s="187"/>
      <c r="E3" s="187"/>
      <c r="F3" s="187"/>
    </row>
    <row r="4" spans="1:6" ht="16.5" customHeight="1" hidden="1">
      <c r="A4" s="185"/>
      <c r="B4" s="185"/>
      <c r="C4" s="185"/>
      <c r="D4" s="185"/>
      <c r="E4" s="185"/>
      <c r="F4" s="185"/>
    </row>
    <row r="5" spans="1:6" ht="85.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3.5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19.5" customHeight="1">
      <c r="A7" s="48"/>
      <c r="B7" s="86" t="s">
        <v>240</v>
      </c>
      <c r="C7" s="87"/>
      <c r="D7" s="48"/>
      <c r="E7" s="88"/>
      <c r="F7" s="48"/>
    </row>
    <row r="8" spans="1:6" s="14" customFormat="1" ht="33.75" customHeight="1">
      <c r="A8" s="78" t="s">
        <v>15</v>
      </c>
      <c r="B8" s="78" t="s">
        <v>540</v>
      </c>
      <c r="C8" s="78" t="s">
        <v>558</v>
      </c>
      <c r="D8" s="31">
        <v>0.1774</v>
      </c>
      <c r="E8" s="88"/>
      <c r="F8" s="48"/>
    </row>
    <row r="9" spans="1:6" ht="48.75" customHeight="1">
      <c r="A9" s="78" t="s">
        <v>16</v>
      </c>
      <c r="B9" s="78" t="s">
        <v>541</v>
      </c>
      <c r="C9" s="78" t="s">
        <v>558</v>
      </c>
      <c r="D9" s="31">
        <v>0.0487</v>
      </c>
      <c r="E9" s="88"/>
      <c r="F9" s="48"/>
    </row>
    <row r="10" spans="1:6" ht="27.75" customHeight="1">
      <c r="A10" s="100">
        <v>3</v>
      </c>
      <c r="B10" s="166" t="s">
        <v>326</v>
      </c>
      <c r="C10" s="21" t="s">
        <v>77</v>
      </c>
      <c r="D10" s="21">
        <v>226.1</v>
      </c>
      <c r="E10" s="48"/>
      <c r="F10" s="48"/>
    </row>
    <row r="11" spans="1:6" ht="22.5" customHeight="1">
      <c r="A11" s="21"/>
      <c r="B11" s="78" t="s">
        <v>325</v>
      </c>
      <c r="C11" s="102"/>
      <c r="D11" s="18"/>
      <c r="E11" s="88"/>
      <c r="F11" s="67"/>
    </row>
    <row r="12" spans="1:6" ht="22.5" customHeight="1">
      <c r="A12" s="21"/>
      <c r="B12" s="74" t="s">
        <v>324</v>
      </c>
      <c r="C12" s="76"/>
      <c r="D12" s="21"/>
      <c r="E12" s="88"/>
      <c r="F12" s="48"/>
    </row>
    <row r="13" spans="1:6" s="14" customFormat="1" ht="43.5" customHeight="1">
      <c r="A13" s="78" t="s">
        <v>18</v>
      </c>
      <c r="B13" s="78" t="s">
        <v>328</v>
      </c>
      <c r="C13" s="78" t="s">
        <v>320</v>
      </c>
      <c r="D13" s="23">
        <v>0.045</v>
      </c>
      <c r="E13" s="92"/>
      <c r="F13" s="67"/>
    </row>
    <row r="14" spans="1:6" ht="24" customHeight="1">
      <c r="A14" s="21"/>
      <c r="B14" s="78" t="s">
        <v>327</v>
      </c>
      <c r="C14" s="78"/>
      <c r="D14" s="21"/>
      <c r="E14" s="88"/>
      <c r="F14" s="67"/>
    </row>
    <row r="15" spans="1:6" ht="21.75" customHeight="1">
      <c r="A15" s="78"/>
      <c r="B15" s="74" t="s">
        <v>340</v>
      </c>
      <c r="C15" s="78"/>
      <c r="D15" s="18"/>
      <c r="E15" s="88"/>
      <c r="F15" s="48"/>
    </row>
    <row r="16" spans="1:6" ht="45.75" customHeight="1">
      <c r="A16" s="157" t="s">
        <v>19</v>
      </c>
      <c r="B16" s="71" t="s">
        <v>330</v>
      </c>
      <c r="C16" s="167" t="s">
        <v>329</v>
      </c>
      <c r="D16" s="168">
        <v>6.28</v>
      </c>
      <c r="E16" s="161"/>
      <c r="F16" s="111"/>
    </row>
    <row r="17" spans="1:6" s="14" customFormat="1" ht="30" customHeight="1">
      <c r="A17" s="78" t="s">
        <v>20</v>
      </c>
      <c r="B17" s="69" t="s">
        <v>507</v>
      </c>
      <c r="C17" s="96" t="s">
        <v>331</v>
      </c>
      <c r="D17" s="112">
        <v>0.0478</v>
      </c>
      <c r="E17" s="81"/>
      <c r="F17" s="67"/>
    </row>
    <row r="18" spans="1:6" ht="30.75" customHeight="1">
      <c r="A18" s="78" t="s">
        <v>8</v>
      </c>
      <c r="B18" s="78" t="s">
        <v>508</v>
      </c>
      <c r="C18" s="78" t="s">
        <v>320</v>
      </c>
      <c r="D18" s="31">
        <v>0.1882</v>
      </c>
      <c r="E18" s="92"/>
      <c r="F18" s="67"/>
    </row>
    <row r="19" spans="1:6" ht="21.75" customHeight="1">
      <c r="A19" s="100">
        <v>8</v>
      </c>
      <c r="B19" s="22" t="s">
        <v>315</v>
      </c>
      <c r="C19" s="18" t="s">
        <v>35</v>
      </c>
      <c r="D19" s="31">
        <v>0.5421</v>
      </c>
      <c r="E19" s="94"/>
      <c r="F19" s="67"/>
    </row>
    <row r="20" spans="1:6" s="14" customFormat="1" ht="31.5" customHeight="1">
      <c r="A20" s="78" t="s">
        <v>10</v>
      </c>
      <c r="B20" s="78" t="s">
        <v>509</v>
      </c>
      <c r="C20" s="78" t="s">
        <v>559</v>
      </c>
      <c r="D20" s="23">
        <v>0.115</v>
      </c>
      <c r="E20" s="92"/>
      <c r="F20" s="67"/>
    </row>
    <row r="21" spans="1:6" ht="21" customHeight="1">
      <c r="A21" s="100">
        <v>10</v>
      </c>
      <c r="B21" s="22" t="s">
        <v>316</v>
      </c>
      <c r="C21" s="18" t="s">
        <v>35</v>
      </c>
      <c r="D21" s="31">
        <v>0.6088</v>
      </c>
      <c r="E21" s="94"/>
      <c r="F21" s="67"/>
    </row>
    <row r="22" spans="1:6" ht="18" customHeight="1">
      <c r="A22" s="100">
        <v>11</v>
      </c>
      <c r="B22" s="22" t="s">
        <v>317</v>
      </c>
      <c r="C22" s="18" t="s">
        <v>35</v>
      </c>
      <c r="D22" s="31">
        <v>0.3247</v>
      </c>
      <c r="E22" s="67"/>
      <c r="F22" s="67"/>
    </row>
    <row r="23" spans="1:6" ht="21" customHeight="1">
      <c r="A23" s="100"/>
      <c r="B23" s="96" t="s">
        <v>334</v>
      </c>
      <c r="C23" s="18"/>
      <c r="D23" s="31"/>
      <c r="E23" s="67"/>
      <c r="F23" s="67"/>
    </row>
    <row r="24" spans="1:6" ht="21.75" customHeight="1">
      <c r="A24" s="78"/>
      <c r="B24" s="74" t="s">
        <v>341</v>
      </c>
      <c r="C24" s="78"/>
      <c r="D24" s="18"/>
      <c r="E24" s="88"/>
      <c r="F24" s="48"/>
    </row>
    <row r="25" spans="1:6" ht="32.25" customHeight="1">
      <c r="A25" s="78" t="s">
        <v>29</v>
      </c>
      <c r="B25" s="78" t="s">
        <v>510</v>
      </c>
      <c r="C25" s="78" t="s">
        <v>320</v>
      </c>
      <c r="D25" s="31">
        <v>0.0612</v>
      </c>
      <c r="E25" s="92"/>
      <c r="F25" s="67"/>
    </row>
    <row r="26" spans="1:6" ht="18.75" customHeight="1">
      <c r="A26" s="100">
        <v>13</v>
      </c>
      <c r="B26" s="22" t="s">
        <v>316</v>
      </c>
      <c r="C26" s="18" t="s">
        <v>35</v>
      </c>
      <c r="D26" s="31">
        <v>0.2432</v>
      </c>
      <c r="E26" s="67"/>
      <c r="F26" s="67"/>
    </row>
    <row r="27" spans="1:6" ht="18.75" customHeight="1">
      <c r="A27" s="100">
        <v>14</v>
      </c>
      <c r="B27" s="22" t="s">
        <v>318</v>
      </c>
      <c r="C27" s="18" t="s">
        <v>35</v>
      </c>
      <c r="D27" s="31">
        <v>0.2756</v>
      </c>
      <c r="E27" s="67"/>
      <c r="F27" s="67"/>
    </row>
    <row r="28" spans="1:6" ht="18.75" customHeight="1">
      <c r="A28" s="100">
        <v>15</v>
      </c>
      <c r="B28" s="22" t="s">
        <v>317</v>
      </c>
      <c r="C28" s="18" t="s">
        <v>35</v>
      </c>
      <c r="D28" s="31">
        <v>0.1726</v>
      </c>
      <c r="E28" s="67"/>
      <c r="F28" s="67"/>
    </row>
    <row r="29" spans="1:6" s="14" customFormat="1" ht="36" customHeight="1">
      <c r="A29" s="78" t="s">
        <v>36</v>
      </c>
      <c r="B29" s="78" t="s">
        <v>511</v>
      </c>
      <c r="C29" s="78" t="s">
        <v>559</v>
      </c>
      <c r="D29" s="49">
        <v>0.098</v>
      </c>
      <c r="E29" s="92"/>
      <c r="F29" s="67"/>
    </row>
    <row r="30" spans="1:6" ht="18" customHeight="1">
      <c r="A30" s="100">
        <v>17</v>
      </c>
      <c r="B30" s="79" t="s">
        <v>512</v>
      </c>
      <c r="C30" s="78" t="s">
        <v>35</v>
      </c>
      <c r="D30" s="23">
        <v>1.125</v>
      </c>
      <c r="E30" s="94"/>
      <c r="F30" s="67"/>
    </row>
    <row r="31" spans="1:6" ht="18" customHeight="1">
      <c r="A31" s="100">
        <v>18</v>
      </c>
      <c r="B31" s="79" t="s">
        <v>336</v>
      </c>
      <c r="C31" s="78" t="s">
        <v>35</v>
      </c>
      <c r="D31" s="23">
        <v>0.442</v>
      </c>
      <c r="E31" s="67"/>
      <c r="F31" s="67"/>
    </row>
    <row r="32" spans="1:6" s="14" customFormat="1" ht="32.25" customHeight="1">
      <c r="A32" s="78" t="s">
        <v>40</v>
      </c>
      <c r="B32" s="78" t="s">
        <v>513</v>
      </c>
      <c r="C32" s="78" t="s">
        <v>559</v>
      </c>
      <c r="D32" s="31">
        <v>0.2607</v>
      </c>
      <c r="E32" s="92"/>
      <c r="F32" s="67"/>
    </row>
    <row r="33" spans="1:6" ht="23.25" customHeight="1">
      <c r="A33" s="100">
        <v>20</v>
      </c>
      <c r="B33" s="79" t="s">
        <v>337</v>
      </c>
      <c r="C33" s="78" t="s">
        <v>35</v>
      </c>
      <c r="D33" s="31">
        <v>4.17</v>
      </c>
      <c r="E33" s="94"/>
      <c r="F33" s="67"/>
    </row>
    <row r="34" spans="1:6" ht="36.75" customHeight="1">
      <c r="A34" s="78" t="s">
        <v>89</v>
      </c>
      <c r="B34" s="78" t="s">
        <v>514</v>
      </c>
      <c r="C34" s="78" t="s">
        <v>320</v>
      </c>
      <c r="D34" s="169">
        <v>0.03584</v>
      </c>
      <c r="E34" s="92"/>
      <c r="F34" s="67"/>
    </row>
    <row r="35" spans="1:6" ht="18.75" customHeight="1">
      <c r="A35" s="100">
        <v>22</v>
      </c>
      <c r="B35" s="22" t="s">
        <v>318</v>
      </c>
      <c r="C35" s="18" t="s">
        <v>35</v>
      </c>
      <c r="D35" s="31">
        <v>0.632</v>
      </c>
      <c r="E35" s="67"/>
      <c r="F35" s="67"/>
    </row>
    <row r="36" spans="1:6" ht="18.75" customHeight="1">
      <c r="A36" s="100">
        <v>23</v>
      </c>
      <c r="B36" s="22" t="s">
        <v>319</v>
      </c>
      <c r="C36" s="18" t="s">
        <v>35</v>
      </c>
      <c r="D36" s="31">
        <v>0.234</v>
      </c>
      <c r="E36" s="67"/>
      <c r="F36" s="67"/>
    </row>
    <row r="37" spans="1:6" s="14" customFormat="1" ht="33" customHeight="1">
      <c r="A37" s="78" t="s">
        <v>182</v>
      </c>
      <c r="B37" s="78" t="s">
        <v>515</v>
      </c>
      <c r="C37" s="78" t="s">
        <v>559</v>
      </c>
      <c r="D37" s="31">
        <v>0.0937</v>
      </c>
      <c r="E37" s="92"/>
      <c r="F37" s="67"/>
    </row>
    <row r="38" spans="1:6" ht="15" customHeight="1">
      <c r="A38" s="100">
        <v>25</v>
      </c>
      <c r="B38" s="22" t="s">
        <v>318</v>
      </c>
      <c r="C38" s="18" t="s">
        <v>35</v>
      </c>
      <c r="D38" s="31">
        <v>1.4068</v>
      </c>
      <c r="E38" s="67"/>
      <c r="F38" s="67"/>
    </row>
    <row r="39" spans="1:6" ht="15" customHeight="1">
      <c r="A39" s="100">
        <v>26</v>
      </c>
      <c r="B39" s="22" t="s">
        <v>319</v>
      </c>
      <c r="C39" s="18" t="s">
        <v>35</v>
      </c>
      <c r="D39" s="31">
        <v>0.5563</v>
      </c>
      <c r="E39" s="67"/>
      <c r="F39" s="67"/>
    </row>
    <row r="40" spans="1:6" s="14" customFormat="1" ht="33" customHeight="1">
      <c r="A40" s="78" t="s">
        <v>183</v>
      </c>
      <c r="B40" s="78" t="s">
        <v>516</v>
      </c>
      <c r="C40" s="78" t="s">
        <v>559</v>
      </c>
      <c r="D40" s="31">
        <v>0.2607</v>
      </c>
      <c r="E40" s="92"/>
      <c r="F40" s="67"/>
    </row>
    <row r="41" spans="1:6" ht="22.5" customHeight="1">
      <c r="A41" s="100">
        <v>28</v>
      </c>
      <c r="B41" s="79" t="s">
        <v>337</v>
      </c>
      <c r="C41" s="78" t="s">
        <v>35</v>
      </c>
      <c r="D41" s="31">
        <v>4.17</v>
      </c>
      <c r="E41" s="94"/>
      <c r="F41" s="67"/>
    </row>
    <row r="42" spans="1:6" s="14" customFormat="1" ht="26.25" customHeight="1">
      <c r="A42" s="78" t="s">
        <v>185</v>
      </c>
      <c r="B42" s="78" t="s">
        <v>517</v>
      </c>
      <c r="C42" s="78" t="s">
        <v>559</v>
      </c>
      <c r="D42" s="170">
        <v>0.0262</v>
      </c>
      <c r="E42" s="92"/>
      <c r="F42" s="67"/>
    </row>
    <row r="43" spans="1:6" ht="20.25" customHeight="1">
      <c r="A43" s="100">
        <v>30</v>
      </c>
      <c r="B43" s="79" t="s">
        <v>338</v>
      </c>
      <c r="C43" s="78" t="s">
        <v>201</v>
      </c>
      <c r="D43" s="31">
        <v>0.30467</v>
      </c>
      <c r="E43" s="67"/>
      <c r="F43" s="67"/>
    </row>
    <row r="44" spans="1:6" ht="21" customHeight="1">
      <c r="A44" s="78" t="s">
        <v>235</v>
      </c>
      <c r="B44" s="79" t="s">
        <v>339</v>
      </c>
      <c r="C44" s="78" t="s">
        <v>35</v>
      </c>
      <c r="D44" s="31">
        <v>0.0787</v>
      </c>
      <c r="E44" s="67"/>
      <c r="F44" s="67"/>
    </row>
    <row r="45" spans="1:6" s="68" customFormat="1" ht="21.75" customHeight="1">
      <c r="A45" s="70">
        <v>32</v>
      </c>
      <c r="B45" s="109" t="s">
        <v>241</v>
      </c>
      <c r="C45" s="78" t="s">
        <v>77</v>
      </c>
      <c r="D45" s="50">
        <v>1.63</v>
      </c>
      <c r="E45" s="81"/>
      <c r="F45" s="67"/>
    </row>
    <row r="46" spans="1:6" s="68" customFormat="1" ht="21" customHeight="1">
      <c r="A46" s="35"/>
      <c r="B46" s="71" t="s">
        <v>342</v>
      </c>
      <c r="C46" s="71"/>
      <c r="D46" s="72"/>
      <c r="E46" s="132"/>
      <c r="F46" s="111"/>
    </row>
    <row r="47" spans="1:6" s="68" customFormat="1" ht="23.25" customHeight="1">
      <c r="A47" s="35"/>
      <c r="B47" s="73" t="s">
        <v>344</v>
      </c>
      <c r="C47" s="71"/>
      <c r="D47" s="72"/>
      <c r="E47" s="132"/>
      <c r="F47" s="162"/>
    </row>
    <row r="48" spans="1:6" s="68" customFormat="1" ht="15.75" customHeight="1">
      <c r="A48" s="35"/>
      <c r="B48" s="73" t="s">
        <v>288</v>
      </c>
      <c r="C48" s="71"/>
      <c r="D48" s="72"/>
      <c r="E48" s="132"/>
      <c r="F48" s="162"/>
    </row>
    <row r="49" spans="1:6" s="14" customFormat="1" ht="32.25" customHeight="1">
      <c r="A49" s="78" t="s">
        <v>186</v>
      </c>
      <c r="B49" s="79" t="s">
        <v>518</v>
      </c>
      <c r="C49" s="78" t="s">
        <v>559</v>
      </c>
      <c r="D49" s="31">
        <v>0.1183</v>
      </c>
      <c r="E49" s="92"/>
      <c r="F49" s="67"/>
    </row>
    <row r="50" spans="1:12" ht="33.75" customHeight="1">
      <c r="A50" s="87" t="s">
        <v>187</v>
      </c>
      <c r="B50" s="87" t="s">
        <v>415</v>
      </c>
      <c r="C50" s="87" t="s">
        <v>76</v>
      </c>
      <c r="D50" s="48">
        <v>24.6</v>
      </c>
      <c r="E50" s="92"/>
      <c r="F50" s="67"/>
      <c r="G50" s="79"/>
      <c r="H50" s="78"/>
      <c r="I50" s="80"/>
      <c r="J50" s="21"/>
      <c r="K50" s="80"/>
      <c r="L50" s="35"/>
    </row>
    <row r="51" spans="1:12" s="14" customFormat="1" ht="45" customHeight="1">
      <c r="A51" s="78" t="s">
        <v>231</v>
      </c>
      <c r="B51" s="78" t="s">
        <v>422</v>
      </c>
      <c r="C51" s="78" t="s">
        <v>77</v>
      </c>
      <c r="D51" s="18">
        <v>19.1</v>
      </c>
      <c r="E51" s="67"/>
      <c r="F51" s="67"/>
      <c r="G51" s="79" t="s">
        <v>94</v>
      </c>
      <c r="H51" s="18" t="s">
        <v>80</v>
      </c>
      <c r="I51" s="80">
        <v>0.69</v>
      </c>
      <c r="J51" s="21" t="e">
        <f>I51*#REF!</f>
        <v>#REF!</v>
      </c>
      <c r="K51" s="21">
        <v>3.2</v>
      </c>
      <c r="L51" s="35" t="e">
        <f>J51*K51</f>
        <v>#REF!</v>
      </c>
    </row>
    <row r="52" spans="1:6" ht="19.5" customHeight="1">
      <c r="A52" s="21"/>
      <c r="B52" s="74" t="s">
        <v>289</v>
      </c>
      <c r="C52" s="78"/>
      <c r="D52" s="21"/>
      <c r="E52" s="88"/>
      <c r="F52" s="48"/>
    </row>
    <row r="53" spans="1:6" s="14" customFormat="1" ht="33.75" customHeight="1">
      <c r="A53" s="78" t="s">
        <v>158</v>
      </c>
      <c r="B53" s="78" t="s">
        <v>519</v>
      </c>
      <c r="C53" s="78" t="s">
        <v>77</v>
      </c>
      <c r="D53" s="18">
        <v>84</v>
      </c>
      <c r="E53" s="67"/>
      <c r="F53" s="67"/>
    </row>
    <row r="54" spans="1:6" s="14" customFormat="1" ht="33" customHeight="1">
      <c r="A54" s="78" t="s">
        <v>159</v>
      </c>
      <c r="B54" s="78" t="s">
        <v>521</v>
      </c>
      <c r="C54" s="78" t="s">
        <v>560</v>
      </c>
      <c r="D54" s="23">
        <v>0.479</v>
      </c>
      <c r="E54" s="67"/>
      <c r="F54" s="67"/>
    </row>
    <row r="55" spans="1:6" s="14" customFormat="1" ht="33" customHeight="1">
      <c r="A55" s="78" t="s">
        <v>160</v>
      </c>
      <c r="B55" s="78" t="s">
        <v>520</v>
      </c>
      <c r="C55" s="78" t="s">
        <v>559</v>
      </c>
      <c r="D55" s="31">
        <v>0.0298</v>
      </c>
      <c r="E55" s="92"/>
      <c r="F55" s="67"/>
    </row>
    <row r="56" spans="1:6" ht="23.25" customHeight="1">
      <c r="A56" s="78" t="s">
        <v>184</v>
      </c>
      <c r="B56" s="79" t="s">
        <v>337</v>
      </c>
      <c r="C56" s="78" t="s">
        <v>201</v>
      </c>
      <c r="D56" s="31">
        <v>0.2652</v>
      </c>
      <c r="E56" s="92"/>
      <c r="F56" s="67"/>
    </row>
    <row r="57" spans="1:6" ht="18.75" customHeight="1">
      <c r="A57" s="21"/>
      <c r="B57" s="78" t="s">
        <v>343</v>
      </c>
      <c r="C57" s="78"/>
      <c r="D57" s="23"/>
      <c r="E57" s="88"/>
      <c r="F57" s="67"/>
    </row>
    <row r="58" spans="1:6" ht="21" customHeight="1">
      <c r="A58" s="21"/>
      <c r="B58" s="74" t="s">
        <v>345</v>
      </c>
      <c r="C58" s="78"/>
      <c r="D58" s="21"/>
      <c r="E58" s="88"/>
      <c r="F58" s="48"/>
    </row>
    <row r="59" spans="1:6" ht="21" customHeight="1">
      <c r="A59" s="21"/>
      <c r="B59" s="74" t="s">
        <v>288</v>
      </c>
      <c r="C59" s="78"/>
      <c r="D59" s="21"/>
      <c r="E59" s="88"/>
      <c r="F59" s="48"/>
    </row>
    <row r="60" spans="1:6" ht="44.25" customHeight="1">
      <c r="A60" s="157" t="s">
        <v>161</v>
      </c>
      <c r="B60" s="71" t="s">
        <v>522</v>
      </c>
      <c r="C60" s="167" t="s">
        <v>329</v>
      </c>
      <c r="D60" s="168">
        <v>21.92</v>
      </c>
      <c r="E60" s="161"/>
      <c r="F60" s="111"/>
    </row>
    <row r="61" spans="1:6" s="14" customFormat="1" ht="31.5" customHeight="1">
      <c r="A61" s="87" t="s">
        <v>162</v>
      </c>
      <c r="B61" s="93" t="s">
        <v>346</v>
      </c>
      <c r="C61" s="87" t="s">
        <v>559</v>
      </c>
      <c r="D61" s="170">
        <v>0.0877</v>
      </c>
      <c r="E61" s="92"/>
      <c r="F61" s="67"/>
    </row>
    <row r="62" spans="1:6" s="20" customFormat="1" ht="34.5" customHeight="1">
      <c r="A62" s="78" t="s">
        <v>163</v>
      </c>
      <c r="B62" s="78" t="s">
        <v>242</v>
      </c>
      <c r="C62" s="78" t="s">
        <v>561</v>
      </c>
      <c r="D62" s="31">
        <v>0.877</v>
      </c>
      <c r="E62" s="67"/>
      <c r="F62" s="67"/>
    </row>
    <row r="63" spans="1:6" s="14" customFormat="1" ht="30" customHeight="1">
      <c r="A63" s="78" t="s">
        <v>164</v>
      </c>
      <c r="B63" s="113" t="s">
        <v>416</v>
      </c>
      <c r="C63" s="78" t="s">
        <v>561</v>
      </c>
      <c r="D63" s="31">
        <v>0.2766</v>
      </c>
      <c r="E63" s="92"/>
      <c r="F63" s="67"/>
    </row>
    <row r="64" spans="1:6" s="20" customFormat="1" ht="43.5" customHeight="1">
      <c r="A64" s="96">
        <v>44</v>
      </c>
      <c r="B64" s="96" t="s">
        <v>347</v>
      </c>
      <c r="C64" s="78" t="s">
        <v>561</v>
      </c>
      <c r="D64" s="88">
        <v>0.403</v>
      </c>
      <c r="E64" s="81"/>
      <c r="F64" s="67"/>
    </row>
    <row r="65" spans="1:6" s="20" customFormat="1" ht="33.75" customHeight="1">
      <c r="A65" s="87" t="s">
        <v>230</v>
      </c>
      <c r="B65" s="87" t="s">
        <v>562</v>
      </c>
      <c r="C65" s="87" t="s">
        <v>349</v>
      </c>
      <c r="D65" s="50">
        <v>0.42</v>
      </c>
      <c r="E65" s="92"/>
      <c r="F65" s="67"/>
    </row>
    <row r="66" spans="1:6" s="20" customFormat="1" ht="35.25" customHeight="1">
      <c r="A66" s="87" t="s">
        <v>188</v>
      </c>
      <c r="B66" s="87" t="s">
        <v>417</v>
      </c>
      <c r="C66" s="87" t="s">
        <v>333</v>
      </c>
      <c r="D66" s="50">
        <v>21.2</v>
      </c>
      <c r="E66" s="92"/>
      <c r="F66" s="67"/>
    </row>
    <row r="67" spans="1:6" ht="22.5" customHeight="1">
      <c r="A67" s="21"/>
      <c r="B67" s="74" t="s">
        <v>356</v>
      </c>
      <c r="C67" s="78"/>
      <c r="D67" s="21"/>
      <c r="E67" s="88"/>
      <c r="F67" s="48"/>
    </row>
    <row r="68" spans="1:6" s="20" customFormat="1" ht="29.25" customHeight="1">
      <c r="A68" s="78" t="s">
        <v>165</v>
      </c>
      <c r="B68" s="78" t="s">
        <v>243</v>
      </c>
      <c r="C68" s="78" t="s">
        <v>561</v>
      </c>
      <c r="D68" s="23">
        <v>2.785</v>
      </c>
      <c r="E68" s="67"/>
      <c r="F68" s="67"/>
    </row>
    <row r="69" spans="1:6" s="14" customFormat="1" ht="45" customHeight="1">
      <c r="A69" s="96">
        <v>48</v>
      </c>
      <c r="B69" s="96" t="s">
        <v>347</v>
      </c>
      <c r="C69" s="78" t="s">
        <v>561</v>
      </c>
      <c r="D69" s="88">
        <v>1.976</v>
      </c>
      <c r="E69" s="81"/>
      <c r="F69" s="67"/>
    </row>
    <row r="70" spans="1:6" s="14" customFormat="1" ht="28.5" customHeight="1">
      <c r="A70" s="78" t="s">
        <v>166</v>
      </c>
      <c r="B70" s="113" t="s">
        <v>418</v>
      </c>
      <c r="C70" s="78" t="s">
        <v>561</v>
      </c>
      <c r="D70" s="31">
        <v>0.8643</v>
      </c>
      <c r="E70" s="92"/>
      <c r="F70" s="67"/>
    </row>
    <row r="71" spans="1:6" s="20" customFormat="1" ht="30.75" customHeight="1">
      <c r="A71" s="78" t="s">
        <v>167</v>
      </c>
      <c r="B71" s="78" t="s">
        <v>290</v>
      </c>
      <c r="C71" s="78" t="s">
        <v>561</v>
      </c>
      <c r="D71" s="31">
        <v>0.0951</v>
      </c>
      <c r="E71" s="67"/>
      <c r="F71" s="67"/>
    </row>
    <row r="72" spans="1:6" s="14" customFormat="1" ht="32.25" customHeight="1">
      <c r="A72" s="78" t="s">
        <v>297</v>
      </c>
      <c r="B72" s="78" t="s">
        <v>291</v>
      </c>
      <c r="C72" s="78" t="s">
        <v>561</v>
      </c>
      <c r="D72" s="31">
        <v>0.1017</v>
      </c>
      <c r="E72" s="92"/>
      <c r="F72" s="67"/>
    </row>
    <row r="73" spans="1:6" s="20" customFormat="1" ht="28.5" customHeight="1">
      <c r="A73" s="78" t="s">
        <v>298</v>
      </c>
      <c r="B73" s="78" t="s">
        <v>292</v>
      </c>
      <c r="C73" s="78" t="s">
        <v>561</v>
      </c>
      <c r="D73" s="31">
        <v>0.1245</v>
      </c>
      <c r="E73" s="67"/>
      <c r="F73" s="67"/>
    </row>
    <row r="74" spans="1:6" s="14" customFormat="1" ht="33" customHeight="1">
      <c r="A74" s="78" t="s">
        <v>168</v>
      </c>
      <c r="B74" s="78" t="s">
        <v>293</v>
      </c>
      <c r="C74" s="78" t="s">
        <v>561</v>
      </c>
      <c r="D74" s="31">
        <v>0.1385</v>
      </c>
      <c r="E74" s="92"/>
      <c r="F74" s="67"/>
    </row>
    <row r="75" spans="1:6" s="20" customFormat="1" ht="21" customHeight="1">
      <c r="A75" s="21"/>
      <c r="B75" s="96" t="s">
        <v>350</v>
      </c>
      <c r="C75" s="18"/>
      <c r="D75" s="21"/>
      <c r="E75" s="48"/>
      <c r="F75" s="67"/>
    </row>
    <row r="76" spans="1:6" s="20" customFormat="1" ht="19.5" customHeight="1">
      <c r="A76" s="21"/>
      <c r="B76" s="44" t="s">
        <v>355</v>
      </c>
      <c r="C76" s="18"/>
      <c r="D76" s="21"/>
      <c r="E76" s="48"/>
      <c r="F76" s="48"/>
    </row>
    <row r="77" spans="1:6" s="20" customFormat="1" ht="18.75" customHeight="1">
      <c r="A77" s="21"/>
      <c r="B77" s="44" t="s">
        <v>288</v>
      </c>
      <c r="C77" s="18"/>
      <c r="D77" s="21"/>
      <c r="E77" s="48"/>
      <c r="F77" s="48"/>
    </row>
    <row r="78" spans="1:6" s="20" customFormat="1" ht="48.75" customHeight="1">
      <c r="A78" s="78" t="s">
        <v>169</v>
      </c>
      <c r="B78" s="78" t="s">
        <v>357</v>
      </c>
      <c r="C78" s="78" t="s">
        <v>560</v>
      </c>
      <c r="D78" s="170">
        <v>0.1314</v>
      </c>
      <c r="E78" s="92"/>
      <c r="F78" s="67"/>
    </row>
    <row r="79" spans="1:6" s="20" customFormat="1" ht="37.5" customHeight="1">
      <c r="A79" s="78" t="s">
        <v>170</v>
      </c>
      <c r="B79" s="78" t="s">
        <v>351</v>
      </c>
      <c r="C79" s="78" t="s">
        <v>560</v>
      </c>
      <c r="D79" s="31">
        <v>0.0212</v>
      </c>
      <c r="E79" s="92"/>
      <c r="F79" s="67"/>
    </row>
    <row r="80" spans="1:6" s="20" customFormat="1" ht="36.75" customHeight="1">
      <c r="A80" s="78" t="s">
        <v>189</v>
      </c>
      <c r="B80" s="96" t="s">
        <v>352</v>
      </c>
      <c r="C80" s="115" t="s">
        <v>333</v>
      </c>
      <c r="D80" s="117">
        <v>4.93</v>
      </c>
      <c r="E80" s="81"/>
      <c r="F80" s="94"/>
    </row>
    <row r="81" spans="1:6" s="20" customFormat="1" ht="18" customHeight="1">
      <c r="A81" s="21"/>
      <c r="B81" s="44" t="s">
        <v>354</v>
      </c>
      <c r="C81" s="18"/>
      <c r="D81" s="21"/>
      <c r="E81" s="48"/>
      <c r="F81" s="48"/>
    </row>
    <row r="82" spans="1:6" s="20" customFormat="1" ht="48.75" customHeight="1">
      <c r="A82" s="78" t="s">
        <v>171</v>
      </c>
      <c r="B82" s="78" t="s">
        <v>357</v>
      </c>
      <c r="C82" s="78" t="s">
        <v>560</v>
      </c>
      <c r="D82" s="170">
        <v>0.7717</v>
      </c>
      <c r="E82" s="92"/>
      <c r="F82" s="67"/>
    </row>
    <row r="83" spans="1:6" s="20" customFormat="1" ht="37.5" customHeight="1">
      <c r="A83" s="78" t="s">
        <v>232</v>
      </c>
      <c r="B83" s="78" t="s">
        <v>351</v>
      </c>
      <c r="C83" s="78" t="s">
        <v>560</v>
      </c>
      <c r="D83" s="31">
        <v>0.2942</v>
      </c>
      <c r="E83" s="92"/>
      <c r="F83" s="67"/>
    </row>
    <row r="84" spans="1:6" s="20" customFormat="1" ht="27.75" customHeight="1">
      <c r="A84" s="78" t="s">
        <v>233</v>
      </c>
      <c r="B84" s="78" t="s">
        <v>180</v>
      </c>
      <c r="C84" s="78" t="s">
        <v>560</v>
      </c>
      <c r="D84" s="31">
        <v>0.2574</v>
      </c>
      <c r="E84" s="67"/>
      <c r="F84" s="67"/>
    </row>
    <row r="85" spans="1:6" s="20" customFormat="1" ht="20.25" customHeight="1">
      <c r="A85" s="21"/>
      <c r="B85" s="171" t="s">
        <v>353</v>
      </c>
      <c r="C85" s="156"/>
      <c r="D85" s="119"/>
      <c r="E85" s="120"/>
      <c r="F85" s="163"/>
    </row>
    <row r="86" spans="1:6" s="20" customFormat="1" ht="20.25" customHeight="1">
      <c r="A86" s="21"/>
      <c r="B86" s="86" t="s">
        <v>358</v>
      </c>
      <c r="C86" s="78"/>
      <c r="D86" s="18"/>
      <c r="E86" s="48"/>
      <c r="F86" s="48"/>
    </row>
    <row r="87" spans="1:6" s="20" customFormat="1" ht="26.25" customHeight="1">
      <c r="A87" s="78" t="s">
        <v>272</v>
      </c>
      <c r="B87" s="78" t="s">
        <v>247</v>
      </c>
      <c r="C87" s="78" t="s">
        <v>77</v>
      </c>
      <c r="D87" s="23">
        <v>8.86</v>
      </c>
      <c r="E87" s="92"/>
      <c r="F87" s="67"/>
    </row>
    <row r="88" spans="1:6" s="20" customFormat="1" ht="51" customHeight="1">
      <c r="A88" s="78" t="s">
        <v>273</v>
      </c>
      <c r="B88" s="78" t="s">
        <v>359</v>
      </c>
      <c r="C88" s="78" t="s">
        <v>561</v>
      </c>
      <c r="D88" s="18">
        <v>2.1</v>
      </c>
      <c r="E88" s="92"/>
      <c r="F88" s="67"/>
    </row>
    <row r="89" spans="1:6" s="20" customFormat="1" ht="40.5" customHeight="1">
      <c r="A89" s="78" t="s">
        <v>274</v>
      </c>
      <c r="B89" s="78" t="s">
        <v>253</v>
      </c>
      <c r="C89" s="78" t="s">
        <v>561</v>
      </c>
      <c r="D89" s="18">
        <v>0.14</v>
      </c>
      <c r="E89" s="92"/>
      <c r="F89" s="67"/>
    </row>
    <row r="90" spans="1:6" s="20" customFormat="1" ht="42.75" customHeight="1">
      <c r="A90" s="78" t="s">
        <v>275</v>
      </c>
      <c r="B90" s="78" t="s">
        <v>248</v>
      </c>
      <c r="C90" s="78" t="s">
        <v>561</v>
      </c>
      <c r="D90" s="18">
        <v>0.08</v>
      </c>
      <c r="E90" s="92"/>
      <c r="F90" s="67"/>
    </row>
    <row r="91" spans="1:6" s="20" customFormat="1" ht="38.25" customHeight="1">
      <c r="A91" s="78" t="s">
        <v>276</v>
      </c>
      <c r="B91" s="78" t="s">
        <v>360</v>
      </c>
      <c r="C91" s="78" t="s">
        <v>26</v>
      </c>
      <c r="D91" s="21">
        <v>2</v>
      </c>
      <c r="E91" s="92"/>
      <c r="F91" s="67"/>
    </row>
    <row r="92" spans="1:6" s="20" customFormat="1" ht="36" customHeight="1">
      <c r="A92" s="78" t="s">
        <v>277</v>
      </c>
      <c r="B92" s="78" t="s">
        <v>249</v>
      </c>
      <c r="C92" s="78" t="s">
        <v>77</v>
      </c>
      <c r="D92" s="18">
        <v>13.27</v>
      </c>
      <c r="E92" s="92"/>
      <c r="F92" s="67"/>
    </row>
    <row r="93" spans="1:6" s="20" customFormat="1" ht="36.75" customHeight="1">
      <c r="A93" s="78" t="s">
        <v>278</v>
      </c>
      <c r="B93" s="78" t="s">
        <v>250</v>
      </c>
      <c r="C93" s="78" t="s">
        <v>34</v>
      </c>
      <c r="D93" s="18">
        <v>2.28</v>
      </c>
      <c r="E93" s="92"/>
      <c r="F93" s="67"/>
    </row>
    <row r="94" spans="1:6" s="20" customFormat="1" ht="41.25" customHeight="1">
      <c r="A94" s="78" t="s">
        <v>279</v>
      </c>
      <c r="B94" s="78" t="s">
        <v>251</v>
      </c>
      <c r="C94" s="78" t="s">
        <v>76</v>
      </c>
      <c r="D94" s="21">
        <v>3.5</v>
      </c>
      <c r="E94" s="92"/>
      <c r="F94" s="67"/>
    </row>
    <row r="95" spans="1:6" s="20" customFormat="1" ht="20.25" customHeight="1">
      <c r="A95" s="102"/>
      <c r="B95" s="96" t="s">
        <v>361</v>
      </c>
      <c r="C95" s="121"/>
      <c r="D95" s="102"/>
      <c r="E95" s="124"/>
      <c r="F95" s="67"/>
    </row>
    <row r="96" spans="1:6" ht="21" customHeight="1">
      <c r="A96" s="97"/>
      <c r="B96" s="74" t="s">
        <v>362</v>
      </c>
      <c r="C96" s="78"/>
      <c r="D96" s="21"/>
      <c r="E96" s="88"/>
      <c r="F96" s="48"/>
    </row>
    <row r="97" spans="1:6" ht="20.25" customHeight="1">
      <c r="A97" s="97"/>
      <c r="B97" s="74" t="s">
        <v>288</v>
      </c>
      <c r="C97" s="78"/>
      <c r="D97" s="21"/>
      <c r="E97" s="88"/>
      <c r="F97" s="48"/>
    </row>
    <row r="98" spans="1:6" s="14" customFormat="1" ht="36.75" customHeight="1">
      <c r="A98" s="98" t="s">
        <v>280</v>
      </c>
      <c r="B98" s="79" t="s">
        <v>365</v>
      </c>
      <c r="C98" s="78" t="s">
        <v>561</v>
      </c>
      <c r="D98" s="23">
        <v>1.753</v>
      </c>
      <c r="E98" s="92"/>
      <c r="F98" s="67"/>
    </row>
    <row r="99" spans="1:6" s="14" customFormat="1" ht="36" customHeight="1">
      <c r="A99" s="98" t="s">
        <v>281</v>
      </c>
      <c r="B99" s="79" t="s">
        <v>363</v>
      </c>
      <c r="C99" s="78" t="s">
        <v>561</v>
      </c>
      <c r="D99" s="23">
        <v>0.912</v>
      </c>
      <c r="E99" s="92"/>
      <c r="F99" s="67"/>
    </row>
    <row r="100" spans="1:6" s="20" customFormat="1" ht="36.75" customHeight="1">
      <c r="A100" s="98" t="s">
        <v>282</v>
      </c>
      <c r="B100" s="87" t="s">
        <v>364</v>
      </c>
      <c r="C100" s="87" t="s">
        <v>38</v>
      </c>
      <c r="D100" s="49">
        <v>0.579</v>
      </c>
      <c r="E100" s="92"/>
      <c r="F100" s="67"/>
    </row>
    <row r="101" spans="1:6" s="14" customFormat="1" ht="41.25" customHeight="1">
      <c r="A101" s="98" t="s">
        <v>283</v>
      </c>
      <c r="B101" s="78" t="s">
        <v>419</v>
      </c>
      <c r="C101" s="78" t="s">
        <v>561</v>
      </c>
      <c r="D101" s="23">
        <v>1.84</v>
      </c>
      <c r="E101" s="67"/>
      <c r="F101" s="67"/>
    </row>
    <row r="102" spans="1:6" ht="42" customHeight="1">
      <c r="A102" s="98" t="s">
        <v>284</v>
      </c>
      <c r="B102" s="78" t="s">
        <v>420</v>
      </c>
      <c r="C102" s="78" t="s">
        <v>561</v>
      </c>
      <c r="D102" s="23">
        <v>0.912</v>
      </c>
      <c r="E102" s="67"/>
      <c r="F102" s="67"/>
    </row>
    <row r="103" spans="1:6" s="20" customFormat="1" ht="20.25" customHeight="1">
      <c r="A103" s="97"/>
      <c r="B103" s="81" t="s">
        <v>289</v>
      </c>
      <c r="C103" s="50"/>
      <c r="D103" s="48"/>
      <c r="E103" s="48"/>
      <c r="F103" s="48"/>
    </row>
    <row r="104" spans="1:6" s="14" customFormat="1" ht="36.75" customHeight="1">
      <c r="A104" s="98" t="s">
        <v>285</v>
      </c>
      <c r="B104" s="79" t="s">
        <v>365</v>
      </c>
      <c r="C104" s="78" t="s">
        <v>563</v>
      </c>
      <c r="D104" s="18">
        <v>8.1</v>
      </c>
      <c r="E104" s="92"/>
      <c r="F104" s="67"/>
    </row>
    <row r="105" spans="1:6" s="14" customFormat="1" ht="29.25" customHeight="1">
      <c r="A105" s="78" t="s">
        <v>286</v>
      </c>
      <c r="B105" s="79" t="s">
        <v>366</v>
      </c>
      <c r="C105" s="78" t="s">
        <v>561</v>
      </c>
      <c r="D105" s="18">
        <v>1.39</v>
      </c>
      <c r="E105" s="92"/>
      <c r="F105" s="67"/>
    </row>
    <row r="106" spans="1:6" s="20" customFormat="1" ht="31.5" customHeight="1">
      <c r="A106" s="78" t="s">
        <v>299</v>
      </c>
      <c r="B106" s="87" t="s">
        <v>367</v>
      </c>
      <c r="C106" s="87" t="s">
        <v>38</v>
      </c>
      <c r="D106" s="49">
        <v>3.844</v>
      </c>
      <c r="E106" s="92"/>
      <c r="F106" s="67"/>
    </row>
    <row r="107" spans="1:6" s="14" customFormat="1" ht="45.75" customHeight="1">
      <c r="A107" s="78" t="s">
        <v>300</v>
      </c>
      <c r="B107" s="78" t="s">
        <v>421</v>
      </c>
      <c r="C107" s="78" t="s">
        <v>560</v>
      </c>
      <c r="D107" s="18">
        <v>1.4</v>
      </c>
      <c r="E107" s="92"/>
      <c r="F107" s="67"/>
    </row>
    <row r="108" spans="1:6" s="14" customFormat="1" ht="36" customHeight="1">
      <c r="A108" s="78" t="s">
        <v>301</v>
      </c>
      <c r="B108" s="78" t="s">
        <v>368</v>
      </c>
      <c r="C108" s="78" t="s">
        <v>561</v>
      </c>
      <c r="D108" s="18">
        <v>1.15</v>
      </c>
      <c r="E108" s="67"/>
      <c r="F108" s="67"/>
    </row>
    <row r="109" spans="1:6" s="14" customFormat="1" ht="41.25" customHeight="1">
      <c r="A109" s="78" t="s">
        <v>302</v>
      </c>
      <c r="B109" s="78" t="s">
        <v>244</v>
      </c>
      <c r="C109" s="78" t="s">
        <v>561</v>
      </c>
      <c r="D109" s="23">
        <v>0.13</v>
      </c>
      <c r="E109" s="67"/>
      <c r="F109" s="67"/>
    </row>
    <row r="110" spans="1:6" s="14" customFormat="1" ht="35.25" customHeight="1">
      <c r="A110" s="78" t="s">
        <v>303</v>
      </c>
      <c r="B110" s="78" t="s">
        <v>369</v>
      </c>
      <c r="C110" s="78" t="s">
        <v>34</v>
      </c>
      <c r="D110" s="18">
        <v>2.98</v>
      </c>
      <c r="E110" s="67"/>
      <c r="F110" s="67"/>
    </row>
    <row r="111" spans="1:6" s="14" customFormat="1" ht="48" customHeight="1">
      <c r="A111" s="78" t="s">
        <v>304</v>
      </c>
      <c r="B111" s="78" t="s">
        <v>370</v>
      </c>
      <c r="C111" s="78" t="s">
        <v>561</v>
      </c>
      <c r="D111" s="18">
        <v>8.62</v>
      </c>
      <c r="E111" s="67"/>
      <c r="F111" s="67"/>
    </row>
    <row r="112" spans="1:6" s="14" customFormat="1" ht="45" customHeight="1">
      <c r="A112" s="78" t="s">
        <v>305</v>
      </c>
      <c r="B112" s="78" t="s">
        <v>322</v>
      </c>
      <c r="C112" s="78" t="s">
        <v>201</v>
      </c>
      <c r="D112" s="31">
        <v>0.0934</v>
      </c>
      <c r="E112" s="92"/>
      <c r="F112" s="67"/>
    </row>
    <row r="113" spans="1:6" s="14" customFormat="1" ht="37.5" customHeight="1">
      <c r="A113" s="78" t="s">
        <v>306</v>
      </c>
      <c r="B113" s="78" t="s">
        <v>181</v>
      </c>
      <c r="C113" s="78" t="s">
        <v>561</v>
      </c>
      <c r="D113" s="49">
        <v>0.068</v>
      </c>
      <c r="E113" s="92"/>
      <c r="F113" s="67"/>
    </row>
    <row r="114" spans="1:6" s="20" customFormat="1" ht="18" customHeight="1">
      <c r="A114" s="21"/>
      <c r="B114" s="96" t="s">
        <v>371</v>
      </c>
      <c r="C114" s="18"/>
      <c r="D114" s="49"/>
      <c r="E114" s="48"/>
      <c r="F114" s="67"/>
    </row>
    <row r="115" spans="1:6" ht="19.5" customHeight="1">
      <c r="A115" s="21"/>
      <c r="B115" s="65" t="s">
        <v>372</v>
      </c>
      <c r="C115" s="18"/>
      <c r="D115" s="21"/>
      <c r="E115" s="50"/>
      <c r="F115" s="48"/>
    </row>
    <row r="116" spans="1:6" s="20" customFormat="1" ht="30.75" customHeight="1">
      <c r="A116" s="87" t="s">
        <v>307</v>
      </c>
      <c r="B116" s="87" t="s">
        <v>245</v>
      </c>
      <c r="C116" s="87" t="s">
        <v>201</v>
      </c>
      <c r="D116" s="170">
        <v>0.0462</v>
      </c>
      <c r="E116" s="92"/>
      <c r="F116" s="67"/>
    </row>
    <row r="117" spans="1:6" ht="29.25" customHeight="1">
      <c r="A117" s="87" t="s">
        <v>308</v>
      </c>
      <c r="B117" s="87" t="s">
        <v>423</v>
      </c>
      <c r="C117" s="87" t="s">
        <v>78</v>
      </c>
      <c r="D117" s="48">
        <v>9.2</v>
      </c>
      <c r="E117" s="92"/>
      <c r="F117" s="67"/>
    </row>
    <row r="118" spans="1:6" s="14" customFormat="1" ht="53.25" customHeight="1">
      <c r="A118" s="78" t="s">
        <v>309</v>
      </c>
      <c r="B118" s="78" t="s">
        <v>424</v>
      </c>
      <c r="C118" s="78" t="s">
        <v>201</v>
      </c>
      <c r="D118" s="23">
        <v>0.075</v>
      </c>
      <c r="E118" s="92"/>
      <c r="F118" s="67"/>
    </row>
    <row r="119" spans="1:6" s="14" customFormat="1" ht="37.5" customHeight="1">
      <c r="A119" s="78" t="s">
        <v>310</v>
      </c>
      <c r="B119" s="78" t="s">
        <v>181</v>
      </c>
      <c r="C119" s="78" t="s">
        <v>561</v>
      </c>
      <c r="D119" s="49">
        <v>0.048</v>
      </c>
      <c r="E119" s="92"/>
      <c r="F119" s="67"/>
    </row>
    <row r="120" spans="1:6" s="20" customFormat="1" ht="23.25" customHeight="1">
      <c r="A120" s="21"/>
      <c r="B120" s="96" t="s">
        <v>373</v>
      </c>
      <c r="C120" s="18"/>
      <c r="D120" s="49"/>
      <c r="E120" s="48"/>
      <c r="F120" s="67"/>
    </row>
    <row r="121" spans="1:6" ht="21" customHeight="1">
      <c r="A121" s="21"/>
      <c r="B121" s="66" t="s">
        <v>385</v>
      </c>
      <c r="C121" s="18"/>
      <c r="D121" s="21"/>
      <c r="E121" s="48"/>
      <c r="F121" s="48"/>
    </row>
    <row r="122" spans="1:6" s="14" customFormat="1" ht="22.5" customHeight="1">
      <c r="A122" s="78" t="s">
        <v>311</v>
      </c>
      <c r="B122" s="78" t="s">
        <v>202</v>
      </c>
      <c r="C122" s="78" t="s">
        <v>320</v>
      </c>
      <c r="D122" s="23">
        <v>0.006</v>
      </c>
      <c r="E122" s="92"/>
      <c r="F122" s="67"/>
    </row>
    <row r="123" spans="1:6" ht="36" customHeight="1">
      <c r="A123" s="78" t="s">
        <v>312</v>
      </c>
      <c r="B123" s="79" t="s">
        <v>294</v>
      </c>
      <c r="C123" s="78" t="s">
        <v>320</v>
      </c>
      <c r="D123" s="31">
        <v>0.0085</v>
      </c>
      <c r="E123" s="92"/>
      <c r="F123" s="67"/>
    </row>
    <row r="124" spans="1:6" s="14" customFormat="1" ht="25.5" customHeight="1">
      <c r="A124" s="87" t="s">
        <v>374</v>
      </c>
      <c r="B124" s="87" t="s">
        <v>378</v>
      </c>
      <c r="C124" s="87" t="s">
        <v>77</v>
      </c>
      <c r="D124" s="48">
        <v>1.73</v>
      </c>
      <c r="E124" s="92"/>
      <c r="F124" s="67"/>
    </row>
    <row r="125" spans="1:6" ht="26.25" customHeight="1">
      <c r="A125" s="87" t="s">
        <v>375</v>
      </c>
      <c r="B125" s="87" t="s">
        <v>376</v>
      </c>
      <c r="C125" s="87" t="s">
        <v>559</v>
      </c>
      <c r="D125" s="170">
        <v>0.0069</v>
      </c>
      <c r="E125" s="92"/>
      <c r="F125" s="67"/>
    </row>
    <row r="126" spans="1:6" s="14" customFormat="1" ht="30" customHeight="1">
      <c r="A126" s="78" t="s">
        <v>377</v>
      </c>
      <c r="B126" s="87" t="s">
        <v>380</v>
      </c>
      <c r="C126" s="78" t="s">
        <v>201</v>
      </c>
      <c r="D126" s="23">
        <v>0.164</v>
      </c>
      <c r="E126" s="92"/>
      <c r="F126" s="67"/>
    </row>
    <row r="127" spans="1:6" ht="31.5" customHeight="1">
      <c r="A127" s="78" t="s">
        <v>379</v>
      </c>
      <c r="B127" s="79" t="s">
        <v>425</v>
      </c>
      <c r="C127" s="78" t="s">
        <v>320</v>
      </c>
      <c r="D127" s="31">
        <v>0.0013</v>
      </c>
      <c r="E127" s="92"/>
      <c r="F127" s="67"/>
    </row>
    <row r="128" spans="1:6" s="20" customFormat="1" ht="33" customHeight="1">
      <c r="A128" s="78" t="s">
        <v>381</v>
      </c>
      <c r="B128" s="78" t="s">
        <v>383</v>
      </c>
      <c r="C128" s="78" t="s">
        <v>561</v>
      </c>
      <c r="D128" s="31">
        <v>0.0693</v>
      </c>
      <c r="E128" s="67"/>
      <c r="F128" s="67"/>
    </row>
    <row r="129" spans="1:6" s="14" customFormat="1" ht="32.25" customHeight="1">
      <c r="A129" s="78" t="s">
        <v>382</v>
      </c>
      <c r="B129" s="78" t="s">
        <v>181</v>
      </c>
      <c r="C129" s="78" t="s">
        <v>561</v>
      </c>
      <c r="D129" s="50">
        <v>0.08</v>
      </c>
      <c r="E129" s="92"/>
      <c r="F129" s="67"/>
    </row>
    <row r="130" spans="1:6" s="20" customFormat="1" ht="20.25" customHeight="1">
      <c r="A130" s="21"/>
      <c r="B130" s="96" t="s">
        <v>386</v>
      </c>
      <c r="C130" s="18"/>
      <c r="D130" s="49"/>
      <c r="E130" s="48"/>
      <c r="F130" s="67"/>
    </row>
    <row r="131" spans="1:6" s="20" customFormat="1" ht="22.5" customHeight="1">
      <c r="A131" s="21"/>
      <c r="B131" s="65" t="s">
        <v>392</v>
      </c>
      <c r="C131" s="18"/>
      <c r="D131" s="49"/>
      <c r="E131" s="48"/>
      <c r="F131" s="48"/>
    </row>
    <row r="132" spans="1:6" s="20" customFormat="1" ht="46.5" customHeight="1">
      <c r="A132" s="87" t="s">
        <v>332</v>
      </c>
      <c r="B132" s="87" t="s">
        <v>246</v>
      </c>
      <c r="C132" s="87" t="s">
        <v>201</v>
      </c>
      <c r="D132" s="49">
        <v>0.216</v>
      </c>
      <c r="E132" s="92"/>
      <c r="F132" s="67"/>
    </row>
    <row r="133" spans="1:6" s="14" customFormat="1" ht="35.25" customHeight="1">
      <c r="A133" s="78" t="s">
        <v>384</v>
      </c>
      <c r="B133" s="78" t="s">
        <v>389</v>
      </c>
      <c r="C133" s="78" t="s">
        <v>561</v>
      </c>
      <c r="D133" s="18">
        <v>0.12</v>
      </c>
      <c r="E133" s="92"/>
      <c r="F133" s="67"/>
    </row>
    <row r="134" spans="1:6" s="14" customFormat="1" ht="36" customHeight="1">
      <c r="A134" s="87" t="s">
        <v>387</v>
      </c>
      <c r="B134" s="87" t="s">
        <v>414</v>
      </c>
      <c r="C134" s="78" t="s">
        <v>560</v>
      </c>
      <c r="D134" s="23">
        <v>0.041</v>
      </c>
      <c r="E134" s="92"/>
      <c r="F134" s="67"/>
    </row>
    <row r="135" spans="1:6" s="14" customFormat="1" ht="30.75" customHeight="1">
      <c r="A135" s="78" t="s">
        <v>388</v>
      </c>
      <c r="B135" s="78" t="s">
        <v>209</v>
      </c>
      <c r="C135" s="78" t="s">
        <v>561</v>
      </c>
      <c r="D135" s="50">
        <v>0.08</v>
      </c>
      <c r="E135" s="92"/>
      <c r="F135" s="67"/>
    </row>
    <row r="136" spans="1:6" s="20" customFormat="1" ht="21.75" customHeight="1">
      <c r="A136" s="21"/>
      <c r="B136" s="96" t="s">
        <v>393</v>
      </c>
      <c r="C136" s="18"/>
      <c r="D136" s="49"/>
      <c r="E136" s="48"/>
      <c r="F136" s="67"/>
    </row>
    <row r="137" spans="1:6" s="20" customFormat="1" ht="23.25" customHeight="1">
      <c r="A137" s="21"/>
      <c r="B137" s="66" t="s">
        <v>394</v>
      </c>
      <c r="C137" s="18"/>
      <c r="D137" s="49"/>
      <c r="E137" s="48"/>
      <c r="F137" s="48"/>
    </row>
    <row r="138" spans="1:6" s="14" customFormat="1" ht="27.75" customHeight="1">
      <c r="A138" s="78" t="s">
        <v>390</v>
      </c>
      <c r="B138" s="78" t="s">
        <v>202</v>
      </c>
      <c r="C138" s="78" t="s">
        <v>320</v>
      </c>
      <c r="D138" s="31">
        <v>0.0076</v>
      </c>
      <c r="E138" s="92"/>
      <c r="F138" s="67"/>
    </row>
    <row r="139" spans="1:6" s="20" customFormat="1" ht="34.5" customHeight="1">
      <c r="A139" s="87" t="s">
        <v>391</v>
      </c>
      <c r="B139" s="87" t="s">
        <v>239</v>
      </c>
      <c r="C139" s="78" t="s">
        <v>320</v>
      </c>
      <c r="D139" s="170">
        <v>0.0076</v>
      </c>
      <c r="E139" s="92"/>
      <c r="F139" s="67"/>
    </row>
    <row r="140" spans="1:6" s="20" customFormat="1" ht="26.25" customHeight="1">
      <c r="A140" s="87" t="s">
        <v>395</v>
      </c>
      <c r="B140" s="87" t="s">
        <v>203</v>
      </c>
      <c r="C140" s="87" t="s">
        <v>201</v>
      </c>
      <c r="D140" s="49">
        <v>1.101</v>
      </c>
      <c r="E140" s="92"/>
      <c r="F140" s="67"/>
    </row>
    <row r="141" spans="1:6" s="14" customFormat="1" ht="36.75" customHeight="1">
      <c r="A141" s="78" t="s">
        <v>396</v>
      </c>
      <c r="B141" s="78" t="s">
        <v>295</v>
      </c>
      <c r="C141" s="78" t="s">
        <v>201</v>
      </c>
      <c r="D141" s="23">
        <v>0.282</v>
      </c>
      <c r="E141" s="92"/>
      <c r="F141" s="67"/>
    </row>
    <row r="142" spans="1:6" s="14" customFormat="1" ht="38.25" customHeight="1">
      <c r="A142" s="78" t="s">
        <v>397</v>
      </c>
      <c r="B142" s="78" t="s">
        <v>252</v>
      </c>
      <c r="C142" s="78" t="s">
        <v>561</v>
      </c>
      <c r="D142" s="49">
        <v>0.482</v>
      </c>
      <c r="E142" s="92"/>
      <c r="F142" s="67"/>
    </row>
    <row r="143" spans="1:6" ht="21" customHeight="1">
      <c r="A143" s="21"/>
      <c r="B143" s="87" t="s">
        <v>399</v>
      </c>
      <c r="C143" s="78"/>
      <c r="D143" s="18"/>
      <c r="E143" s="48"/>
      <c r="F143" s="67"/>
    </row>
    <row r="144" spans="1:6" ht="22.5" customHeight="1">
      <c r="A144" s="21"/>
      <c r="B144" s="66" t="s">
        <v>408</v>
      </c>
      <c r="C144" s="18"/>
      <c r="D144" s="21"/>
      <c r="E144" s="48"/>
      <c r="F144" s="48"/>
    </row>
    <row r="145" spans="1:6" s="14" customFormat="1" ht="23.25" customHeight="1">
      <c r="A145" s="78" t="s">
        <v>398</v>
      </c>
      <c r="B145" s="79" t="s">
        <v>296</v>
      </c>
      <c r="C145" s="78" t="s">
        <v>561</v>
      </c>
      <c r="D145" s="18">
        <v>3.26</v>
      </c>
      <c r="E145" s="92"/>
      <c r="F145" s="67"/>
    </row>
    <row r="146" spans="1:6" s="14" customFormat="1" ht="46.5" customHeight="1">
      <c r="A146" s="78" t="s">
        <v>524</v>
      </c>
      <c r="B146" s="78" t="s">
        <v>523</v>
      </c>
      <c r="C146" s="78" t="s">
        <v>561</v>
      </c>
      <c r="D146" s="23">
        <v>3.73</v>
      </c>
      <c r="E146" s="67"/>
      <c r="F146" s="67"/>
    </row>
    <row r="147" spans="1:6" ht="47.25" customHeight="1">
      <c r="A147" s="157" t="s">
        <v>400</v>
      </c>
      <c r="B147" s="71" t="s">
        <v>439</v>
      </c>
      <c r="C147" s="167" t="s">
        <v>329</v>
      </c>
      <c r="D147" s="168">
        <v>6.38</v>
      </c>
      <c r="E147" s="161"/>
      <c r="F147" s="111"/>
    </row>
    <row r="148" spans="1:6" ht="36" customHeight="1">
      <c r="A148" s="87" t="s">
        <v>401</v>
      </c>
      <c r="B148" s="87" t="s">
        <v>440</v>
      </c>
      <c r="C148" s="87" t="s">
        <v>559</v>
      </c>
      <c r="D148" s="170">
        <v>0.0638</v>
      </c>
      <c r="E148" s="92"/>
      <c r="F148" s="67"/>
    </row>
    <row r="149" spans="1:6" ht="23.25" customHeight="1">
      <c r="A149" s="78" t="s">
        <v>402</v>
      </c>
      <c r="B149" s="78" t="s">
        <v>441</v>
      </c>
      <c r="C149" s="78" t="s">
        <v>561</v>
      </c>
      <c r="D149" s="23">
        <v>0.425</v>
      </c>
      <c r="E149" s="67"/>
      <c r="F149" s="67"/>
    </row>
    <row r="150" spans="1:6" ht="31.5" customHeight="1">
      <c r="A150" s="78" t="s">
        <v>403</v>
      </c>
      <c r="B150" s="78" t="s">
        <v>157</v>
      </c>
      <c r="C150" s="78" t="s">
        <v>34</v>
      </c>
      <c r="D150" s="23">
        <v>1.83</v>
      </c>
      <c r="E150" s="92"/>
      <c r="F150" s="67"/>
    </row>
    <row r="151" spans="1:6" ht="31.5" customHeight="1">
      <c r="A151" s="78" t="s">
        <v>405</v>
      </c>
      <c r="B151" s="78" t="s">
        <v>404</v>
      </c>
      <c r="C151" s="78" t="s">
        <v>320</v>
      </c>
      <c r="D151" s="18">
        <v>0.15</v>
      </c>
      <c r="E151" s="92"/>
      <c r="F151" s="67"/>
    </row>
    <row r="152" spans="1:6" ht="19.5" customHeight="1">
      <c r="A152" s="78" t="s">
        <v>450</v>
      </c>
      <c r="B152" s="78" t="s">
        <v>406</v>
      </c>
      <c r="C152" s="78" t="s">
        <v>320</v>
      </c>
      <c r="D152" s="18">
        <v>0.15</v>
      </c>
      <c r="E152" s="92"/>
      <c r="F152" s="67"/>
    </row>
    <row r="153" spans="1:6" ht="18" customHeight="1">
      <c r="A153" s="21"/>
      <c r="B153" s="78" t="s">
        <v>407</v>
      </c>
      <c r="C153" s="78"/>
      <c r="D153" s="21"/>
      <c r="E153" s="88"/>
      <c r="F153" s="67"/>
    </row>
    <row r="154" spans="1:6" ht="18" customHeight="1">
      <c r="A154" s="78"/>
      <c r="B154" s="74" t="s">
        <v>564</v>
      </c>
      <c r="C154" s="74" t="s">
        <v>0</v>
      </c>
      <c r="D154" s="75"/>
      <c r="E154" s="164"/>
      <c r="F154" s="67"/>
    </row>
    <row r="155" spans="1:6" ht="18" customHeight="1">
      <c r="A155" s="74"/>
      <c r="B155" s="99" t="s">
        <v>204</v>
      </c>
      <c r="C155" s="74"/>
      <c r="D155" s="75"/>
      <c r="E155" s="164"/>
      <c r="F155" s="67"/>
    </row>
    <row r="156" spans="1:6" ht="18" customHeight="1">
      <c r="A156" s="74"/>
      <c r="B156" s="79" t="s">
        <v>205</v>
      </c>
      <c r="C156" s="78" t="s">
        <v>0</v>
      </c>
      <c r="D156" s="75"/>
      <c r="E156" s="92"/>
      <c r="F156" s="67"/>
    </row>
    <row r="157" spans="1:6" ht="18" customHeight="1">
      <c r="A157" s="74"/>
      <c r="B157" s="79" t="s">
        <v>206</v>
      </c>
      <c r="C157" s="78" t="s">
        <v>0</v>
      </c>
      <c r="D157" s="75"/>
      <c r="E157" s="92"/>
      <c r="F157" s="67"/>
    </row>
    <row r="158" spans="1:6" ht="18" customHeight="1">
      <c r="A158" s="74"/>
      <c r="B158" s="79" t="s">
        <v>207</v>
      </c>
      <c r="C158" s="78" t="s">
        <v>0</v>
      </c>
      <c r="D158" s="75"/>
      <c r="E158" s="92"/>
      <c r="F158" s="67"/>
    </row>
    <row r="159" spans="1:11" s="59" customFormat="1" ht="32.25" customHeight="1">
      <c r="A159" s="52"/>
      <c r="B159" s="53" t="s">
        <v>557</v>
      </c>
      <c r="C159" s="69" t="s">
        <v>0</v>
      </c>
      <c r="D159" s="172" t="s">
        <v>565</v>
      </c>
      <c r="E159" s="81"/>
      <c r="F159" s="165"/>
      <c r="G159" s="58"/>
      <c r="H159" s="58"/>
      <c r="I159" s="58"/>
      <c r="J159" s="58"/>
      <c r="K159" s="58"/>
    </row>
    <row r="160" spans="1:6" ht="18" customHeight="1">
      <c r="A160" s="74"/>
      <c r="B160" s="78" t="s">
        <v>208</v>
      </c>
      <c r="C160" s="69" t="s">
        <v>0</v>
      </c>
      <c r="D160" s="80"/>
      <c r="E160" s="92"/>
      <c r="F160" s="67"/>
    </row>
    <row r="161" spans="1:6" ht="18" customHeight="1">
      <c r="A161" s="74"/>
      <c r="B161" s="78" t="s">
        <v>566</v>
      </c>
      <c r="C161" s="78" t="s">
        <v>0</v>
      </c>
      <c r="D161" s="172" t="s">
        <v>565</v>
      </c>
      <c r="E161" s="92"/>
      <c r="F161" s="67"/>
    </row>
    <row r="162" spans="1:6" ht="18" customHeight="1">
      <c r="A162" s="74"/>
      <c r="B162" s="78" t="s">
        <v>12</v>
      </c>
      <c r="C162" s="78" t="s">
        <v>0</v>
      </c>
      <c r="D162" s="80"/>
      <c r="E162" s="92"/>
      <c r="F162" s="67"/>
    </row>
    <row r="163" spans="1:6" ht="18" customHeight="1">
      <c r="A163" s="74"/>
      <c r="B163" s="78" t="s">
        <v>613</v>
      </c>
      <c r="C163" s="78" t="s">
        <v>0</v>
      </c>
      <c r="D163" s="172" t="s">
        <v>565</v>
      </c>
      <c r="E163" s="92"/>
      <c r="F163" s="67"/>
    </row>
    <row r="164" spans="1:6" ht="18" customHeight="1">
      <c r="A164" s="78"/>
      <c r="B164" s="74" t="s">
        <v>426</v>
      </c>
      <c r="C164" s="74" t="s">
        <v>0</v>
      </c>
      <c r="D164" s="80"/>
      <c r="E164" s="116"/>
      <c r="F164" s="67"/>
    </row>
    <row r="165" spans="1:6" ht="13.5">
      <c r="A165" s="83"/>
      <c r="B165" s="101"/>
      <c r="C165" s="101"/>
      <c r="D165" s="101"/>
      <c r="E165" s="101"/>
      <c r="F165" s="101"/>
    </row>
    <row r="167" spans="1:4" ht="13.5">
      <c r="A167" s="185" t="s">
        <v>567</v>
      </c>
      <c r="B167" s="185"/>
      <c r="C167" s="185"/>
      <c r="D167" s="185"/>
    </row>
  </sheetData>
  <sheetProtection/>
  <mergeCells count="5">
    <mergeCell ref="A167:D167"/>
    <mergeCell ref="A1:F1"/>
    <mergeCell ref="A2:F2"/>
    <mergeCell ref="A3:F3"/>
    <mergeCell ref="A4:F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06" t="s">
        <v>107</v>
      </c>
      <c r="B1" s="206"/>
      <c r="C1" s="206"/>
      <c r="D1" s="206"/>
      <c r="E1" s="206"/>
      <c r="F1" s="206"/>
      <c r="G1" s="206"/>
      <c r="H1" s="206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07" t="s">
        <v>200</v>
      </c>
      <c r="B3" s="207"/>
      <c r="C3" s="207"/>
      <c r="D3" s="207"/>
      <c r="E3" s="207"/>
      <c r="F3" s="207"/>
      <c r="G3" s="207"/>
      <c r="H3" s="207"/>
    </row>
    <row r="4" spans="1:8" ht="17.25" customHeight="1">
      <c r="A4" s="208" t="s">
        <v>172</v>
      </c>
      <c r="B4" s="208"/>
      <c r="C4" s="208"/>
      <c r="D4" s="208"/>
      <c r="E4" s="208"/>
      <c r="F4" s="208"/>
      <c r="G4" s="208"/>
      <c r="H4" s="208"/>
    </row>
    <row r="5" spans="1:8" ht="16.5" hidden="1">
      <c r="A5" s="38"/>
      <c r="B5" s="38"/>
      <c r="C5" s="38"/>
      <c r="D5" s="38"/>
      <c r="E5" s="38"/>
      <c r="F5" s="38"/>
      <c r="G5" s="38"/>
      <c r="H5" s="38"/>
    </row>
    <row r="6" spans="1:8" ht="15" hidden="1">
      <c r="A6" s="190"/>
      <c r="B6" s="190"/>
      <c r="C6" s="190"/>
      <c r="D6" s="190"/>
      <c r="E6" s="190"/>
      <c r="F6" s="190"/>
      <c r="G6" s="190"/>
      <c r="H6" s="190"/>
    </row>
    <row r="7" spans="1:8" ht="16.5">
      <c r="A7" s="209" t="s">
        <v>125</v>
      </c>
      <c r="B7" s="209"/>
      <c r="C7" s="209"/>
      <c r="D7" s="209"/>
      <c r="E7" s="46" t="e">
        <f>H132</f>
        <v>#REF!</v>
      </c>
      <c r="F7" s="38" t="s">
        <v>0</v>
      </c>
      <c r="G7" s="34"/>
      <c r="H7" s="34"/>
    </row>
    <row r="8" spans="1:8" ht="16.5">
      <c r="A8" s="209" t="s">
        <v>126</v>
      </c>
      <c r="B8" s="209"/>
      <c r="C8" s="209"/>
      <c r="D8" s="209"/>
      <c r="E8" s="46" t="e">
        <f>H125</f>
        <v>#REF!</v>
      </c>
      <c r="F8" s="38" t="s">
        <v>0</v>
      </c>
      <c r="G8" s="34"/>
      <c r="H8" s="34"/>
    </row>
    <row r="9" spans="1:8" ht="16.5">
      <c r="A9" s="211" t="s">
        <v>127</v>
      </c>
      <c r="B9" s="211"/>
      <c r="C9" s="211"/>
      <c r="D9" s="211"/>
      <c r="E9" s="46" t="e">
        <f>E8/4.6</f>
        <v>#REF!</v>
      </c>
      <c r="F9" s="41" t="s">
        <v>74</v>
      </c>
      <c r="G9" s="40"/>
      <c r="H9" s="40"/>
    </row>
    <row r="10" spans="1:8" ht="15">
      <c r="A10" s="212" t="s">
        <v>210</v>
      </c>
      <c r="B10" s="212"/>
      <c r="C10" s="212"/>
      <c r="D10" s="212"/>
      <c r="E10" s="212"/>
      <c r="F10" s="212"/>
      <c r="G10" s="212"/>
      <c r="H10" s="21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13" t="s">
        <v>1</v>
      </c>
      <c r="B12" s="214" t="s">
        <v>24</v>
      </c>
      <c r="C12" s="215" t="s">
        <v>25</v>
      </c>
      <c r="D12" s="216" t="s">
        <v>13</v>
      </c>
      <c r="E12" s="217" t="s">
        <v>21</v>
      </c>
      <c r="F12" s="217"/>
      <c r="G12" s="218" t="s">
        <v>2</v>
      </c>
      <c r="H12" s="218"/>
    </row>
    <row r="13" spans="1:8" ht="48">
      <c r="A13" s="213"/>
      <c r="B13" s="214"/>
      <c r="C13" s="215"/>
      <c r="D13" s="216"/>
      <c r="E13" s="7" t="s">
        <v>13</v>
      </c>
      <c r="F13" s="7" t="s">
        <v>23</v>
      </c>
      <c r="G13" s="7" t="s">
        <v>22</v>
      </c>
      <c r="H13" s="24" t="s">
        <v>14</v>
      </c>
    </row>
    <row r="14" spans="1:8" ht="13.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7" t="s">
        <v>20</v>
      </c>
      <c r="G14" s="3" t="s">
        <v>8</v>
      </c>
      <c r="H14" s="25">
        <v>8</v>
      </c>
    </row>
    <row r="15" spans="1:8" s="14" customFormat="1" ht="49.5" customHeight="1">
      <c r="A15" s="3" t="s">
        <v>15</v>
      </c>
      <c r="B15" s="3" t="s">
        <v>144</v>
      </c>
      <c r="C15" s="5" t="s">
        <v>212</v>
      </c>
      <c r="D15" s="3" t="s">
        <v>98</v>
      </c>
      <c r="E15" s="12"/>
      <c r="F15" s="17">
        <v>30</v>
      </c>
      <c r="G15" s="12"/>
      <c r="H15" s="4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79</v>
      </c>
      <c r="C16" s="16" t="s">
        <v>143</v>
      </c>
      <c r="D16" s="4" t="s">
        <v>99</v>
      </c>
      <c r="E16" s="8">
        <v>0.12</v>
      </c>
      <c r="F16" s="10">
        <f>E16*F15</f>
        <v>3.5999999999999996</v>
      </c>
      <c r="G16" s="8">
        <v>4.6</v>
      </c>
      <c r="H16" s="27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145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7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179</v>
      </c>
      <c r="D18" s="4" t="s">
        <v>98</v>
      </c>
      <c r="E18" s="9">
        <v>1.01</v>
      </c>
      <c r="F18" s="10">
        <f>E18*F15</f>
        <v>30.3</v>
      </c>
      <c r="G18" s="8">
        <v>4.1</v>
      </c>
      <c r="H18" s="27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138</v>
      </c>
      <c r="D19" s="4" t="s">
        <v>100</v>
      </c>
      <c r="E19" s="10"/>
      <c r="F19" s="10">
        <v>13</v>
      </c>
      <c r="G19" s="8">
        <v>0.8</v>
      </c>
      <c r="H19" s="27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139</v>
      </c>
      <c r="D20" s="4" t="s">
        <v>100</v>
      </c>
      <c r="E20" s="10"/>
      <c r="F20" s="10">
        <v>3</v>
      </c>
      <c r="G20" s="8">
        <v>10.2</v>
      </c>
      <c r="H20" s="27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75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7">
        <f t="shared" si="1"/>
        <v>1.5804479999999999</v>
      </c>
    </row>
    <row r="22" spans="1:8" s="14" customFormat="1" ht="46.5" customHeight="1">
      <c r="A22" s="3" t="s">
        <v>16</v>
      </c>
      <c r="B22" s="3" t="s">
        <v>144</v>
      </c>
      <c r="C22" s="5" t="s">
        <v>173</v>
      </c>
      <c r="D22" s="3" t="s">
        <v>98</v>
      </c>
      <c r="E22" s="12"/>
      <c r="F22" s="17">
        <v>24</v>
      </c>
      <c r="G22" s="12"/>
      <c r="H22" s="45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79</v>
      </c>
      <c r="C23" s="16" t="s">
        <v>143</v>
      </c>
      <c r="D23" s="4" t="s">
        <v>99</v>
      </c>
      <c r="E23" s="8">
        <v>0.12</v>
      </c>
      <c r="F23" s="10">
        <f>E23*F22</f>
        <v>2.88</v>
      </c>
      <c r="G23" s="8">
        <v>4.6</v>
      </c>
      <c r="H23" s="27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145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7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108</v>
      </c>
      <c r="D25" s="4" t="s">
        <v>98</v>
      </c>
      <c r="E25" s="9">
        <v>1.01</v>
      </c>
      <c r="F25" s="10">
        <f>E25*F22</f>
        <v>24.240000000000002</v>
      </c>
      <c r="G25" s="8">
        <v>2.5</v>
      </c>
      <c r="H25" s="27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109</v>
      </c>
      <c r="D26" s="4" t="s">
        <v>100</v>
      </c>
      <c r="E26" s="10"/>
      <c r="F26" s="10">
        <v>12</v>
      </c>
      <c r="G26" s="8">
        <v>0.6</v>
      </c>
      <c r="H26" s="27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110</v>
      </c>
      <c r="D27" s="4" t="s">
        <v>100</v>
      </c>
      <c r="E27" s="10"/>
      <c r="F27" s="10">
        <v>4</v>
      </c>
      <c r="G27" s="8">
        <v>8.5</v>
      </c>
      <c r="H27" s="27">
        <f t="shared" si="3"/>
        <v>34</v>
      </c>
    </row>
    <row r="28" spans="1:8" ht="15">
      <c r="A28" s="10">
        <f t="shared" si="2"/>
        <v>2.6000000000000005</v>
      </c>
      <c r="B28" s="4"/>
      <c r="C28" s="16" t="s">
        <v>75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7">
        <f t="shared" si="3"/>
        <v>1.2643584</v>
      </c>
    </row>
    <row r="29" spans="1:8" s="14" customFormat="1" ht="45" customHeight="1">
      <c r="A29" s="3" t="s">
        <v>17</v>
      </c>
      <c r="B29" s="3" t="s">
        <v>144</v>
      </c>
      <c r="C29" s="5" t="s">
        <v>131</v>
      </c>
      <c r="D29" s="3" t="s">
        <v>98</v>
      </c>
      <c r="E29" s="12"/>
      <c r="F29" s="17">
        <v>32</v>
      </c>
      <c r="G29" s="12"/>
      <c r="H29" s="45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79</v>
      </c>
      <c r="C30" s="16" t="s">
        <v>143</v>
      </c>
      <c r="D30" s="4" t="s">
        <v>99</v>
      </c>
      <c r="E30" s="8">
        <v>0.12</v>
      </c>
      <c r="F30" s="10">
        <f>E30*F29</f>
        <v>3.84</v>
      </c>
      <c r="G30" s="8">
        <v>4.6</v>
      </c>
      <c r="H30" s="27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145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7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111</v>
      </c>
      <c r="D32" s="4" t="s">
        <v>98</v>
      </c>
      <c r="E32" s="9">
        <v>1.01</v>
      </c>
      <c r="F32" s="10">
        <f>E32*F29</f>
        <v>32.32</v>
      </c>
      <c r="G32" s="8">
        <v>1.7</v>
      </c>
      <c r="H32" s="27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112</v>
      </c>
      <c r="D33" s="4" t="s">
        <v>100</v>
      </c>
      <c r="E33" s="10"/>
      <c r="F33" s="10">
        <v>13</v>
      </c>
      <c r="G33" s="8">
        <v>0.4</v>
      </c>
      <c r="H33" s="27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113</v>
      </c>
      <c r="D34" s="4" t="s">
        <v>100</v>
      </c>
      <c r="E34" s="10"/>
      <c r="F34" s="10">
        <v>3</v>
      </c>
      <c r="G34" s="8">
        <v>6.8</v>
      </c>
      <c r="H34" s="27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75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7">
        <f t="shared" si="5"/>
        <v>1.6858111999999998</v>
      </c>
    </row>
    <row r="36" spans="1:8" s="14" customFormat="1" ht="45" customHeight="1">
      <c r="A36" s="3" t="s">
        <v>18</v>
      </c>
      <c r="B36" s="3" t="s">
        <v>213</v>
      </c>
      <c r="C36" s="5" t="s">
        <v>215</v>
      </c>
      <c r="D36" s="3" t="s">
        <v>26</v>
      </c>
      <c r="E36" s="12"/>
      <c r="F36" s="17">
        <v>1</v>
      </c>
      <c r="G36" s="12"/>
      <c r="H36" s="45">
        <f>H37++H38++H39++H40</f>
        <v>20.748</v>
      </c>
    </row>
    <row r="37" spans="1:8" ht="15">
      <c r="A37" s="10">
        <f>A36+0.1</f>
        <v>4.1</v>
      </c>
      <c r="B37" s="4"/>
      <c r="C37" s="16" t="s">
        <v>141</v>
      </c>
      <c r="D37" s="4" t="s">
        <v>99</v>
      </c>
      <c r="E37" s="8">
        <v>1.54</v>
      </c>
      <c r="F37" s="10">
        <f>E37*F36</f>
        <v>1.54</v>
      </c>
      <c r="G37" s="8">
        <v>4.6</v>
      </c>
      <c r="H37" s="27">
        <f>F37*G37</f>
        <v>7.084</v>
      </c>
    </row>
    <row r="38" spans="1:8" ht="15">
      <c r="A38" s="10">
        <f>A37+0.1</f>
        <v>4.199999999999999</v>
      </c>
      <c r="B38" s="4"/>
      <c r="C38" s="16" t="s">
        <v>94</v>
      </c>
      <c r="D38" s="4" t="s">
        <v>80</v>
      </c>
      <c r="E38" s="8">
        <v>0.03</v>
      </c>
      <c r="F38" s="9">
        <f>E38*F36</f>
        <v>0.03</v>
      </c>
      <c r="G38" s="8">
        <v>3.2</v>
      </c>
      <c r="H38" s="63">
        <f>F38*G38</f>
        <v>0.096</v>
      </c>
    </row>
    <row r="39" spans="1:8" ht="15">
      <c r="A39" s="10">
        <f>A38+0.1</f>
        <v>4.299999999999999</v>
      </c>
      <c r="B39" s="4"/>
      <c r="C39" s="16" t="s">
        <v>214</v>
      </c>
      <c r="D39" s="4" t="s">
        <v>98</v>
      </c>
      <c r="E39" s="9">
        <v>1</v>
      </c>
      <c r="F39" s="10">
        <f>E39*F36</f>
        <v>1</v>
      </c>
      <c r="G39" s="8">
        <v>12</v>
      </c>
      <c r="H39" s="27">
        <f>F39*G39</f>
        <v>12</v>
      </c>
    </row>
    <row r="40" spans="1:8" ht="15">
      <c r="A40" s="10">
        <f>A39+0.1</f>
        <v>4.399999999999999</v>
      </c>
      <c r="B40" s="4"/>
      <c r="C40" s="16" t="s">
        <v>75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7">
        <f>F40*G40</f>
        <v>1.568</v>
      </c>
    </row>
    <row r="41" spans="1:8" s="14" customFormat="1" ht="45" customHeight="1">
      <c r="A41" s="3" t="s">
        <v>19</v>
      </c>
      <c r="B41" s="3" t="s">
        <v>213</v>
      </c>
      <c r="C41" s="5" t="s">
        <v>216</v>
      </c>
      <c r="D41" s="3" t="s">
        <v>26</v>
      </c>
      <c r="E41" s="12"/>
      <c r="F41" s="17">
        <v>1</v>
      </c>
      <c r="G41" s="12"/>
      <c r="H41" s="45">
        <f>H42+H43+H44++H45</f>
        <v>38.748</v>
      </c>
    </row>
    <row r="42" spans="1:8" ht="15">
      <c r="A42" s="10">
        <f>A41+0.1</f>
        <v>5.1</v>
      </c>
      <c r="B42" s="4"/>
      <c r="C42" s="16" t="s">
        <v>141</v>
      </c>
      <c r="D42" s="4" t="s">
        <v>99</v>
      </c>
      <c r="E42" s="8">
        <v>1.54</v>
      </c>
      <c r="F42" s="10">
        <f>E42*F41</f>
        <v>1.54</v>
      </c>
      <c r="G42" s="8">
        <v>4.6</v>
      </c>
      <c r="H42" s="27">
        <f>F42*G42</f>
        <v>7.084</v>
      </c>
    </row>
    <row r="43" spans="1:8" ht="15">
      <c r="A43" s="10">
        <f>A42+0.1</f>
        <v>5.199999999999999</v>
      </c>
      <c r="B43" s="4"/>
      <c r="C43" s="16" t="s">
        <v>94</v>
      </c>
      <c r="D43" s="4" t="s">
        <v>80</v>
      </c>
      <c r="E43" s="8">
        <v>0.03</v>
      </c>
      <c r="F43" s="9">
        <f>E43*F41</f>
        <v>0.03</v>
      </c>
      <c r="G43" s="8">
        <v>3.2</v>
      </c>
      <c r="H43" s="63">
        <f>F43*G43</f>
        <v>0.096</v>
      </c>
    </row>
    <row r="44" spans="1:8" ht="15">
      <c r="A44" s="10">
        <f>A43+0.1</f>
        <v>5.299999999999999</v>
      </c>
      <c r="B44" s="4"/>
      <c r="C44" s="16" t="s">
        <v>216</v>
      </c>
      <c r="D44" s="4" t="s">
        <v>98</v>
      </c>
      <c r="E44" s="9">
        <v>1</v>
      </c>
      <c r="F44" s="10">
        <f>E44*F41</f>
        <v>1</v>
      </c>
      <c r="G44" s="8">
        <v>30</v>
      </c>
      <c r="H44" s="27">
        <f>F44*G44</f>
        <v>30</v>
      </c>
    </row>
    <row r="45" spans="1:8" ht="15">
      <c r="A45" s="10">
        <f>A44+0.1</f>
        <v>5.399999999999999</v>
      </c>
      <c r="B45" s="4"/>
      <c r="C45" s="16" t="s">
        <v>75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7">
        <f>F45*G45</f>
        <v>1.568</v>
      </c>
    </row>
    <row r="46" spans="1:8" s="14" customFormat="1" ht="42" customHeight="1">
      <c r="A46" s="3" t="s">
        <v>20</v>
      </c>
      <c r="B46" s="3" t="s">
        <v>213</v>
      </c>
      <c r="C46" s="5" t="s">
        <v>148</v>
      </c>
      <c r="D46" s="3" t="s">
        <v>26</v>
      </c>
      <c r="E46" s="12"/>
      <c r="F46" s="17">
        <v>1</v>
      </c>
      <c r="G46" s="12"/>
      <c r="H46" s="45">
        <f>H47+H48++H49++H50</f>
        <v>20.748</v>
      </c>
    </row>
    <row r="47" spans="1:8" ht="15">
      <c r="A47" s="10">
        <f>A46+0.1</f>
        <v>6.1</v>
      </c>
      <c r="B47" s="4"/>
      <c r="C47" s="16" t="s">
        <v>141</v>
      </c>
      <c r="D47" s="4" t="s">
        <v>99</v>
      </c>
      <c r="E47" s="8">
        <v>1.54</v>
      </c>
      <c r="F47" s="10">
        <f>E47*F46</f>
        <v>1.54</v>
      </c>
      <c r="G47" s="8">
        <v>4.6</v>
      </c>
      <c r="H47" s="27">
        <f>F47*G47</f>
        <v>7.084</v>
      </c>
    </row>
    <row r="48" spans="1:8" ht="15">
      <c r="A48" s="10">
        <f>A47+0.1</f>
        <v>6.199999999999999</v>
      </c>
      <c r="B48" s="4"/>
      <c r="C48" s="16" t="s">
        <v>94</v>
      </c>
      <c r="D48" s="4" t="s">
        <v>80</v>
      </c>
      <c r="E48" s="8">
        <v>0.03</v>
      </c>
      <c r="F48" s="9">
        <f>E48*F46</f>
        <v>0.03</v>
      </c>
      <c r="G48" s="8">
        <v>3.2</v>
      </c>
      <c r="H48" s="63">
        <f>F48*G48</f>
        <v>0.096</v>
      </c>
    </row>
    <row r="49" spans="1:8" ht="15">
      <c r="A49" s="10">
        <f>A48+0.1</f>
        <v>6.299999999999999</v>
      </c>
      <c r="B49" s="4"/>
      <c r="C49" s="16" t="s">
        <v>148</v>
      </c>
      <c r="D49" s="4" t="s">
        <v>98</v>
      </c>
      <c r="E49" s="9">
        <v>1</v>
      </c>
      <c r="F49" s="10">
        <f>E49*F46</f>
        <v>1</v>
      </c>
      <c r="G49" s="8">
        <v>12</v>
      </c>
      <c r="H49" s="27">
        <f>F49*G49</f>
        <v>12</v>
      </c>
    </row>
    <row r="50" spans="1:8" ht="15">
      <c r="A50" s="10">
        <f>A49+0.1</f>
        <v>6.399999999999999</v>
      </c>
      <c r="B50" s="4"/>
      <c r="C50" s="16" t="s">
        <v>75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7">
        <f>F50*G50</f>
        <v>1.568</v>
      </c>
    </row>
    <row r="51" spans="1:9" s="14" customFormat="1" ht="40.5">
      <c r="A51" s="3" t="s">
        <v>8</v>
      </c>
      <c r="B51" s="3" t="s">
        <v>114</v>
      </c>
      <c r="C51" s="5" t="s">
        <v>115</v>
      </c>
      <c r="D51" s="3" t="s">
        <v>98</v>
      </c>
      <c r="E51" s="12"/>
      <c r="F51" s="17">
        <v>86</v>
      </c>
      <c r="G51" s="12"/>
      <c r="H51" s="45">
        <f>H52+H53</f>
        <v>35.514559999999996</v>
      </c>
      <c r="I51" s="43"/>
    </row>
    <row r="52" spans="1:8" ht="18" customHeight="1">
      <c r="A52" s="10">
        <f>A51+0.1</f>
        <v>7.1</v>
      </c>
      <c r="B52" s="4"/>
      <c r="C52" s="16" t="s">
        <v>140</v>
      </c>
      <c r="D52" s="4" t="s">
        <v>99</v>
      </c>
      <c r="E52" s="8">
        <v>0.06</v>
      </c>
      <c r="F52" s="10">
        <f>E52*F51</f>
        <v>5.16</v>
      </c>
      <c r="G52" s="8">
        <v>4.6</v>
      </c>
      <c r="H52" s="27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75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7">
        <f>F53*G53</f>
        <v>11.778559999999999</v>
      </c>
    </row>
    <row r="54" spans="1:8" s="14" customFormat="1" ht="51.75" customHeight="1">
      <c r="A54" s="3" t="s">
        <v>9</v>
      </c>
      <c r="B54" s="3" t="s">
        <v>146</v>
      </c>
      <c r="C54" s="5" t="s">
        <v>219</v>
      </c>
      <c r="D54" s="3" t="s">
        <v>120</v>
      </c>
      <c r="E54" s="12"/>
      <c r="F54" s="17">
        <v>1</v>
      </c>
      <c r="G54" s="12"/>
      <c r="H54" s="45">
        <f>H55+H56++H57++H58++H59</f>
        <v>566.3100000000001</v>
      </c>
    </row>
    <row r="55" spans="1:8" ht="13.5">
      <c r="A55" s="10">
        <f>A54+0.1</f>
        <v>8.1</v>
      </c>
      <c r="B55" s="4"/>
      <c r="C55" s="42" t="s">
        <v>147</v>
      </c>
      <c r="D55" s="4" t="s">
        <v>99</v>
      </c>
      <c r="E55" s="8">
        <v>19.09</v>
      </c>
      <c r="F55" s="10">
        <f>E55*F54</f>
        <v>19.09</v>
      </c>
      <c r="G55" s="8">
        <v>4.6</v>
      </c>
      <c r="H55" s="27">
        <f>F55*G55</f>
        <v>87.814</v>
      </c>
    </row>
    <row r="56" spans="1:8" ht="15" customHeight="1">
      <c r="A56" s="10">
        <f>A55+0.1</f>
        <v>8.2</v>
      </c>
      <c r="B56" s="4"/>
      <c r="C56" s="42" t="s">
        <v>133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7">
        <f>F56*G56</f>
        <v>1.4400000000000002</v>
      </c>
    </row>
    <row r="57" spans="1:8" ht="13.5">
      <c r="A57" s="10">
        <f>A56+0.1</f>
        <v>8.299999999999999</v>
      </c>
      <c r="B57" s="4"/>
      <c r="C57" s="28" t="s">
        <v>217</v>
      </c>
      <c r="D57" s="4" t="s">
        <v>82</v>
      </c>
      <c r="E57" s="10">
        <v>1</v>
      </c>
      <c r="F57" s="10">
        <f>E57*F54</f>
        <v>1</v>
      </c>
      <c r="G57" s="8">
        <v>430</v>
      </c>
      <c r="H57" s="27">
        <f>F57*G57</f>
        <v>430</v>
      </c>
    </row>
    <row r="58" spans="1:8" ht="13.5">
      <c r="A58" s="10">
        <f>A57+0.1</f>
        <v>8.399999999999999</v>
      </c>
      <c r="B58" s="4"/>
      <c r="C58" s="28" t="s">
        <v>218</v>
      </c>
      <c r="D58" s="4" t="s">
        <v>26</v>
      </c>
      <c r="E58" s="10"/>
      <c r="F58" s="10">
        <v>1</v>
      </c>
      <c r="G58" s="8">
        <v>42</v>
      </c>
      <c r="H58" s="27">
        <f>F58*G58</f>
        <v>42</v>
      </c>
    </row>
    <row r="59" spans="1:8" ht="15.75" customHeight="1">
      <c r="A59" s="10">
        <f>A58+0.1</f>
        <v>8.499999999999998</v>
      </c>
      <c r="B59" s="4"/>
      <c r="C59" s="42" t="s">
        <v>75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7">
        <f>F59*G59</f>
        <v>5.056000000000001</v>
      </c>
    </row>
    <row r="60" spans="1:8" s="14" customFormat="1" ht="52.5" customHeight="1">
      <c r="A60" s="3" t="s">
        <v>10</v>
      </c>
      <c r="B60" s="3" t="s">
        <v>46</v>
      </c>
      <c r="C60" s="5" t="s">
        <v>123</v>
      </c>
      <c r="D60" s="3" t="s">
        <v>26</v>
      </c>
      <c r="E60" s="17"/>
      <c r="F60" s="17">
        <v>10</v>
      </c>
      <c r="G60" s="17"/>
      <c r="H60" s="4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87</v>
      </c>
      <c r="D61" s="4" t="s">
        <v>74</v>
      </c>
      <c r="E61" s="9">
        <v>0.76</v>
      </c>
      <c r="F61" s="10">
        <f>E61*F60</f>
        <v>7.6</v>
      </c>
      <c r="G61" s="8">
        <v>4.6</v>
      </c>
      <c r="H61" s="27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88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7">
        <f>F62*G62</f>
        <v>14.720000000000002</v>
      </c>
    </row>
    <row r="63" spans="1:8" ht="16.5" customHeight="1">
      <c r="A63" s="4"/>
      <c r="B63" s="4"/>
      <c r="C63" s="39" t="s">
        <v>116</v>
      </c>
      <c r="D63" s="4"/>
      <c r="E63" s="8"/>
      <c r="F63" s="10"/>
      <c r="G63" s="8"/>
      <c r="H63" s="27"/>
    </row>
    <row r="64" spans="1:8" s="14" customFormat="1" ht="45" customHeight="1">
      <c r="A64" s="3" t="s">
        <v>11</v>
      </c>
      <c r="B64" s="3" t="s">
        <v>117</v>
      </c>
      <c r="C64" s="5" t="s">
        <v>118</v>
      </c>
      <c r="D64" s="3" t="s">
        <v>98</v>
      </c>
      <c r="E64" s="12"/>
      <c r="F64" s="17">
        <v>22</v>
      </c>
      <c r="G64" s="12"/>
      <c r="H64" s="4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128</v>
      </c>
      <c r="D65" s="4" t="s">
        <v>99</v>
      </c>
      <c r="E65" s="8">
        <v>0.67</v>
      </c>
      <c r="F65" s="10">
        <f>E65*F64</f>
        <v>14.74</v>
      </c>
      <c r="G65" s="8">
        <v>4.6</v>
      </c>
      <c r="H65" s="27">
        <f>F65*G65</f>
        <v>67.804</v>
      </c>
    </row>
    <row r="66" spans="1:8" ht="15">
      <c r="A66" s="10">
        <f>A65+0.1</f>
        <v>10.2</v>
      </c>
      <c r="B66" s="4"/>
      <c r="C66" s="16" t="s">
        <v>129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7">
        <f>F66*G66</f>
        <v>0.0704</v>
      </c>
    </row>
    <row r="67" spans="1:8" ht="15">
      <c r="A67" s="10">
        <f>A66+0.1</f>
        <v>10.299999999999999</v>
      </c>
      <c r="B67" s="4"/>
      <c r="C67" s="16" t="s">
        <v>142</v>
      </c>
      <c r="D67" s="4" t="s">
        <v>81</v>
      </c>
      <c r="E67" s="10">
        <v>1</v>
      </c>
      <c r="F67" s="10">
        <f>E67*F64</f>
        <v>22</v>
      </c>
      <c r="G67" s="8">
        <v>5.1</v>
      </c>
      <c r="H67" s="27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119</v>
      </c>
      <c r="D68" s="4" t="s">
        <v>100</v>
      </c>
      <c r="E68" s="8"/>
      <c r="F68" s="10">
        <v>14</v>
      </c>
      <c r="G68" s="8">
        <v>5</v>
      </c>
      <c r="H68" s="27">
        <f>F68*G68</f>
        <v>70</v>
      </c>
    </row>
    <row r="69" spans="1:8" ht="15">
      <c r="A69" s="10">
        <f>A68+0.1</f>
        <v>10.499999999999998</v>
      </c>
      <c r="B69" s="3"/>
      <c r="C69" s="16" t="s">
        <v>75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7">
        <f>F69*G69</f>
        <v>14.6432</v>
      </c>
    </row>
    <row r="70" spans="1:8" s="14" customFormat="1" ht="45" customHeight="1">
      <c r="A70" s="3" t="s">
        <v>95</v>
      </c>
      <c r="B70" s="3" t="s">
        <v>101</v>
      </c>
      <c r="C70" s="5" t="s">
        <v>102</v>
      </c>
      <c r="D70" s="3" t="s">
        <v>98</v>
      </c>
      <c r="E70" s="12"/>
      <c r="F70" s="17">
        <v>20</v>
      </c>
      <c r="G70" s="12"/>
      <c r="H70" s="45">
        <f>H71+H72++H73+H74+H75</f>
        <v>224.448</v>
      </c>
    </row>
    <row r="71" spans="1:8" ht="15">
      <c r="A71" s="10">
        <f>A70+0.1</f>
        <v>11.1</v>
      </c>
      <c r="B71" s="4"/>
      <c r="C71" s="16" t="s">
        <v>103</v>
      </c>
      <c r="D71" s="4" t="s">
        <v>99</v>
      </c>
      <c r="E71" s="8">
        <v>0.7</v>
      </c>
      <c r="F71" s="10">
        <f>E71*F70</f>
        <v>14</v>
      </c>
      <c r="G71" s="8">
        <v>4.6</v>
      </c>
      <c r="H71" s="27">
        <f>F71*G71</f>
        <v>64.39999999999999</v>
      </c>
    </row>
    <row r="72" spans="1:8" ht="15">
      <c r="A72" s="10">
        <f>A71+0.1</f>
        <v>11.2</v>
      </c>
      <c r="B72" s="4"/>
      <c r="C72" s="16" t="s">
        <v>104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7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105</v>
      </c>
      <c r="D73" s="4" t="s">
        <v>81</v>
      </c>
      <c r="E73" s="10">
        <v>1</v>
      </c>
      <c r="F73" s="10">
        <f>E73*F70</f>
        <v>20</v>
      </c>
      <c r="G73" s="8">
        <v>4</v>
      </c>
      <c r="H73" s="27">
        <f>F73*G73</f>
        <v>80</v>
      </c>
    </row>
    <row r="74" spans="1:8" ht="15">
      <c r="A74" s="10">
        <f>A73+0.1</f>
        <v>11.399999999999999</v>
      </c>
      <c r="B74" s="4"/>
      <c r="C74" s="16" t="s">
        <v>106</v>
      </c>
      <c r="D74" s="4" t="s">
        <v>100</v>
      </c>
      <c r="E74" s="8"/>
      <c r="F74" s="10">
        <v>20</v>
      </c>
      <c r="G74" s="8">
        <v>3.5</v>
      </c>
      <c r="H74" s="27">
        <f>F74*G74</f>
        <v>70</v>
      </c>
    </row>
    <row r="75" spans="1:8" ht="15">
      <c r="A75" s="10">
        <f>A74+0.1</f>
        <v>11.499999999999998</v>
      </c>
      <c r="B75" s="4"/>
      <c r="C75" s="16" t="s">
        <v>75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7">
        <f>F75*G75</f>
        <v>9.984000000000002</v>
      </c>
    </row>
    <row r="76" spans="1:8" s="14" customFormat="1" ht="48" customHeight="1">
      <c r="A76" s="3" t="s">
        <v>29</v>
      </c>
      <c r="B76" s="3" t="s">
        <v>151</v>
      </c>
      <c r="C76" s="5" t="s">
        <v>220</v>
      </c>
      <c r="D76" s="3" t="s">
        <v>120</v>
      </c>
      <c r="E76" s="12"/>
      <c r="F76" s="17">
        <v>4</v>
      </c>
      <c r="G76" s="12"/>
      <c r="H76" s="45">
        <f>H77++H78++H79++H80</f>
        <v>537.2479999999999</v>
      </c>
    </row>
    <row r="77" spans="1:8" ht="15">
      <c r="A77" s="10">
        <f>A76+0.1</f>
        <v>12.1</v>
      </c>
      <c r="B77" s="4"/>
      <c r="C77" s="16" t="s">
        <v>149</v>
      </c>
      <c r="D77" s="4" t="s">
        <v>99</v>
      </c>
      <c r="E77" s="8">
        <v>4.2</v>
      </c>
      <c r="F77" s="10">
        <f>E77*F76</f>
        <v>16.8</v>
      </c>
      <c r="G77" s="8">
        <v>4.6</v>
      </c>
      <c r="H77" s="27">
        <f>F77*G77</f>
        <v>77.28</v>
      </c>
    </row>
    <row r="78" spans="1:8" ht="15">
      <c r="A78" s="10">
        <f>A77+0.1</f>
        <v>12.2</v>
      </c>
      <c r="B78" s="4"/>
      <c r="C78" s="16" t="s">
        <v>150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7">
        <f>F78*G78</f>
        <v>4.096</v>
      </c>
    </row>
    <row r="79" spans="1:8" ht="15">
      <c r="A79" s="10">
        <f>A78+0.1</f>
        <v>12.299999999999999</v>
      </c>
      <c r="B79" s="4"/>
      <c r="C79" s="16" t="s">
        <v>221</v>
      </c>
      <c r="D79" s="4" t="s">
        <v>82</v>
      </c>
      <c r="E79" s="8">
        <v>1</v>
      </c>
      <c r="F79" s="10">
        <f>E79*F76</f>
        <v>4</v>
      </c>
      <c r="G79" s="10">
        <v>110</v>
      </c>
      <c r="H79" s="27">
        <f>F79*G79</f>
        <v>440</v>
      </c>
    </row>
    <row r="80" spans="1:8" ht="15">
      <c r="A80" s="10">
        <f>A79+0.1</f>
        <v>12.399999999999999</v>
      </c>
      <c r="B80" s="4"/>
      <c r="C80" s="16" t="s">
        <v>75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7">
        <f>F80*G80</f>
        <v>15.872</v>
      </c>
    </row>
    <row r="81" spans="1:8" s="14" customFormat="1" ht="52.5" customHeight="1">
      <c r="A81" s="3" t="s">
        <v>30</v>
      </c>
      <c r="B81" s="3" t="s">
        <v>152</v>
      </c>
      <c r="C81" s="5" t="s">
        <v>222</v>
      </c>
      <c r="D81" s="3" t="s">
        <v>120</v>
      </c>
      <c r="E81" s="12"/>
      <c r="F81" s="17">
        <v>4</v>
      </c>
      <c r="G81" s="12"/>
      <c r="H81" s="45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153</v>
      </c>
      <c r="D82" s="4" t="s">
        <v>99</v>
      </c>
      <c r="E82" s="8">
        <v>7.88</v>
      </c>
      <c r="F82" s="10">
        <f>E82*F81</f>
        <v>31.52</v>
      </c>
      <c r="G82" s="8">
        <v>4.6</v>
      </c>
      <c r="H82" s="27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154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7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223</v>
      </c>
      <c r="D84" s="4" t="s">
        <v>82</v>
      </c>
      <c r="E84" s="8">
        <v>1</v>
      </c>
      <c r="F84" s="10">
        <f>E84*F81</f>
        <v>4</v>
      </c>
      <c r="G84" s="8">
        <v>110</v>
      </c>
      <c r="H84" s="27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132</v>
      </c>
      <c r="D85" s="4" t="s">
        <v>26</v>
      </c>
      <c r="E85" s="8">
        <v>1</v>
      </c>
      <c r="F85" s="10">
        <f>E85*F81</f>
        <v>4</v>
      </c>
      <c r="G85" s="8">
        <v>25</v>
      </c>
      <c r="H85" s="27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121</v>
      </c>
      <c r="D86" s="4" t="s">
        <v>26</v>
      </c>
      <c r="E86" s="8">
        <v>2</v>
      </c>
      <c r="F86" s="10">
        <f>E86*F81</f>
        <v>8</v>
      </c>
      <c r="G86" s="8">
        <v>9</v>
      </c>
      <c r="H86" s="27">
        <f t="shared" si="7"/>
        <v>72</v>
      </c>
    </row>
    <row r="87" spans="1:8" ht="15">
      <c r="A87" s="10">
        <f t="shared" si="6"/>
        <v>13.599999999999998</v>
      </c>
      <c r="B87" s="4"/>
      <c r="C87" s="16" t="s">
        <v>75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7">
        <f t="shared" si="7"/>
        <v>4.736</v>
      </c>
    </row>
    <row r="88" spans="1:8" s="14" customFormat="1" ht="45" customHeight="1">
      <c r="A88" s="3" t="s">
        <v>31</v>
      </c>
      <c r="B88" s="3" t="s">
        <v>151</v>
      </c>
      <c r="C88" s="5" t="s">
        <v>224</v>
      </c>
      <c r="D88" s="3" t="s">
        <v>120</v>
      </c>
      <c r="E88" s="12"/>
      <c r="F88" s="17">
        <v>1</v>
      </c>
      <c r="G88" s="12"/>
      <c r="H88" s="45">
        <f>H89++H90++H91++H92</f>
        <v>154.31199999999998</v>
      </c>
    </row>
    <row r="89" spans="1:8" ht="15">
      <c r="A89" s="10">
        <f>A88+0.1</f>
        <v>14.1</v>
      </c>
      <c r="B89" s="4"/>
      <c r="C89" s="16" t="s">
        <v>149</v>
      </c>
      <c r="D89" s="4" t="s">
        <v>99</v>
      </c>
      <c r="E89" s="8">
        <v>4.2</v>
      </c>
      <c r="F89" s="10">
        <f>E89*F88</f>
        <v>4.2</v>
      </c>
      <c r="G89" s="8">
        <v>4.6</v>
      </c>
      <c r="H89" s="27">
        <f>F89*G89</f>
        <v>19.32</v>
      </c>
    </row>
    <row r="90" spans="1:8" ht="15">
      <c r="A90" s="10">
        <f>A89+0.1</f>
        <v>14.2</v>
      </c>
      <c r="B90" s="4"/>
      <c r="C90" s="16" t="s">
        <v>150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7">
        <f>F90*G90</f>
        <v>1.024</v>
      </c>
    </row>
    <row r="91" spans="1:8" ht="15">
      <c r="A91" s="10">
        <f>A90+0.1</f>
        <v>14.299999999999999</v>
      </c>
      <c r="B91" s="4"/>
      <c r="C91" s="16" t="s">
        <v>196</v>
      </c>
      <c r="D91" s="4" t="s">
        <v>82</v>
      </c>
      <c r="E91" s="8">
        <v>1</v>
      </c>
      <c r="F91" s="10">
        <f>E91*F88</f>
        <v>1</v>
      </c>
      <c r="G91" s="10">
        <v>130</v>
      </c>
      <c r="H91" s="27">
        <f>F91*G91</f>
        <v>130</v>
      </c>
    </row>
    <row r="92" spans="1:8" ht="15">
      <c r="A92" s="10">
        <f>A91+0.1</f>
        <v>14.399999999999999</v>
      </c>
      <c r="B92" s="4"/>
      <c r="C92" s="16" t="s">
        <v>75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7">
        <f>F92*G92</f>
        <v>3.968</v>
      </c>
    </row>
    <row r="93" spans="1:8" s="14" customFormat="1" ht="45.75" customHeight="1">
      <c r="A93" s="3" t="s">
        <v>96</v>
      </c>
      <c r="B93" s="3" t="s">
        <v>152</v>
      </c>
      <c r="C93" s="5" t="s">
        <v>225</v>
      </c>
      <c r="D93" s="3" t="s">
        <v>120</v>
      </c>
      <c r="E93" s="12"/>
      <c r="F93" s="17">
        <v>2</v>
      </c>
      <c r="G93" s="12"/>
      <c r="H93" s="45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153</v>
      </c>
      <c r="D94" s="4" t="s">
        <v>99</v>
      </c>
      <c r="E94" s="8">
        <v>7.88</v>
      </c>
      <c r="F94" s="10">
        <f>E94*F93</f>
        <v>15.76</v>
      </c>
      <c r="G94" s="8">
        <v>4.6</v>
      </c>
      <c r="H94" s="27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154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7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227</v>
      </c>
      <c r="D96" s="4" t="s">
        <v>82</v>
      </c>
      <c r="E96" s="8">
        <v>1</v>
      </c>
      <c r="F96" s="10">
        <f>E96*F93</f>
        <v>2</v>
      </c>
      <c r="G96" s="8">
        <v>120</v>
      </c>
      <c r="H96" s="27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132</v>
      </c>
      <c r="D97" s="4" t="s">
        <v>26</v>
      </c>
      <c r="E97" s="8">
        <v>1</v>
      </c>
      <c r="F97" s="10">
        <f>E97*F93</f>
        <v>2</v>
      </c>
      <c r="G97" s="8">
        <v>25</v>
      </c>
      <c r="H97" s="27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121</v>
      </c>
      <c r="D98" s="4" t="s">
        <v>26</v>
      </c>
      <c r="E98" s="8">
        <v>2</v>
      </c>
      <c r="F98" s="10">
        <f>E98*F93</f>
        <v>4</v>
      </c>
      <c r="G98" s="8">
        <v>9</v>
      </c>
      <c r="H98" s="27">
        <f t="shared" si="9"/>
        <v>36</v>
      </c>
    </row>
    <row r="99" spans="1:8" ht="15">
      <c r="A99" s="10">
        <f t="shared" si="8"/>
        <v>15.599999999999998</v>
      </c>
      <c r="B99" s="4"/>
      <c r="C99" s="16" t="s">
        <v>75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7">
        <f t="shared" si="9"/>
        <v>2.368</v>
      </c>
    </row>
    <row r="100" spans="1:8" s="14" customFormat="1" ht="47.25" customHeight="1">
      <c r="A100" s="3" t="s">
        <v>36</v>
      </c>
      <c r="B100" s="3" t="s">
        <v>152</v>
      </c>
      <c r="C100" s="5" t="s">
        <v>226</v>
      </c>
      <c r="D100" s="3" t="s">
        <v>120</v>
      </c>
      <c r="E100" s="12"/>
      <c r="F100" s="17">
        <v>1</v>
      </c>
      <c r="G100" s="12"/>
      <c r="H100" s="45">
        <f>H101+H102++H103++H104++H105</f>
        <v>152.56</v>
      </c>
    </row>
    <row r="101" spans="1:8" ht="15">
      <c r="A101" s="10">
        <f>A100+0.1</f>
        <v>16.1</v>
      </c>
      <c r="B101" s="4"/>
      <c r="C101" s="16" t="s">
        <v>153</v>
      </c>
      <c r="D101" s="4" t="s">
        <v>99</v>
      </c>
      <c r="E101" s="8">
        <v>7.88</v>
      </c>
      <c r="F101" s="10">
        <f>E101*F100</f>
        <v>7.88</v>
      </c>
      <c r="G101" s="8">
        <v>4.6</v>
      </c>
      <c r="H101" s="27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154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7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226</v>
      </c>
      <c r="D103" s="4" t="s">
        <v>82</v>
      </c>
      <c r="E103" s="8">
        <v>1</v>
      </c>
      <c r="F103" s="10">
        <f>E103*F100</f>
        <v>1</v>
      </c>
      <c r="G103" s="8">
        <v>90</v>
      </c>
      <c r="H103" s="27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132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7">
        <f>F104*G104</f>
        <v>25</v>
      </c>
    </row>
    <row r="105" spans="1:8" ht="15">
      <c r="A105" s="10">
        <f>A104+0.1</f>
        <v>16.500000000000007</v>
      </c>
      <c r="B105" s="4"/>
      <c r="C105" s="16" t="s">
        <v>75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7">
        <f>F105*G105</f>
        <v>1.184</v>
      </c>
    </row>
    <row r="106" spans="1:8" s="14" customFormat="1" ht="48" customHeight="1">
      <c r="A106" s="3" t="s">
        <v>37</v>
      </c>
      <c r="B106" s="3" t="s">
        <v>122</v>
      </c>
      <c r="C106" s="5" t="s">
        <v>155</v>
      </c>
      <c r="D106" s="3" t="s">
        <v>100</v>
      </c>
      <c r="E106" s="12"/>
      <c r="F106" s="17">
        <v>7</v>
      </c>
      <c r="G106" s="12"/>
      <c r="H106" s="45">
        <f>H107+H108+H109+H110</f>
        <v>125.013</v>
      </c>
    </row>
    <row r="107" spans="1:8" ht="15">
      <c r="A107" s="10">
        <f>A106+0.1</f>
        <v>17.1</v>
      </c>
      <c r="B107" s="4"/>
      <c r="C107" s="16" t="s">
        <v>130</v>
      </c>
      <c r="D107" s="4" t="s">
        <v>99</v>
      </c>
      <c r="E107" s="8">
        <v>0.529</v>
      </c>
      <c r="F107" s="10">
        <f>E107*F106</f>
        <v>3.7030000000000003</v>
      </c>
      <c r="G107" s="8">
        <v>4.6</v>
      </c>
      <c r="H107" s="27">
        <f>F107*G107</f>
        <v>17.0338</v>
      </c>
    </row>
    <row r="108" spans="1:8" ht="15">
      <c r="A108" s="10">
        <f>A107+0.1</f>
        <v>17.200000000000003</v>
      </c>
      <c r="B108" s="4"/>
      <c r="C108" s="16" t="s">
        <v>97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7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156</v>
      </c>
      <c r="D109" s="4" t="s">
        <v>100</v>
      </c>
      <c r="E109" s="8">
        <v>1</v>
      </c>
      <c r="F109" s="10">
        <f>E109*F106</f>
        <v>7</v>
      </c>
      <c r="G109" s="10">
        <v>15</v>
      </c>
      <c r="H109" s="27">
        <f>F109*G109</f>
        <v>105</v>
      </c>
    </row>
    <row r="110" spans="1:8" ht="15">
      <c r="A110" s="10">
        <f>A109+0.1</f>
        <v>17.400000000000006</v>
      </c>
      <c r="B110" s="4"/>
      <c r="C110" s="16" t="s">
        <v>75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7">
        <f>F110*G110</f>
        <v>2.4640000000000004</v>
      </c>
    </row>
    <row r="111" spans="1:8" s="14" customFormat="1" ht="45" customHeight="1">
      <c r="A111" s="3" t="s">
        <v>39</v>
      </c>
      <c r="B111" s="3" t="s">
        <v>122</v>
      </c>
      <c r="C111" s="5" t="s">
        <v>228</v>
      </c>
      <c r="D111" s="3" t="s">
        <v>100</v>
      </c>
      <c r="E111" s="12"/>
      <c r="F111" s="17">
        <v>2</v>
      </c>
      <c r="G111" s="12"/>
      <c r="H111" s="45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229</v>
      </c>
      <c r="D112" s="4" t="s">
        <v>99</v>
      </c>
      <c r="E112" s="8">
        <v>1.5</v>
      </c>
      <c r="F112" s="10">
        <f>E112*F111</f>
        <v>3</v>
      </c>
      <c r="G112" s="8">
        <v>4.6</v>
      </c>
      <c r="H112" s="27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97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7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228</v>
      </c>
      <c r="D114" s="4" t="s">
        <v>100</v>
      </c>
      <c r="E114" s="8">
        <v>1</v>
      </c>
      <c r="F114" s="10">
        <f>E114*F111</f>
        <v>2</v>
      </c>
      <c r="G114" s="10">
        <v>70</v>
      </c>
      <c r="H114" s="27">
        <f>F114*G114</f>
        <v>140</v>
      </c>
    </row>
    <row r="115" spans="1:8" ht="15">
      <c r="A115" s="10">
        <f>A114+0.1</f>
        <v>18.400000000000006</v>
      </c>
      <c r="B115" s="4"/>
      <c r="C115" s="16" t="s">
        <v>75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7">
        <f>F115*G115</f>
        <v>0.7040000000000001</v>
      </c>
    </row>
    <row r="116" spans="1:8" s="14" customFormat="1" ht="45" customHeight="1">
      <c r="A116" s="3" t="s">
        <v>40</v>
      </c>
      <c r="B116" s="3" t="s">
        <v>122</v>
      </c>
      <c r="C116" s="5" t="s">
        <v>198</v>
      </c>
      <c r="D116" s="3" t="s">
        <v>100</v>
      </c>
      <c r="E116" s="12"/>
      <c r="F116" s="17">
        <v>3</v>
      </c>
      <c r="G116" s="12"/>
      <c r="H116" s="45">
        <f>H117+H118+H119+H120</f>
        <v>908.577</v>
      </c>
    </row>
    <row r="117" spans="1:8" ht="15">
      <c r="A117" s="10">
        <f>A116+0.1</f>
        <v>19.1</v>
      </c>
      <c r="B117" s="4"/>
      <c r="C117" s="16" t="s">
        <v>130</v>
      </c>
      <c r="D117" s="4" t="s">
        <v>99</v>
      </c>
      <c r="E117" s="8">
        <v>0.529</v>
      </c>
      <c r="F117" s="10">
        <f>E117*F116</f>
        <v>1.5870000000000002</v>
      </c>
      <c r="G117" s="8">
        <v>4.6</v>
      </c>
      <c r="H117" s="27">
        <f>F117*G117</f>
        <v>7.3002</v>
      </c>
    </row>
    <row r="118" spans="1:8" ht="15">
      <c r="A118" s="10">
        <f>A117+0.1</f>
        <v>19.200000000000003</v>
      </c>
      <c r="B118" s="4"/>
      <c r="C118" s="16" t="s">
        <v>97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7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197</v>
      </c>
      <c r="D119" s="4" t="s">
        <v>100</v>
      </c>
      <c r="E119" s="8">
        <v>1</v>
      </c>
      <c r="F119" s="10">
        <f>E119*F116</f>
        <v>3</v>
      </c>
      <c r="G119" s="10">
        <v>300</v>
      </c>
      <c r="H119" s="27">
        <f>F119*G119</f>
        <v>900</v>
      </c>
    </row>
    <row r="120" spans="1:8" ht="15">
      <c r="A120" s="10">
        <f>A119+0.1</f>
        <v>19.400000000000006</v>
      </c>
      <c r="B120" s="4"/>
      <c r="C120" s="16" t="s">
        <v>75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7">
        <f>F120*G120</f>
        <v>1.056</v>
      </c>
    </row>
    <row r="121" spans="1:8" s="14" customFormat="1" ht="52.5" customHeight="1">
      <c r="A121" s="3" t="s">
        <v>41</v>
      </c>
      <c r="B121" s="3" t="s">
        <v>46</v>
      </c>
      <c r="C121" s="5" t="s">
        <v>123</v>
      </c>
      <c r="D121" s="3" t="s">
        <v>26</v>
      </c>
      <c r="E121" s="17"/>
      <c r="F121" s="17">
        <v>8</v>
      </c>
      <c r="G121" s="17"/>
      <c r="H121" s="4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87</v>
      </c>
      <c r="D122" s="4" t="s">
        <v>74</v>
      </c>
      <c r="E122" s="9">
        <v>0.76</v>
      </c>
      <c r="F122" s="10">
        <f>E122*F121</f>
        <v>6.08</v>
      </c>
      <c r="G122" s="8">
        <v>4.6</v>
      </c>
      <c r="H122" s="27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88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7">
        <f>F123*G123</f>
        <v>11.776000000000002</v>
      </c>
    </row>
    <row r="124" spans="1:10" ht="13.5">
      <c r="A124" s="3"/>
      <c r="B124" s="4"/>
      <c r="C124" s="3" t="s">
        <v>32</v>
      </c>
      <c r="D124" s="3" t="s">
        <v>0</v>
      </c>
      <c r="E124" s="12"/>
      <c r="F124" s="12"/>
      <c r="G124" s="15"/>
      <c r="H124" s="45" t="e">
        <f>H121++#REF!++#REF!+H116++H111+H106++H81++H76+#REF!+H70++H64++#REF!++H51++H29++H22++H15</f>
        <v>#REF!</v>
      </c>
      <c r="I124" s="33"/>
      <c r="J124" s="14"/>
    </row>
    <row r="125" spans="1:10" ht="16.5" customHeight="1">
      <c r="A125" s="3"/>
      <c r="B125" s="4"/>
      <c r="C125" s="3" t="s">
        <v>33</v>
      </c>
      <c r="D125" s="3" t="s">
        <v>0</v>
      </c>
      <c r="E125" s="12"/>
      <c r="F125" s="12"/>
      <c r="G125" s="12"/>
      <c r="H125" s="45" t="e">
        <f>H122+#REF!+#REF!+H117+H112+H107+H82+H77+#REF!+H71+H65+#REF!+#REF!+H52+H30+H23+H16</f>
        <v>#REF!</v>
      </c>
      <c r="I125" s="47"/>
      <c r="J125" s="14"/>
    </row>
    <row r="126" spans="1:10" ht="27.75" customHeight="1">
      <c r="A126" s="3"/>
      <c r="B126" s="4"/>
      <c r="C126" s="3" t="s">
        <v>42</v>
      </c>
      <c r="D126" s="3" t="s">
        <v>0</v>
      </c>
      <c r="E126" s="12"/>
      <c r="F126" s="12"/>
      <c r="G126" s="12"/>
      <c r="H126" s="45" t="e">
        <f>H124-H125</f>
        <v>#REF!</v>
      </c>
      <c r="I126" s="14"/>
      <c r="J126" s="14"/>
    </row>
    <row r="127" spans="1:10" ht="15">
      <c r="A127" s="3"/>
      <c r="B127" s="4"/>
      <c r="C127" s="5" t="s">
        <v>190</v>
      </c>
      <c r="D127" s="5"/>
      <c r="E127" s="11"/>
      <c r="F127" s="11"/>
      <c r="G127" s="11"/>
      <c r="H127" s="27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0</v>
      </c>
      <c r="E128" s="12"/>
      <c r="F128" s="12"/>
      <c r="G128" s="12"/>
      <c r="H128" s="4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174</v>
      </c>
      <c r="D129" s="3" t="s">
        <v>0</v>
      </c>
      <c r="E129" s="12"/>
      <c r="F129" s="12"/>
      <c r="G129" s="12"/>
      <c r="H129" s="4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0</v>
      </c>
      <c r="E130" s="12"/>
      <c r="F130" s="12"/>
      <c r="G130" s="12"/>
      <c r="H130" s="4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175</v>
      </c>
      <c r="D131" s="3" t="s">
        <v>0</v>
      </c>
      <c r="E131" s="12"/>
      <c r="F131" s="12"/>
      <c r="G131" s="12"/>
      <c r="H131" s="4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43</v>
      </c>
      <c r="D132" s="3" t="s">
        <v>0</v>
      </c>
      <c r="E132" s="8"/>
      <c r="F132" s="8"/>
      <c r="G132" s="26"/>
      <c r="H132" s="45" t="e">
        <f>H130+H131</f>
        <v>#REF!</v>
      </c>
    </row>
    <row r="135" spans="1:7" ht="15">
      <c r="A135" s="37"/>
      <c r="B135" s="37"/>
      <c r="C135" s="37"/>
      <c r="D135" s="37"/>
      <c r="E135" s="37"/>
      <c r="F135" s="37"/>
      <c r="G135" s="37"/>
    </row>
    <row r="136" spans="1:9" ht="15" customHeight="1">
      <c r="A136" s="210" t="s">
        <v>124</v>
      </c>
      <c r="B136" s="210"/>
      <c r="C136" s="210"/>
      <c r="D136" s="210"/>
      <c r="E136" s="210"/>
      <c r="F136" s="210"/>
      <c r="G136" s="210"/>
      <c r="H136" s="210"/>
      <c r="I136" s="30"/>
    </row>
    <row r="139" spans="3:10" ht="15" customHeight="1">
      <c r="C139" s="205"/>
      <c r="D139" s="205"/>
      <c r="E139" s="205"/>
      <c r="F139" s="205"/>
      <c r="G139" s="205"/>
      <c r="H139" s="205"/>
      <c r="I139" s="205"/>
      <c r="J139" s="205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0">
      <selection activeCell="I10" sqref="I1:J16384"/>
    </sheetView>
  </sheetViews>
  <sheetFormatPr defaultColWidth="9.00390625" defaultRowHeight="12.75"/>
  <cols>
    <col min="1" max="1" width="2.75390625" style="0" customWidth="1"/>
    <col min="2" max="2" width="10.875" style="0" customWidth="1"/>
    <col min="3" max="3" width="26.125" style="0" customWidth="1"/>
    <col min="4" max="5" width="10.875" style="0" customWidth="1"/>
    <col min="6" max="6" width="11.125" style="0" customWidth="1"/>
    <col min="7" max="7" width="10.25390625" style="0" customWidth="1"/>
    <col min="8" max="8" width="10.375" style="0" customWidth="1"/>
  </cols>
  <sheetData>
    <row r="1" spans="1:11" ht="16.5">
      <c r="A1" s="185" t="s">
        <v>506</v>
      </c>
      <c r="B1" s="185"/>
      <c r="C1" s="185"/>
      <c r="D1" s="185"/>
      <c r="E1" s="185"/>
      <c r="F1" s="185"/>
      <c r="G1" s="185"/>
      <c r="H1" s="185"/>
      <c r="I1" s="32"/>
      <c r="J1" s="32"/>
      <c r="K1" s="32"/>
    </row>
    <row r="2" spans="1:11" ht="12.75" customHeight="1">
      <c r="A2" s="185"/>
      <c r="B2" s="185"/>
      <c r="C2" s="185"/>
      <c r="D2" s="185"/>
      <c r="E2" s="185"/>
      <c r="F2" s="185"/>
      <c r="G2" s="185"/>
      <c r="H2" s="185"/>
      <c r="I2" s="32"/>
      <c r="J2" s="32"/>
      <c r="K2" s="32"/>
    </row>
    <row r="3" spans="1:11" ht="15.75" customHeight="1">
      <c r="A3" s="219" t="s">
        <v>605</v>
      </c>
      <c r="B3" s="219"/>
      <c r="C3" s="219"/>
      <c r="D3" s="219"/>
      <c r="E3" s="219"/>
      <c r="F3" s="219"/>
      <c r="G3" s="219"/>
      <c r="H3" s="219"/>
      <c r="I3" s="32"/>
      <c r="J3" s="32"/>
      <c r="K3" s="32"/>
    </row>
    <row r="4" spans="1:11" ht="21.75" customHeight="1">
      <c r="A4" s="200" t="s">
        <v>134</v>
      </c>
      <c r="B4" s="200"/>
      <c r="C4" s="200"/>
      <c r="D4" s="200"/>
      <c r="E4" s="200"/>
      <c r="F4" s="203"/>
      <c r="G4" s="185"/>
      <c r="H4" s="127" t="s">
        <v>0</v>
      </c>
      <c r="I4" s="32"/>
      <c r="J4" s="32"/>
      <c r="K4" s="32"/>
    </row>
    <row r="5" spans="1:11" ht="21.75" customHeight="1">
      <c r="A5" s="200" t="s">
        <v>135</v>
      </c>
      <c r="B5" s="200"/>
      <c r="C5" s="200"/>
      <c r="D5" s="200"/>
      <c r="E5" s="200"/>
      <c r="F5" s="203"/>
      <c r="G5" s="185"/>
      <c r="H5" s="127" t="s">
        <v>0</v>
      </c>
      <c r="I5" s="32"/>
      <c r="J5" s="32"/>
      <c r="K5" s="32"/>
    </row>
    <row r="6" spans="1:11" ht="33" customHeight="1">
      <c r="A6" s="193" t="s">
        <v>1</v>
      </c>
      <c r="B6" s="195" t="s">
        <v>24</v>
      </c>
      <c r="C6" s="193" t="s">
        <v>91</v>
      </c>
      <c r="D6" s="197" t="s">
        <v>447</v>
      </c>
      <c r="E6" s="198"/>
      <c r="F6" s="199"/>
      <c r="G6" s="195" t="s">
        <v>178</v>
      </c>
      <c r="H6" s="195" t="s">
        <v>92</v>
      </c>
      <c r="I6" s="32"/>
      <c r="J6" s="32"/>
      <c r="K6" s="32"/>
    </row>
    <row r="7" spans="1:11" ht="90.75" customHeight="1">
      <c r="A7" s="194"/>
      <c r="B7" s="196"/>
      <c r="C7" s="194"/>
      <c r="D7" s="85" t="s">
        <v>3</v>
      </c>
      <c r="E7" s="85" t="s">
        <v>4</v>
      </c>
      <c r="F7" s="96" t="s">
        <v>14</v>
      </c>
      <c r="G7" s="196"/>
      <c r="H7" s="196"/>
      <c r="I7" s="32"/>
      <c r="J7" s="32"/>
      <c r="K7" s="32"/>
    </row>
    <row r="8" spans="1:11" ht="42.75" customHeight="1">
      <c r="A8" s="96">
        <v>1</v>
      </c>
      <c r="B8" s="96" t="s">
        <v>568</v>
      </c>
      <c r="C8" s="96" t="s">
        <v>176</v>
      </c>
      <c r="D8" s="21"/>
      <c r="E8" s="21"/>
      <c r="F8" s="21"/>
      <c r="G8" s="21"/>
      <c r="H8" s="96"/>
      <c r="I8" s="32"/>
      <c r="J8" s="32"/>
      <c r="K8" s="32"/>
    </row>
    <row r="9" spans="1:11" ht="42.75" customHeight="1">
      <c r="A9" s="96">
        <v>2</v>
      </c>
      <c r="B9" s="96" t="s">
        <v>569</v>
      </c>
      <c r="C9" s="96" t="s">
        <v>448</v>
      </c>
      <c r="D9" s="21"/>
      <c r="E9" s="21"/>
      <c r="F9" s="21"/>
      <c r="G9" s="21"/>
      <c r="H9" s="96"/>
      <c r="I9" s="32"/>
      <c r="J9" s="32"/>
      <c r="K9" s="32"/>
    </row>
    <row r="10" spans="1:11" ht="42.75" customHeight="1">
      <c r="A10" s="96">
        <v>3</v>
      </c>
      <c r="B10" s="96" t="s">
        <v>570</v>
      </c>
      <c r="C10" s="96" t="s">
        <v>449</v>
      </c>
      <c r="D10" s="21"/>
      <c r="E10" s="21"/>
      <c r="F10" s="21"/>
      <c r="G10" s="21"/>
      <c r="H10" s="96"/>
      <c r="I10" s="32"/>
      <c r="J10" s="32"/>
      <c r="K10" s="32"/>
    </row>
    <row r="11" spans="1:11" ht="42.75" customHeight="1">
      <c r="A11" s="96">
        <v>4</v>
      </c>
      <c r="B11" s="96" t="s">
        <v>571</v>
      </c>
      <c r="C11" s="96" t="s">
        <v>271</v>
      </c>
      <c r="D11" s="21"/>
      <c r="E11" s="21"/>
      <c r="F11" s="21"/>
      <c r="G11" s="21"/>
      <c r="H11" s="96"/>
      <c r="I11" s="32"/>
      <c r="J11" s="32"/>
      <c r="K11" s="32"/>
    </row>
    <row r="12" spans="1:11" ht="41.25" customHeight="1">
      <c r="A12" s="96">
        <v>5</v>
      </c>
      <c r="B12" s="96" t="s">
        <v>572</v>
      </c>
      <c r="C12" s="96" t="s">
        <v>177</v>
      </c>
      <c r="D12" s="21"/>
      <c r="E12" s="21"/>
      <c r="F12" s="21"/>
      <c r="G12" s="21"/>
      <c r="H12" s="96"/>
      <c r="I12" s="32"/>
      <c r="J12" s="32"/>
      <c r="K12" s="32"/>
    </row>
    <row r="13" spans="1:11" ht="41.25" customHeight="1">
      <c r="A13" s="96"/>
      <c r="B13" s="96"/>
      <c r="C13" s="44" t="s">
        <v>12</v>
      </c>
      <c r="D13" s="76"/>
      <c r="E13" s="76"/>
      <c r="F13" s="76"/>
      <c r="G13" s="76"/>
      <c r="H13" s="44"/>
      <c r="I13" s="32"/>
      <c r="J13" s="32"/>
      <c r="K13" s="32"/>
    </row>
    <row r="14" spans="1:11" ht="16.5">
      <c r="A14" s="83"/>
      <c r="B14" s="83"/>
      <c r="C14" s="83"/>
      <c r="D14" s="83"/>
      <c r="E14" s="83"/>
      <c r="F14" s="83"/>
      <c r="G14" s="83"/>
      <c r="H14" s="83"/>
      <c r="I14" s="32"/>
      <c r="J14" s="32"/>
      <c r="K14" s="32"/>
    </row>
    <row r="15" spans="1:11" ht="16.5">
      <c r="A15" s="83"/>
      <c r="B15" s="83"/>
      <c r="C15" s="202"/>
      <c r="D15" s="202"/>
      <c r="E15" s="202"/>
      <c r="F15" s="202"/>
      <c r="G15" s="202"/>
      <c r="H15" s="202"/>
      <c r="I15" s="32"/>
      <c r="J15" s="32"/>
      <c r="K15" s="32"/>
    </row>
    <row r="16" spans="1:8" ht="13.5">
      <c r="A16" s="83"/>
      <c r="B16" s="83"/>
      <c r="C16" s="83"/>
      <c r="D16" s="83"/>
      <c r="E16" s="83"/>
      <c r="F16" s="83"/>
      <c r="G16" s="83"/>
      <c r="H16" s="83"/>
    </row>
    <row r="17" spans="1:8" ht="13.5">
      <c r="A17" s="185" t="s">
        <v>567</v>
      </c>
      <c r="B17" s="185"/>
      <c r="C17" s="185"/>
      <c r="D17" s="185"/>
      <c r="E17" s="83"/>
      <c r="F17" s="83"/>
      <c r="G17" s="83"/>
      <c r="H17" s="83"/>
    </row>
  </sheetData>
  <sheetProtection/>
  <mergeCells count="15">
    <mergeCell ref="C6:C7"/>
    <mergeCell ref="D6:F6"/>
    <mergeCell ref="G6:G7"/>
    <mergeCell ref="A17:D17"/>
    <mergeCell ref="C15:H15"/>
    <mergeCell ref="H6:H7"/>
    <mergeCell ref="A1:H1"/>
    <mergeCell ref="A2:H2"/>
    <mergeCell ref="A3:H3"/>
    <mergeCell ref="A4:E4"/>
    <mergeCell ref="F4:G4"/>
    <mergeCell ref="A5:E5"/>
    <mergeCell ref="F5:G5"/>
    <mergeCell ref="A6:A7"/>
    <mergeCell ref="B6:B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90" zoomScaleNormal="90" zoomScaleSheetLayoutView="90" zoomScalePageLayoutView="0" workbookViewId="0" topLeftCell="C21">
      <selection activeCell="I32" sqref="I32"/>
    </sheetView>
  </sheetViews>
  <sheetFormatPr defaultColWidth="9.00390625" defaultRowHeight="12.75"/>
  <cols>
    <col min="1" max="1" width="5.25390625" style="0" customWidth="1"/>
    <col min="2" max="2" width="12.75390625" style="0" customWidth="1"/>
    <col min="3" max="3" width="46.875" style="0" customWidth="1"/>
    <col min="4" max="4" width="14.75390625" style="0" customWidth="1"/>
    <col min="5" max="5" width="15.125" style="0" customWidth="1"/>
    <col min="6" max="6" width="13.75390625" style="0" customWidth="1"/>
    <col min="7" max="7" width="12.875" style="0" customWidth="1"/>
    <col min="8" max="8" width="19.25390625" style="0" customWidth="1"/>
  </cols>
  <sheetData>
    <row r="1" spans="1:8" s="148" customFormat="1" ht="19.5" customHeight="1">
      <c r="A1" s="223" t="s">
        <v>481</v>
      </c>
      <c r="B1" s="223"/>
      <c r="C1" s="223"/>
      <c r="D1" s="223"/>
      <c r="E1" s="153"/>
      <c r="F1" s="152" t="s">
        <v>0</v>
      </c>
      <c r="G1" s="152"/>
      <c r="H1" s="152"/>
    </row>
    <row r="2" spans="1:8" s="148" customFormat="1" ht="22.5" customHeight="1">
      <c r="A2" s="225" t="s">
        <v>49</v>
      </c>
      <c r="B2" s="225"/>
      <c r="C2" s="225"/>
      <c r="D2" s="225"/>
      <c r="E2" s="225"/>
      <c r="F2" s="225"/>
      <c r="G2" s="225"/>
      <c r="H2" s="225"/>
    </row>
    <row r="3" spans="1:8" s="148" customFormat="1" ht="24" customHeight="1">
      <c r="A3" s="224" t="s">
        <v>287</v>
      </c>
      <c r="B3" s="224"/>
      <c r="C3" s="224"/>
      <c r="D3" s="224"/>
      <c r="E3" s="224"/>
      <c r="F3" s="224"/>
      <c r="G3" s="224"/>
      <c r="H3" s="224"/>
    </row>
    <row r="4" spans="1:8" ht="24" customHeight="1">
      <c r="A4" s="226" t="s">
        <v>1</v>
      </c>
      <c r="B4" s="226" t="s">
        <v>24</v>
      </c>
      <c r="C4" s="227" t="s">
        <v>50</v>
      </c>
      <c r="D4" s="226" t="s">
        <v>321</v>
      </c>
      <c r="E4" s="226"/>
      <c r="F4" s="226"/>
      <c r="G4" s="226"/>
      <c r="H4" s="226"/>
    </row>
    <row r="5" spans="1:8" ht="56.25" customHeight="1">
      <c r="A5" s="226"/>
      <c r="B5" s="226"/>
      <c r="C5" s="227"/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</row>
    <row r="6" spans="1:8" ht="16.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</row>
    <row r="7" spans="1:8" ht="16.5" customHeight="1">
      <c r="A7" s="80">
        <v>1</v>
      </c>
      <c r="B7" s="80"/>
      <c r="C7" s="122" t="s">
        <v>51</v>
      </c>
      <c r="D7" s="80"/>
      <c r="E7" s="80"/>
      <c r="F7" s="80"/>
      <c r="G7" s="80"/>
      <c r="H7" s="80"/>
    </row>
    <row r="8" spans="1:8" ht="18.75" customHeight="1">
      <c r="A8" s="75"/>
      <c r="B8" s="91"/>
      <c r="C8" s="149" t="s">
        <v>52</v>
      </c>
      <c r="D8" s="220" t="s">
        <v>470</v>
      </c>
      <c r="E8" s="221"/>
      <c r="F8" s="221"/>
      <c r="G8" s="221"/>
      <c r="H8" s="222"/>
    </row>
    <row r="9" spans="1:8" ht="18.75" customHeight="1">
      <c r="A9" s="75"/>
      <c r="B9" s="91"/>
      <c r="C9" s="122" t="s">
        <v>53</v>
      </c>
      <c r="D9" s="18"/>
      <c r="E9" s="18"/>
      <c r="F9" s="18"/>
      <c r="G9" s="18"/>
      <c r="H9" s="18"/>
    </row>
    <row r="10" spans="1:8" ht="18.75" customHeight="1">
      <c r="A10" s="80">
        <v>2</v>
      </c>
      <c r="B10" s="91"/>
      <c r="C10" s="149" t="s">
        <v>54</v>
      </c>
      <c r="D10" s="18"/>
      <c r="E10" s="18"/>
      <c r="F10" s="18"/>
      <c r="G10" s="18"/>
      <c r="H10" s="18"/>
    </row>
    <row r="11" spans="1:8" s="14" customFormat="1" ht="18.75" customHeight="1">
      <c r="A11" s="80" t="s">
        <v>55</v>
      </c>
      <c r="B11" s="18" t="s">
        <v>479</v>
      </c>
      <c r="C11" s="149" t="s">
        <v>199</v>
      </c>
      <c r="D11" s="21"/>
      <c r="E11" s="21"/>
      <c r="F11" s="21"/>
      <c r="G11" s="21"/>
      <c r="H11" s="21"/>
    </row>
    <row r="12" spans="1:8" s="14" customFormat="1" ht="18.75" customHeight="1">
      <c r="A12" s="80" t="s">
        <v>55</v>
      </c>
      <c r="B12" s="18" t="s">
        <v>480</v>
      </c>
      <c r="C12" s="149" t="s">
        <v>501</v>
      </c>
      <c r="D12" s="21"/>
      <c r="E12" s="21"/>
      <c r="F12" s="21"/>
      <c r="G12" s="21"/>
      <c r="H12" s="21"/>
    </row>
    <row r="13" spans="1:8" s="14" customFormat="1" ht="18.75" customHeight="1">
      <c r="A13" s="80"/>
      <c r="B13" s="18"/>
      <c r="C13" s="150" t="s">
        <v>56</v>
      </c>
      <c r="D13" s="76"/>
      <c r="E13" s="76"/>
      <c r="F13" s="76"/>
      <c r="G13" s="76"/>
      <c r="H13" s="76"/>
    </row>
    <row r="14" spans="1:8" ht="18.75" customHeight="1">
      <c r="A14" s="80"/>
      <c r="B14" s="18"/>
      <c r="C14" s="150" t="s">
        <v>57</v>
      </c>
      <c r="D14" s="21"/>
      <c r="E14" s="21"/>
      <c r="F14" s="21"/>
      <c r="G14" s="21"/>
      <c r="H14" s="21"/>
    </row>
    <row r="15" spans="1:8" ht="18.75" customHeight="1">
      <c r="A15" s="80">
        <v>3</v>
      </c>
      <c r="B15" s="18"/>
      <c r="C15" s="149" t="s">
        <v>58</v>
      </c>
      <c r="D15" s="21"/>
      <c r="E15" s="21"/>
      <c r="F15" s="21"/>
      <c r="G15" s="21"/>
      <c r="H15" s="21"/>
    </row>
    <row r="16" spans="1:8" ht="18.75" customHeight="1">
      <c r="A16" s="151" t="s">
        <v>70</v>
      </c>
      <c r="B16" s="18" t="s">
        <v>606</v>
      </c>
      <c r="C16" s="149" t="s">
        <v>471</v>
      </c>
      <c r="D16" s="21"/>
      <c r="E16" s="21"/>
      <c r="F16" s="21"/>
      <c r="G16" s="21"/>
      <c r="H16" s="21"/>
    </row>
    <row r="17" spans="1:8" ht="18.75" customHeight="1">
      <c r="A17" s="80"/>
      <c r="B17" s="91"/>
      <c r="C17" s="150" t="s">
        <v>59</v>
      </c>
      <c r="D17" s="76"/>
      <c r="E17" s="76"/>
      <c r="F17" s="76"/>
      <c r="G17" s="76"/>
      <c r="H17" s="76"/>
    </row>
    <row r="18" spans="1:8" ht="18.75" customHeight="1">
      <c r="A18" s="80"/>
      <c r="B18" s="91"/>
      <c r="C18" s="150" t="s">
        <v>472</v>
      </c>
      <c r="D18" s="76"/>
      <c r="E18" s="76"/>
      <c r="F18" s="76"/>
      <c r="G18" s="76"/>
      <c r="H18" s="76"/>
    </row>
    <row r="19" spans="1:8" ht="18.75" customHeight="1">
      <c r="A19" s="80"/>
      <c r="B19" s="91"/>
      <c r="C19" s="150" t="s">
        <v>60</v>
      </c>
      <c r="D19" s="21"/>
      <c r="E19" s="21"/>
      <c r="F19" s="21"/>
      <c r="G19" s="21"/>
      <c r="H19" s="21"/>
    </row>
    <row r="20" spans="1:8" ht="33" customHeight="1">
      <c r="A20" s="80">
        <v>4</v>
      </c>
      <c r="B20" s="91"/>
      <c r="C20" s="149" t="s">
        <v>61</v>
      </c>
      <c r="D20" s="220" t="s">
        <v>470</v>
      </c>
      <c r="E20" s="221"/>
      <c r="F20" s="221"/>
      <c r="G20" s="221"/>
      <c r="H20" s="222"/>
    </row>
    <row r="21" spans="1:8" ht="16.5" customHeight="1">
      <c r="A21" s="80"/>
      <c r="B21" s="91"/>
      <c r="C21" s="150" t="s">
        <v>62</v>
      </c>
      <c r="D21" s="21"/>
      <c r="E21" s="21"/>
      <c r="F21" s="21"/>
      <c r="G21" s="21"/>
      <c r="H21" s="21"/>
    </row>
    <row r="22" spans="1:8" ht="33" customHeight="1">
      <c r="A22" s="80">
        <v>5</v>
      </c>
      <c r="B22" s="91"/>
      <c r="C22" s="149" t="s">
        <v>63</v>
      </c>
      <c r="D22" s="220" t="s">
        <v>470</v>
      </c>
      <c r="E22" s="221"/>
      <c r="F22" s="221"/>
      <c r="G22" s="221"/>
      <c r="H22" s="222"/>
    </row>
    <row r="23" spans="1:8" ht="18.75" customHeight="1">
      <c r="A23" s="80"/>
      <c r="B23" s="91"/>
      <c r="C23" s="150" t="s">
        <v>64</v>
      </c>
      <c r="D23" s="21"/>
      <c r="E23" s="21"/>
      <c r="F23" s="21"/>
      <c r="G23" s="21"/>
      <c r="H23" s="21"/>
    </row>
    <row r="24" spans="1:8" ht="18.75" customHeight="1">
      <c r="A24" s="80">
        <v>6</v>
      </c>
      <c r="B24" s="91"/>
      <c r="C24" s="149" t="s">
        <v>65</v>
      </c>
      <c r="D24" s="21"/>
      <c r="E24" s="21"/>
      <c r="F24" s="21"/>
      <c r="G24" s="21"/>
      <c r="H24" s="21"/>
    </row>
    <row r="25" spans="1:8" ht="18.75" customHeight="1">
      <c r="A25" s="151" t="s">
        <v>71</v>
      </c>
      <c r="B25" s="18" t="s">
        <v>607</v>
      </c>
      <c r="C25" s="149" t="s">
        <v>473</v>
      </c>
      <c r="D25" s="21"/>
      <c r="E25" s="21"/>
      <c r="F25" s="21"/>
      <c r="G25" s="21"/>
      <c r="H25" s="21"/>
    </row>
    <row r="26" spans="1:8" ht="18.75" customHeight="1">
      <c r="A26" s="151" t="s">
        <v>482</v>
      </c>
      <c r="B26" s="18" t="s">
        <v>608</v>
      </c>
      <c r="C26" s="149" t="s">
        <v>474</v>
      </c>
      <c r="D26" s="21"/>
      <c r="E26" s="21"/>
      <c r="F26" s="21"/>
      <c r="G26" s="21"/>
      <c r="H26" s="21"/>
    </row>
    <row r="27" spans="1:8" ht="18.75" customHeight="1">
      <c r="A27" s="151" t="s">
        <v>483</v>
      </c>
      <c r="B27" s="18" t="s">
        <v>609</v>
      </c>
      <c r="C27" s="149" t="s">
        <v>475</v>
      </c>
      <c r="D27" s="21"/>
      <c r="E27" s="21"/>
      <c r="F27" s="21"/>
      <c r="G27" s="21"/>
      <c r="H27" s="21"/>
    </row>
    <row r="28" spans="1:8" ht="18.75" customHeight="1">
      <c r="A28" s="80"/>
      <c r="B28" s="91"/>
      <c r="C28" s="150" t="s">
        <v>66</v>
      </c>
      <c r="D28" s="76"/>
      <c r="E28" s="76"/>
      <c r="F28" s="76"/>
      <c r="G28" s="76"/>
      <c r="H28" s="76"/>
    </row>
    <row r="29" spans="1:8" ht="18.75" customHeight="1">
      <c r="A29" s="80"/>
      <c r="B29" s="91"/>
      <c r="C29" s="150" t="s">
        <v>476</v>
      </c>
      <c r="D29" s="76"/>
      <c r="E29" s="76"/>
      <c r="F29" s="76"/>
      <c r="G29" s="76"/>
      <c r="H29" s="76"/>
    </row>
    <row r="30" spans="1:8" ht="18.75" customHeight="1">
      <c r="A30" s="80"/>
      <c r="B30" s="91"/>
      <c r="C30" s="150" t="s">
        <v>67</v>
      </c>
      <c r="D30" s="21"/>
      <c r="E30" s="21"/>
      <c r="F30" s="21"/>
      <c r="G30" s="21"/>
      <c r="H30" s="21"/>
    </row>
    <row r="31" spans="1:8" ht="18.75" customHeight="1">
      <c r="A31" s="80">
        <v>7</v>
      </c>
      <c r="B31" s="91"/>
      <c r="C31" s="149" t="s">
        <v>68</v>
      </c>
      <c r="D31" s="21"/>
      <c r="E31" s="21"/>
      <c r="F31" s="21"/>
      <c r="G31" s="21"/>
      <c r="H31" s="21"/>
    </row>
    <row r="32" spans="1:8" ht="18.75" customHeight="1">
      <c r="A32" s="80" t="s">
        <v>72</v>
      </c>
      <c r="B32" s="18" t="s">
        <v>610</v>
      </c>
      <c r="C32" s="149" t="s">
        <v>477</v>
      </c>
      <c r="D32" s="21"/>
      <c r="E32" s="21"/>
      <c r="F32" s="21"/>
      <c r="G32" s="21"/>
      <c r="H32" s="21"/>
    </row>
    <row r="33" spans="1:8" ht="18.75" customHeight="1">
      <c r="A33" s="80"/>
      <c r="B33" s="91"/>
      <c r="C33" s="150" t="s">
        <v>478</v>
      </c>
      <c r="D33" s="76"/>
      <c r="E33" s="76"/>
      <c r="F33" s="76"/>
      <c r="G33" s="76"/>
      <c r="H33" s="76"/>
    </row>
    <row r="34" spans="1:8" ht="18.75" customHeight="1">
      <c r="A34" s="123"/>
      <c r="B34" s="150"/>
      <c r="C34" s="150" t="s">
        <v>69</v>
      </c>
      <c r="D34" s="76"/>
      <c r="E34" s="76"/>
      <c r="F34" s="76"/>
      <c r="G34" s="76"/>
      <c r="H34" s="76"/>
    </row>
    <row r="35" spans="1:8" ht="18.75" customHeight="1">
      <c r="A35" s="123"/>
      <c r="B35" s="149"/>
      <c r="C35" s="150" t="s">
        <v>611</v>
      </c>
      <c r="D35" s="220" t="s">
        <v>470</v>
      </c>
      <c r="E35" s="221"/>
      <c r="F35" s="221"/>
      <c r="G35" s="221"/>
      <c r="H35" s="222"/>
    </row>
    <row r="36" spans="1:8" ht="18.75" customHeight="1">
      <c r="A36" s="75"/>
      <c r="B36" s="91"/>
      <c r="C36" s="149" t="s">
        <v>554</v>
      </c>
      <c r="D36" s="21"/>
      <c r="E36" s="21"/>
      <c r="F36" s="21"/>
      <c r="G36" s="21"/>
      <c r="H36" s="21"/>
    </row>
    <row r="37" spans="1:8" ht="18.75" customHeight="1">
      <c r="A37" s="75"/>
      <c r="B37" s="91"/>
      <c r="C37" s="150" t="s">
        <v>12</v>
      </c>
      <c r="D37" s="76"/>
      <c r="E37" s="76"/>
      <c r="F37" s="76"/>
      <c r="G37" s="76"/>
      <c r="H37" s="76"/>
    </row>
    <row r="38" spans="1:8" ht="18.75" customHeight="1">
      <c r="A38" s="75"/>
      <c r="B38" s="91"/>
      <c r="C38" s="149" t="s">
        <v>73</v>
      </c>
      <c r="D38" s="21"/>
      <c r="E38" s="21"/>
      <c r="F38" s="21"/>
      <c r="G38" s="21"/>
      <c r="H38" s="21"/>
    </row>
    <row r="39" spans="1:8" s="29" customFormat="1" ht="31.5" customHeight="1">
      <c r="A39" s="80"/>
      <c r="B39" s="18"/>
      <c r="C39" s="150" t="s">
        <v>85</v>
      </c>
      <c r="D39" s="76"/>
      <c r="E39" s="76"/>
      <c r="F39" s="21"/>
      <c r="G39" s="76"/>
      <c r="H39" s="76"/>
    </row>
  </sheetData>
  <sheetProtection/>
  <mergeCells count="11">
    <mergeCell ref="D4:H4"/>
    <mergeCell ref="D8:H8"/>
    <mergeCell ref="D20:H20"/>
    <mergeCell ref="D35:H35"/>
    <mergeCell ref="A1:D1"/>
    <mergeCell ref="A3:H3"/>
    <mergeCell ref="A2:H2"/>
    <mergeCell ref="D22:H22"/>
    <mergeCell ref="A4:A5"/>
    <mergeCell ref="B4:B5"/>
    <mergeCell ref="C4:C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5.125" style="0" customWidth="1"/>
    <col min="2" max="2" width="44.00390625" style="0" customWidth="1"/>
    <col min="3" max="3" width="7.375" style="0" customWidth="1"/>
    <col min="4" max="4" width="7.75390625" style="0" customWidth="1"/>
    <col min="6" max="6" width="8.25390625" style="0" customWidth="1"/>
    <col min="7" max="7" width="11.625" style="0" bestFit="1" customWidth="1"/>
  </cols>
  <sheetData>
    <row r="1" spans="1:6" ht="13.5">
      <c r="A1" s="186" t="s">
        <v>455</v>
      </c>
      <c r="B1" s="186"/>
      <c r="C1" s="186"/>
      <c r="D1" s="186"/>
      <c r="E1" s="186"/>
      <c r="F1" s="186"/>
    </row>
    <row r="2" spans="1:6" ht="17.25" customHeight="1">
      <c r="A2" s="187" t="s">
        <v>599</v>
      </c>
      <c r="B2" s="187"/>
      <c r="C2" s="187"/>
      <c r="D2" s="187"/>
      <c r="E2" s="187"/>
      <c r="F2" s="187"/>
    </row>
    <row r="3" spans="1:6" ht="13.5">
      <c r="A3" s="189" t="s">
        <v>451</v>
      </c>
      <c r="B3" s="189"/>
      <c r="C3" s="189"/>
      <c r="D3" s="189"/>
      <c r="E3" s="189"/>
      <c r="F3" s="189"/>
    </row>
    <row r="4" spans="1:6" ht="15" hidden="1">
      <c r="A4" s="190"/>
      <c r="B4" s="190"/>
      <c r="C4" s="190"/>
      <c r="D4" s="190"/>
      <c r="E4" s="190"/>
      <c r="F4" s="190"/>
    </row>
    <row r="5" spans="1:6" ht="77.2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7.25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33.75" customHeight="1">
      <c r="A7" s="78" t="s">
        <v>15</v>
      </c>
      <c r="B7" s="78" t="s">
        <v>484</v>
      </c>
      <c r="C7" s="78" t="s">
        <v>558</v>
      </c>
      <c r="D7" s="31">
        <v>0.0225</v>
      </c>
      <c r="E7" s="80"/>
      <c r="F7" s="35"/>
    </row>
    <row r="8" spans="1:6" ht="32.25" customHeight="1">
      <c r="A8" s="78" t="s">
        <v>16</v>
      </c>
      <c r="B8" s="78" t="s">
        <v>485</v>
      </c>
      <c r="C8" s="78" t="s">
        <v>320</v>
      </c>
      <c r="D8" s="23">
        <v>0.02</v>
      </c>
      <c r="E8" s="80"/>
      <c r="F8" s="35"/>
    </row>
    <row r="9" spans="1:6" ht="18.75" customHeight="1">
      <c r="A9" s="100">
        <v>3</v>
      </c>
      <c r="B9" s="166" t="s">
        <v>326</v>
      </c>
      <c r="C9" s="21" t="s">
        <v>77</v>
      </c>
      <c r="D9" s="21">
        <v>24.5</v>
      </c>
      <c r="E9" s="21"/>
      <c r="F9" s="35"/>
    </row>
    <row r="10" spans="1:6" ht="36.75" customHeight="1">
      <c r="A10" s="78" t="s">
        <v>18</v>
      </c>
      <c r="B10" s="79" t="s">
        <v>486</v>
      </c>
      <c r="C10" s="78" t="s">
        <v>320</v>
      </c>
      <c r="D10" s="31">
        <v>0.0662</v>
      </c>
      <c r="E10" s="80"/>
      <c r="F10" s="35"/>
    </row>
    <row r="11" spans="1:6" ht="18.75" customHeight="1">
      <c r="A11" s="100">
        <v>5</v>
      </c>
      <c r="B11" s="22" t="s">
        <v>315</v>
      </c>
      <c r="C11" s="18" t="s">
        <v>35</v>
      </c>
      <c r="D11" s="31">
        <v>0.1298</v>
      </c>
      <c r="E11" s="18"/>
      <c r="F11" s="35"/>
    </row>
    <row r="12" spans="1:6" ht="33" customHeight="1">
      <c r="A12" s="78" t="s">
        <v>20</v>
      </c>
      <c r="B12" s="78" t="s">
        <v>488</v>
      </c>
      <c r="C12" s="78" t="s">
        <v>559</v>
      </c>
      <c r="D12" s="31">
        <v>0.0112</v>
      </c>
      <c r="E12" s="80"/>
      <c r="F12" s="48"/>
    </row>
    <row r="13" spans="1:6" ht="18.75" customHeight="1">
      <c r="A13" s="100">
        <v>7</v>
      </c>
      <c r="B13" s="79" t="s">
        <v>487</v>
      </c>
      <c r="C13" s="78" t="s">
        <v>35</v>
      </c>
      <c r="D13" s="31">
        <v>0.3762</v>
      </c>
      <c r="E13" s="18"/>
      <c r="F13" s="35"/>
    </row>
    <row r="14" spans="1:6" ht="32.25" customHeight="1">
      <c r="A14" s="78" t="s">
        <v>9</v>
      </c>
      <c r="B14" s="78" t="s">
        <v>533</v>
      </c>
      <c r="C14" s="78" t="s">
        <v>561</v>
      </c>
      <c r="D14" s="31">
        <v>0.0936</v>
      </c>
      <c r="E14" s="21"/>
      <c r="F14" s="35"/>
    </row>
    <row r="15" spans="1:6" ht="21" customHeight="1">
      <c r="A15" s="98"/>
      <c r="B15" s="78" t="s">
        <v>577</v>
      </c>
      <c r="C15" s="78" t="s">
        <v>0</v>
      </c>
      <c r="D15" s="80"/>
      <c r="E15" s="100"/>
      <c r="F15" s="35"/>
    </row>
    <row r="16" spans="1:7" ht="21" customHeight="1">
      <c r="A16" s="74"/>
      <c r="B16" s="99" t="s">
        <v>204</v>
      </c>
      <c r="C16" s="74"/>
      <c r="D16" s="75"/>
      <c r="E16" s="164"/>
      <c r="F16" s="67"/>
      <c r="G16" t="s">
        <v>86</v>
      </c>
    </row>
    <row r="17" spans="1:6" ht="21" customHeight="1">
      <c r="A17" s="74"/>
      <c r="B17" s="79" t="s">
        <v>205</v>
      </c>
      <c r="C17" s="78" t="s">
        <v>0</v>
      </c>
      <c r="D17" s="75"/>
      <c r="E17" s="92"/>
      <c r="F17" s="67"/>
    </row>
    <row r="18" spans="1:6" s="14" customFormat="1" ht="21" customHeight="1">
      <c r="A18" s="74"/>
      <c r="B18" s="79" t="s">
        <v>206</v>
      </c>
      <c r="C18" s="78" t="s">
        <v>0</v>
      </c>
      <c r="D18" s="75"/>
      <c r="E18" s="92"/>
      <c r="F18" s="67"/>
    </row>
    <row r="19" spans="1:6" ht="21" customHeight="1">
      <c r="A19" s="74"/>
      <c r="B19" s="79" t="s">
        <v>207</v>
      </c>
      <c r="C19" s="78" t="s">
        <v>0</v>
      </c>
      <c r="D19" s="75"/>
      <c r="E19" s="92"/>
      <c r="F19" s="67"/>
    </row>
    <row r="20" spans="1:6" ht="27.75" customHeight="1">
      <c r="A20" s="52"/>
      <c r="B20" s="53" t="s">
        <v>557</v>
      </c>
      <c r="C20" s="69" t="s">
        <v>0</v>
      </c>
      <c r="D20" s="172" t="s">
        <v>565</v>
      </c>
      <c r="E20" s="81"/>
      <c r="F20" s="165"/>
    </row>
    <row r="21" spans="1:6" ht="21" customHeight="1">
      <c r="A21" s="74"/>
      <c r="B21" s="78" t="s">
        <v>208</v>
      </c>
      <c r="C21" s="69" t="s">
        <v>0</v>
      </c>
      <c r="D21" s="80"/>
      <c r="E21" s="92"/>
      <c r="F21" s="67"/>
    </row>
    <row r="22" spans="1:6" s="14" customFormat="1" ht="21" customHeight="1">
      <c r="A22" s="74"/>
      <c r="B22" s="78" t="s">
        <v>566</v>
      </c>
      <c r="C22" s="78" t="s">
        <v>0</v>
      </c>
      <c r="D22" s="172" t="s">
        <v>565</v>
      </c>
      <c r="E22" s="92"/>
      <c r="F22" s="67"/>
    </row>
    <row r="23" spans="1:6" ht="21" customHeight="1">
      <c r="A23" s="74"/>
      <c r="B23" s="78" t="s">
        <v>12</v>
      </c>
      <c r="C23" s="78" t="s">
        <v>0</v>
      </c>
      <c r="D23" s="80"/>
      <c r="E23" s="92"/>
      <c r="F23" s="67"/>
    </row>
    <row r="24" spans="1:6" ht="21" customHeight="1">
      <c r="A24" s="74"/>
      <c r="B24" s="78" t="s">
        <v>613</v>
      </c>
      <c r="C24" s="78" t="s">
        <v>0</v>
      </c>
      <c r="D24" s="172" t="s">
        <v>565</v>
      </c>
      <c r="E24" s="92"/>
      <c r="F24" s="67"/>
    </row>
    <row r="25" spans="1:6" ht="21" customHeight="1">
      <c r="A25" s="78"/>
      <c r="B25" s="74" t="s">
        <v>426</v>
      </c>
      <c r="C25" s="74" t="s">
        <v>0</v>
      </c>
      <c r="D25" s="80"/>
      <c r="E25" s="116"/>
      <c r="F25" s="67"/>
    </row>
    <row r="26" spans="1:6" ht="13.5">
      <c r="A26" s="83"/>
      <c r="B26" s="83"/>
      <c r="C26" s="83"/>
      <c r="D26" s="83"/>
      <c r="E26" s="83"/>
      <c r="F26" s="83"/>
    </row>
    <row r="27" spans="1:6" ht="13.5">
      <c r="A27" s="83"/>
      <c r="B27" s="83"/>
      <c r="C27" s="83"/>
      <c r="D27" s="83"/>
      <c r="E27" s="83"/>
      <c r="F27" s="83"/>
    </row>
    <row r="28" spans="1:4" ht="13.5">
      <c r="A28" s="185" t="s">
        <v>567</v>
      </c>
      <c r="B28" s="185"/>
      <c r="C28" s="185"/>
      <c r="D28" s="185"/>
    </row>
  </sheetData>
  <sheetProtection/>
  <mergeCells count="5">
    <mergeCell ref="A28:D28"/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view="pageBreakPreview" zoomScaleSheetLayoutView="100" workbookViewId="0" topLeftCell="A14">
      <selection activeCell="H9" sqref="H9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8.625" style="0" customWidth="1"/>
    <col min="4" max="4" width="7.75390625" style="0" customWidth="1"/>
    <col min="5" max="5" width="9.375" style="0" customWidth="1"/>
    <col min="6" max="6" width="9.625" style="0" customWidth="1"/>
    <col min="7" max="7" width="11.625" style="0" bestFit="1" customWidth="1"/>
  </cols>
  <sheetData>
    <row r="1" spans="1:6" ht="13.5">
      <c r="A1" s="186" t="s">
        <v>455</v>
      </c>
      <c r="B1" s="186"/>
      <c r="C1" s="186"/>
      <c r="D1" s="186"/>
      <c r="E1" s="186"/>
      <c r="F1" s="186"/>
    </row>
    <row r="2" spans="1:6" ht="17.25" customHeight="1">
      <c r="A2" s="187" t="s">
        <v>597</v>
      </c>
      <c r="B2" s="187"/>
      <c r="C2" s="187"/>
      <c r="D2" s="187"/>
      <c r="E2" s="187"/>
      <c r="F2" s="187"/>
    </row>
    <row r="3" spans="1:6" ht="13.5">
      <c r="A3" s="189" t="s">
        <v>505</v>
      </c>
      <c r="B3" s="189"/>
      <c r="C3" s="189"/>
      <c r="D3" s="189"/>
      <c r="E3" s="189"/>
      <c r="F3" s="189"/>
    </row>
    <row r="4" spans="1:6" ht="15" hidden="1">
      <c r="A4" s="190"/>
      <c r="B4" s="190"/>
      <c r="C4" s="190"/>
      <c r="D4" s="190"/>
      <c r="E4" s="190"/>
      <c r="F4" s="190"/>
    </row>
    <row r="5" spans="1:6" ht="77.2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6.5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32.25" customHeight="1">
      <c r="A7" s="78" t="s">
        <v>15</v>
      </c>
      <c r="B7" s="78" t="s">
        <v>502</v>
      </c>
      <c r="C7" s="78" t="s">
        <v>77</v>
      </c>
      <c r="D7" s="18">
        <v>2.88</v>
      </c>
      <c r="E7" s="80"/>
      <c r="F7" s="35"/>
    </row>
    <row r="8" spans="1:6" ht="29.25" customHeight="1">
      <c r="A8" s="78" t="s">
        <v>16</v>
      </c>
      <c r="B8" s="78" t="s">
        <v>489</v>
      </c>
      <c r="C8" s="78" t="s">
        <v>77</v>
      </c>
      <c r="D8" s="21">
        <v>0.36</v>
      </c>
      <c r="E8" s="80"/>
      <c r="F8" s="35"/>
    </row>
    <row r="9" spans="1:6" ht="41.25" customHeight="1">
      <c r="A9" s="78" t="s">
        <v>17</v>
      </c>
      <c r="B9" s="78" t="s">
        <v>598</v>
      </c>
      <c r="C9" s="78" t="s">
        <v>98</v>
      </c>
      <c r="D9" s="21">
        <v>12</v>
      </c>
      <c r="E9" s="80"/>
      <c r="F9" s="35"/>
    </row>
    <row r="10" spans="1:6" ht="35.25" customHeight="1">
      <c r="A10" s="98" t="s">
        <v>18</v>
      </c>
      <c r="B10" s="78" t="s">
        <v>503</v>
      </c>
      <c r="C10" s="78" t="s">
        <v>98</v>
      </c>
      <c r="D10" s="21">
        <v>24</v>
      </c>
      <c r="E10" s="80"/>
      <c r="F10" s="35"/>
    </row>
    <row r="11" spans="1:6" ht="21.75" customHeight="1">
      <c r="A11" s="78" t="s">
        <v>19</v>
      </c>
      <c r="B11" s="78" t="s">
        <v>504</v>
      </c>
      <c r="C11" s="78" t="s">
        <v>349</v>
      </c>
      <c r="D11" s="21">
        <v>0.1</v>
      </c>
      <c r="E11" s="80"/>
      <c r="F11" s="35"/>
    </row>
    <row r="12" spans="1:6" s="14" customFormat="1" ht="22.5" customHeight="1">
      <c r="A12" s="78" t="s">
        <v>20</v>
      </c>
      <c r="B12" s="78" t="s">
        <v>411</v>
      </c>
      <c r="C12" s="78" t="s">
        <v>77</v>
      </c>
      <c r="D12" s="21">
        <v>10.5</v>
      </c>
      <c r="E12" s="80"/>
      <c r="F12" s="35"/>
    </row>
    <row r="13" spans="1:6" ht="19.5" customHeight="1">
      <c r="A13" s="98"/>
      <c r="B13" s="78" t="s">
        <v>577</v>
      </c>
      <c r="C13" s="78" t="s">
        <v>0</v>
      </c>
      <c r="D13" s="80"/>
      <c r="E13" s="100"/>
      <c r="F13" s="35"/>
    </row>
    <row r="14" spans="1:6" ht="19.5" customHeight="1">
      <c r="A14" s="74"/>
      <c r="B14" s="99" t="s">
        <v>204</v>
      </c>
      <c r="C14" s="74"/>
      <c r="D14" s="75"/>
      <c r="E14" s="164"/>
      <c r="F14" s="67"/>
    </row>
    <row r="15" spans="1:6" ht="19.5" customHeight="1">
      <c r="A15" s="74"/>
      <c r="B15" s="79" t="s">
        <v>205</v>
      </c>
      <c r="C15" s="78" t="s">
        <v>0</v>
      </c>
      <c r="D15" s="75"/>
      <c r="E15" s="92"/>
      <c r="F15" s="67"/>
    </row>
    <row r="16" spans="1:6" ht="19.5" customHeight="1">
      <c r="A16" s="74"/>
      <c r="B16" s="79" t="s">
        <v>206</v>
      </c>
      <c r="C16" s="78" t="s">
        <v>0</v>
      </c>
      <c r="D16" s="75"/>
      <c r="E16" s="92"/>
      <c r="F16" s="67"/>
    </row>
    <row r="17" spans="1:6" ht="19.5" customHeight="1">
      <c r="A17" s="74"/>
      <c r="B17" s="79" t="s">
        <v>207</v>
      </c>
      <c r="C17" s="78" t="s">
        <v>0</v>
      </c>
      <c r="D17" s="75"/>
      <c r="E17" s="92"/>
      <c r="F17" s="67"/>
    </row>
    <row r="18" spans="1:6" ht="30" customHeight="1">
      <c r="A18" s="52"/>
      <c r="B18" s="53" t="s">
        <v>557</v>
      </c>
      <c r="C18" s="69" t="s">
        <v>0</v>
      </c>
      <c r="D18" s="172" t="s">
        <v>565</v>
      </c>
      <c r="E18" s="81"/>
      <c r="F18" s="165"/>
    </row>
    <row r="19" spans="1:6" ht="19.5" customHeight="1">
      <c r="A19" s="74"/>
      <c r="B19" s="78" t="s">
        <v>208</v>
      </c>
      <c r="C19" s="69" t="s">
        <v>0</v>
      </c>
      <c r="D19" s="80"/>
      <c r="E19" s="92"/>
      <c r="F19" s="67"/>
    </row>
    <row r="20" spans="1:6" ht="19.5" customHeight="1">
      <c r="A20" s="74"/>
      <c r="B20" s="78" t="s">
        <v>566</v>
      </c>
      <c r="C20" s="78" t="s">
        <v>0</v>
      </c>
      <c r="D20" s="172" t="s">
        <v>565</v>
      </c>
      <c r="E20" s="92"/>
      <c r="F20" s="67"/>
    </row>
    <row r="21" spans="1:6" ht="19.5" customHeight="1">
      <c r="A21" s="74"/>
      <c r="B21" s="78" t="s">
        <v>12</v>
      </c>
      <c r="C21" s="78" t="s">
        <v>0</v>
      </c>
      <c r="D21" s="80"/>
      <c r="E21" s="92"/>
      <c r="F21" s="67"/>
    </row>
    <row r="22" spans="1:6" ht="19.5" customHeight="1">
      <c r="A22" s="74"/>
      <c r="B22" s="78" t="s">
        <v>613</v>
      </c>
      <c r="C22" s="78" t="s">
        <v>0</v>
      </c>
      <c r="D22" s="172" t="s">
        <v>565</v>
      </c>
      <c r="E22" s="92"/>
      <c r="F22" s="67"/>
    </row>
    <row r="23" spans="1:6" ht="19.5" customHeight="1">
      <c r="A23" s="78"/>
      <c r="B23" s="74" t="s">
        <v>426</v>
      </c>
      <c r="C23" s="74" t="s">
        <v>0</v>
      </c>
      <c r="D23" s="80"/>
      <c r="E23" s="116"/>
      <c r="F23" s="67"/>
    </row>
    <row r="24" spans="1:6" ht="13.5">
      <c r="A24" s="83"/>
      <c r="B24" s="83"/>
      <c r="C24" s="83"/>
      <c r="D24" s="83"/>
      <c r="E24" s="83"/>
      <c r="F24" s="83"/>
    </row>
    <row r="25" spans="1:6" ht="13.5">
      <c r="A25" s="83"/>
      <c r="B25" s="83"/>
      <c r="C25" s="83"/>
      <c r="D25" s="83"/>
      <c r="E25" s="83"/>
      <c r="F25" s="83"/>
    </row>
    <row r="26" spans="1:4" ht="13.5">
      <c r="A26" s="185" t="s">
        <v>567</v>
      </c>
      <c r="B26" s="185"/>
      <c r="C26" s="185"/>
      <c r="D26" s="185"/>
    </row>
  </sheetData>
  <sheetProtection/>
  <mergeCells count="5">
    <mergeCell ref="A26:D26"/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view="pageBreakPreview" zoomScaleSheetLayoutView="100" workbookViewId="0" topLeftCell="A8">
      <selection activeCell="G1" sqref="G1:H16384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8.375" style="0" customWidth="1"/>
    <col min="4" max="4" width="9.25390625" style="0" customWidth="1"/>
    <col min="5" max="5" width="9.875" style="0" customWidth="1"/>
    <col min="6" max="6" width="9.25390625" style="0" customWidth="1"/>
  </cols>
  <sheetData>
    <row r="1" spans="1:6" ht="13.5">
      <c r="A1" s="186" t="s">
        <v>455</v>
      </c>
      <c r="B1" s="186"/>
      <c r="C1" s="186"/>
      <c r="D1" s="186"/>
      <c r="E1" s="186"/>
      <c r="F1" s="186"/>
    </row>
    <row r="2" spans="1:6" ht="21.75" customHeight="1">
      <c r="A2" s="187" t="s">
        <v>594</v>
      </c>
      <c r="B2" s="187"/>
      <c r="C2" s="187"/>
      <c r="D2" s="187"/>
      <c r="E2" s="187"/>
      <c r="F2" s="187"/>
    </row>
    <row r="3" spans="1:6" ht="19.5" customHeight="1">
      <c r="A3" s="189" t="s">
        <v>413</v>
      </c>
      <c r="B3" s="189"/>
      <c r="C3" s="189"/>
      <c r="D3" s="189"/>
      <c r="E3" s="189"/>
      <c r="F3" s="189"/>
    </row>
    <row r="4" spans="1:6" ht="15" hidden="1">
      <c r="A4" s="190"/>
      <c r="B4" s="190"/>
      <c r="C4" s="190"/>
      <c r="D4" s="190"/>
      <c r="E4" s="190"/>
      <c r="F4" s="190"/>
    </row>
    <row r="5" spans="1:6" ht="81.7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8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42" customHeight="1">
      <c r="A7" s="78" t="s">
        <v>15</v>
      </c>
      <c r="B7" s="78" t="s">
        <v>595</v>
      </c>
      <c r="C7" s="78" t="s">
        <v>77</v>
      </c>
      <c r="D7" s="18">
        <v>24.38</v>
      </c>
      <c r="E7" s="80"/>
      <c r="F7" s="35"/>
    </row>
    <row r="8" spans="1:6" ht="42.75" customHeight="1">
      <c r="A8" s="78" t="s">
        <v>16</v>
      </c>
      <c r="B8" s="78" t="s">
        <v>530</v>
      </c>
      <c r="C8" s="78" t="s">
        <v>77</v>
      </c>
      <c r="D8" s="21">
        <v>2.4</v>
      </c>
      <c r="E8" s="80"/>
      <c r="F8" s="35"/>
    </row>
    <row r="9" spans="1:6" ht="30.75" customHeight="1">
      <c r="A9" s="78" t="s">
        <v>17</v>
      </c>
      <c r="B9" s="79" t="s">
        <v>532</v>
      </c>
      <c r="C9" s="78" t="s">
        <v>320</v>
      </c>
      <c r="D9" s="31">
        <v>0.033</v>
      </c>
      <c r="E9" s="80"/>
      <c r="F9" s="35"/>
    </row>
    <row r="10" spans="1:6" ht="19.5" customHeight="1">
      <c r="A10" s="100">
        <v>4</v>
      </c>
      <c r="B10" s="22" t="s">
        <v>319</v>
      </c>
      <c r="C10" s="18" t="s">
        <v>35</v>
      </c>
      <c r="D10" s="31">
        <v>0.075</v>
      </c>
      <c r="E10" s="18"/>
      <c r="F10" s="35"/>
    </row>
    <row r="11" spans="1:6" s="14" customFormat="1" ht="48" customHeight="1">
      <c r="A11" s="78" t="s">
        <v>19</v>
      </c>
      <c r="B11" s="78" t="s">
        <v>596</v>
      </c>
      <c r="C11" s="78" t="s">
        <v>98</v>
      </c>
      <c r="D11" s="21">
        <v>80</v>
      </c>
      <c r="E11" s="80"/>
      <c r="F11" s="35"/>
    </row>
    <row r="12" spans="1:6" ht="20.25" customHeight="1">
      <c r="A12" s="78" t="s">
        <v>20</v>
      </c>
      <c r="B12" s="78" t="s">
        <v>411</v>
      </c>
      <c r="C12" s="78" t="s">
        <v>77</v>
      </c>
      <c r="D12" s="18">
        <v>30.38</v>
      </c>
      <c r="E12" s="80"/>
      <c r="F12" s="35"/>
    </row>
    <row r="13" spans="1:6" ht="18.75" customHeight="1">
      <c r="A13" s="98"/>
      <c r="B13" s="78" t="s">
        <v>577</v>
      </c>
      <c r="C13" s="78" t="s">
        <v>0</v>
      </c>
      <c r="D13" s="80"/>
      <c r="E13" s="100"/>
      <c r="F13" s="35"/>
    </row>
    <row r="14" spans="1:6" ht="18.75" customHeight="1">
      <c r="A14" s="74"/>
      <c r="B14" s="99" t="s">
        <v>204</v>
      </c>
      <c r="C14" s="74"/>
      <c r="D14" s="75"/>
      <c r="E14" s="164"/>
      <c r="F14" s="67"/>
    </row>
    <row r="15" spans="1:6" ht="18.75" customHeight="1">
      <c r="A15" s="74"/>
      <c r="B15" s="79" t="s">
        <v>205</v>
      </c>
      <c r="C15" s="78" t="s">
        <v>0</v>
      </c>
      <c r="D15" s="75"/>
      <c r="E15" s="92"/>
      <c r="F15" s="67"/>
    </row>
    <row r="16" spans="1:6" s="14" customFormat="1" ht="18.75" customHeight="1">
      <c r="A16" s="74"/>
      <c r="B16" s="79" t="s">
        <v>206</v>
      </c>
      <c r="C16" s="78" t="s">
        <v>0</v>
      </c>
      <c r="D16" s="75"/>
      <c r="E16" s="92"/>
      <c r="F16" s="67"/>
    </row>
    <row r="17" spans="1:6" ht="18.75" customHeight="1">
      <c r="A17" s="74"/>
      <c r="B17" s="79" t="s">
        <v>207</v>
      </c>
      <c r="C17" s="78" t="s">
        <v>0</v>
      </c>
      <c r="D17" s="75"/>
      <c r="E17" s="92"/>
      <c r="F17" s="67"/>
    </row>
    <row r="18" spans="1:6" ht="29.25" customHeight="1">
      <c r="A18" s="52"/>
      <c r="B18" s="53" t="s">
        <v>557</v>
      </c>
      <c r="C18" s="69" t="s">
        <v>0</v>
      </c>
      <c r="D18" s="172" t="s">
        <v>565</v>
      </c>
      <c r="E18" s="81"/>
      <c r="F18" s="165"/>
    </row>
    <row r="19" spans="1:6" ht="18.75" customHeight="1">
      <c r="A19" s="74"/>
      <c r="B19" s="78" t="s">
        <v>208</v>
      </c>
      <c r="C19" s="69" t="s">
        <v>0</v>
      </c>
      <c r="D19" s="80"/>
      <c r="E19" s="92"/>
      <c r="F19" s="67"/>
    </row>
    <row r="20" spans="1:6" s="14" customFormat="1" ht="18.75" customHeight="1">
      <c r="A20" s="74"/>
      <c r="B20" s="78" t="s">
        <v>566</v>
      </c>
      <c r="C20" s="78" t="s">
        <v>0</v>
      </c>
      <c r="D20" s="172" t="s">
        <v>565</v>
      </c>
      <c r="E20" s="92"/>
      <c r="F20" s="67"/>
    </row>
    <row r="21" spans="1:6" ht="18.75" customHeight="1">
      <c r="A21" s="74"/>
      <c r="B21" s="78" t="s">
        <v>12</v>
      </c>
      <c r="C21" s="78" t="s">
        <v>0</v>
      </c>
      <c r="D21" s="80"/>
      <c r="E21" s="92"/>
      <c r="F21" s="67"/>
    </row>
    <row r="22" spans="1:6" ht="18.75" customHeight="1">
      <c r="A22" s="74"/>
      <c r="B22" s="78" t="s">
        <v>613</v>
      </c>
      <c r="C22" s="78" t="s">
        <v>0</v>
      </c>
      <c r="D22" s="172" t="s">
        <v>565</v>
      </c>
      <c r="E22" s="92"/>
      <c r="F22" s="67"/>
    </row>
    <row r="23" spans="1:6" ht="18.75" customHeight="1">
      <c r="A23" s="78"/>
      <c r="B23" s="74" t="s">
        <v>426</v>
      </c>
      <c r="C23" s="74" t="s">
        <v>0</v>
      </c>
      <c r="D23" s="80"/>
      <c r="E23" s="116"/>
      <c r="F23" s="67"/>
    </row>
    <row r="24" spans="1:6" ht="13.5">
      <c r="A24" s="83"/>
      <c r="B24" s="83"/>
      <c r="C24" s="83"/>
      <c r="D24" s="83"/>
      <c r="E24" s="83"/>
      <c r="F24" s="83"/>
    </row>
    <row r="25" spans="1:6" ht="13.5">
      <c r="A25" s="83"/>
      <c r="B25" s="83"/>
      <c r="C25" s="83"/>
      <c r="D25" s="83"/>
      <c r="E25" s="83"/>
      <c r="F25" s="83"/>
    </row>
    <row r="26" spans="1:4" ht="13.5">
      <c r="A26" s="185" t="s">
        <v>567</v>
      </c>
      <c r="B26" s="185"/>
      <c r="C26" s="185"/>
      <c r="D26" s="185"/>
    </row>
  </sheetData>
  <sheetProtection/>
  <mergeCells count="5">
    <mergeCell ref="A26:D26"/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view="pageBreakPreview" zoomScaleSheetLayoutView="100" workbookViewId="0" topLeftCell="A29">
      <selection activeCell="G1" sqref="G1:H16384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9.25390625" style="0" customWidth="1"/>
    <col min="4" max="4" width="8.875" style="0" customWidth="1"/>
    <col min="5" max="5" width="9.375" style="0" customWidth="1"/>
    <col min="6" max="6" width="9.625" style="0" customWidth="1"/>
  </cols>
  <sheetData>
    <row r="1" spans="1:6" ht="13.5">
      <c r="A1" s="186" t="s">
        <v>323</v>
      </c>
      <c r="B1" s="186"/>
      <c r="C1" s="186"/>
      <c r="D1" s="186"/>
      <c r="E1" s="186"/>
      <c r="F1" s="186"/>
    </row>
    <row r="2" spans="1:6" ht="17.25" customHeight="1">
      <c r="A2" s="187" t="s">
        <v>591</v>
      </c>
      <c r="B2" s="187"/>
      <c r="C2" s="187"/>
      <c r="D2" s="187"/>
      <c r="E2" s="187"/>
      <c r="F2" s="187"/>
    </row>
    <row r="3" spans="1:6" ht="19.5" customHeight="1">
      <c r="A3" s="189" t="s">
        <v>412</v>
      </c>
      <c r="B3" s="189"/>
      <c r="C3" s="189"/>
      <c r="D3" s="189"/>
      <c r="E3" s="189"/>
      <c r="F3" s="189"/>
    </row>
    <row r="4" spans="1:6" ht="15" hidden="1">
      <c r="A4" s="190"/>
      <c r="B4" s="190"/>
      <c r="C4" s="190"/>
      <c r="D4" s="190"/>
      <c r="E4" s="190"/>
      <c r="F4" s="190"/>
    </row>
    <row r="5" spans="1:6" ht="78.7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15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ht="35.25" customHeight="1">
      <c r="A7" s="78" t="s">
        <v>15</v>
      </c>
      <c r="B7" s="78" t="s">
        <v>531</v>
      </c>
      <c r="C7" s="78" t="s">
        <v>77</v>
      </c>
      <c r="D7" s="18">
        <v>8.1</v>
      </c>
      <c r="E7" s="80"/>
      <c r="F7" s="35"/>
    </row>
    <row r="8" spans="1:6" ht="32.25" customHeight="1">
      <c r="A8" s="78" t="s">
        <v>16</v>
      </c>
      <c r="B8" s="78" t="s">
        <v>489</v>
      </c>
      <c r="C8" s="78" t="s">
        <v>77</v>
      </c>
      <c r="D8" s="21">
        <v>1.35</v>
      </c>
      <c r="E8" s="80"/>
      <c r="F8" s="35"/>
    </row>
    <row r="9" spans="1:6" ht="44.25" customHeight="1">
      <c r="A9" s="78" t="s">
        <v>17</v>
      </c>
      <c r="B9" s="78" t="s">
        <v>592</v>
      </c>
      <c r="C9" s="78" t="s">
        <v>98</v>
      </c>
      <c r="D9" s="21">
        <v>45</v>
      </c>
      <c r="E9" s="80"/>
      <c r="F9" s="35"/>
    </row>
    <row r="10" spans="1:6" s="14" customFormat="1" ht="25.5" customHeight="1">
      <c r="A10" s="78" t="s">
        <v>18</v>
      </c>
      <c r="B10" s="78" t="s">
        <v>490</v>
      </c>
      <c r="C10" s="78" t="s">
        <v>491</v>
      </c>
      <c r="D10" s="21">
        <v>1</v>
      </c>
      <c r="E10" s="80"/>
      <c r="F10" s="35"/>
    </row>
    <row r="11" spans="1:6" ht="24" customHeight="1">
      <c r="A11" s="78" t="s">
        <v>19</v>
      </c>
      <c r="B11" s="78" t="s">
        <v>411</v>
      </c>
      <c r="C11" s="78" t="s">
        <v>77</v>
      </c>
      <c r="D11" s="21">
        <v>6.7</v>
      </c>
      <c r="E11" s="80"/>
      <c r="F11" s="35"/>
    </row>
    <row r="12" spans="1:6" ht="18" customHeight="1">
      <c r="A12" s="98"/>
      <c r="B12" s="78" t="s">
        <v>577</v>
      </c>
      <c r="C12" s="78" t="s">
        <v>0</v>
      </c>
      <c r="D12" s="80"/>
      <c r="E12" s="100"/>
      <c r="F12" s="35"/>
    </row>
    <row r="13" spans="1:6" ht="18" customHeight="1">
      <c r="A13" s="74"/>
      <c r="B13" s="99" t="s">
        <v>204</v>
      </c>
      <c r="C13" s="74"/>
      <c r="D13" s="75"/>
      <c r="E13" s="164"/>
      <c r="F13" s="67"/>
    </row>
    <row r="14" spans="1:6" ht="18" customHeight="1">
      <c r="A14" s="74"/>
      <c r="B14" s="79" t="s">
        <v>205</v>
      </c>
      <c r="C14" s="78" t="s">
        <v>0</v>
      </c>
      <c r="D14" s="75"/>
      <c r="E14" s="92"/>
      <c r="F14" s="67"/>
    </row>
    <row r="15" spans="1:6" s="14" customFormat="1" ht="18" customHeight="1">
      <c r="A15" s="74"/>
      <c r="B15" s="79" t="s">
        <v>206</v>
      </c>
      <c r="C15" s="78" t="s">
        <v>0</v>
      </c>
      <c r="D15" s="75"/>
      <c r="E15" s="92"/>
      <c r="F15" s="67"/>
    </row>
    <row r="16" spans="1:6" ht="18" customHeight="1">
      <c r="A16" s="74"/>
      <c r="B16" s="79" t="s">
        <v>207</v>
      </c>
      <c r="C16" s="78" t="s">
        <v>0</v>
      </c>
      <c r="D16" s="75"/>
      <c r="E16" s="92"/>
      <c r="F16" s="67"/>
    </row>
    <row r="17" spans="1:6" ht="27" customHeight="1">
      <c r="A17" s="52"/>
      <c r="B17" s="53" t="s">
        <v>557</v>
      </c>
      <c r="C17" s="69" t="s">
        <v>0</v>
      </c>
      <c r="D17" s="172" t="s">
        <v>565</v>
      </c>
      <c r="E17" s="81"/>
      <c r="F17" s="165"/>
    </row>
    <row r="18" spans="1:6" ht="18" customHeight="1">
      <c r="A18" s="74"/>
      <c r="B18" s="78" t="s">
        <v>208</v>
      </c>
      <c r="C18" s="69" t="s">
        <v>0</v>
      </c>
      <c r="D18" s="80"/>
      <c r="E18" s="92"/>
      <c r="F18" s="67"/>
    </row>
    <row r="19" spans="1:6" s="14" customFormat="1" ht="18" customHeight="1">
      <c r="A19" s="74"/>
      <c r="B19" s="78" t="s">
        <v>566</v>
      </c>
      <c r="C19" s="78" t="s">
        <v>0</v>
      </c>
      <c r="D19" s="172" t="s">
        <v>565</v>
      </c>
      <c r="E19" s="92"/>
      <c r="F19" s="67"/>
    </row>
    <row r="20" spans="1:6" ht="18" customHeight="1">
      <c r="A20" s="74"/>
      <c r="B20" s="78" t="s">
        <v>12</v>
      </c>
      <c r="C20" s="78" t="s">
        <v>0</v>
      </c>
      <c r="D20" s="80"/>
      <c r="E20" s="92"/>
      <c r="F20" s="67"/>
    </row>
    <row r="21" spans="1:6" ht="18" customHeight="1">
      <c r="A21" s="74"/>
      <c r="B21" s="78" t="s">
        <v>613</v>
      </c>
      <c r="C21" s="78" t="s">
        <v>0</v>
      </c>
      <c r="D21" s="172" t="s">
        <v>565</v>
      </c>
      <c r="E21" s="92"/>
      <c r="F21" s="67"/>
    </row>
    <row r="22" spans="1:6" ht="18" customHeight="1">
      <c r="A22" s="78"/>
      <c r="B22" s="74" t="s">
        <v>426</v>
      </c>
      <c r="C22" s="74" t="s">
        <v>0</v>
      </c>
      <c r="D22" s="80"/>
      <c r="E22" s="116"/>
      <c r="F22" s="67"/>
    </row>
    <row r="23" spans="1:6" ht="13.5">
      <c r="A23" s="83"/>
      <c r="B23" s="83"/>
      <c r="C23" s="83"/>
      <c r="D23" s="83"/>
      <c r="E23" s="83"/>
      <c r="F23" s="83"/>
    </row>
    <row r="24" spans="1:6" ht="13.5">
      <c r="A24" s="83"/>
      <c r="B24" s="83"/>
      <c r="C24" s="83"/>
      <c r="D24" s="83"/>
      <c r="E24" s="83"/>
      <c r="F24" s="83"/>
    </row>
    <row r="25" spans="1:4" ht="13.5">
      <c r="A25" s="185" t="s">
        <v>567</v>
      </c>
      <c r="B25" s="185"/>
      <c r="C25" s="185"/>
      <c r="D25" s="185"/>
    </row>
    <row r="26" spans="1:6" ht="13.5">
      <c r="A26" s="83"/>
      <c r="B26" s="83"/>
      <c r="C26" s="83"/>
      <c r="D26" s="83"/>
      <c r="E26" s="83"/>
      <c r="F26" s="83"/>
    </row>
  </sheetData>
  <sheetProtection/>
  <mergeCells count="5">
    <mergeCell ref="A25:D25"/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view="pageBreakPreview" zoomScaleSheetLayoutView="100" workbookViewId="0" topLeftCell="A8">
      <selection activeCell="B26" sqref="B26"/>
    </sheetView>
  </sheetViews>
  <sheetFormatPr defaultColWidth="9.00390625" defaultRowHeight="12.75"/>
  <cols>
    <col min="1" max="1" width="4.25390625" style="0" customWidth="1"/>
    <col min="2" max="2" width="46.375" style="0" customWidth="1"/>
    <col min="3" max="3" width="8.375" style="0" customWidth="1"/>
    <col min="4" max="4" width="8.75390625" style="0" customWidth="1"/>
    <col min="6" max="6" width="9.375" style="0" customWidth="1"/>
    <col min="7" max="7" width="11.625" style="0" bestFit="1" customWidth="1"/>
  </cols>
  <sheetData>
    <row r="1" spans="1:8" ht="18" customHeight="1">
      <c r="A1" s="186" t="s">
        <v>323</v>
      </c>
      <c r="B1" s="186"/>
      <c r="C1" s="186"/>
      <c r="D1" s="186"/>
      <c r="E1" s="186"/>
      <c r="F1" s="186"/>
      <c r="G1" s="83"/>
      <c r="H1" s="83"/>
    </row>
    <row r="2" spans="1:8" ht="21.75" customHeight="1">
      <c r="A2" s="187" t="s">
        <v>590</v>
      </c>
      <c r="B2" s="187"/>
      <c r="C2" s="187"/>
      <c r="D2" s="187"/>
      <c r="E2" s="187"/>
      <c r="F2" s="187"/>
      <c r="G2" s="83"/>
      <c r="H2" s="83"/>
    </row>
    <row r="3" spans="1:8" ht="21" customHeight="1">
      <c r="A3" s="189" t="s">
        <v>444</v>
      </c>
      <c r="B3" s="189"/>
      <c r="C3" s="189"/>
      <c r="D3" s="189"/>
      <c r="E3" s="189"/>
      <c r="F3" s="189"/>
      <c r="G3" s="83"/>
      <c r="H3" s="83"/>
    </row>
    <row r="4" spans="1:8" ht="16.5" hidden="1">
      <c r="A4" s="191"/>
      <c r="B4" s="191"/>
      <c r="C4" s="191"/>
      <c r="D4" s="191"/>
      <c r="E4" s="191"/>
      <c r="F4" s="191"/>
      <c r="G4" s="83"/>
      <c r="H4" s="83"/>
    </row>
    <row r="5" spans="1:8" ht="78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  <c r="G5" s="83"/>
      <c r="H5" s="83"/>
    </row>
    <row r="6" spans="1:8" ht="18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  <c r="G6" s="83"/>
      <c r="H6" s="83"/>
    </row>
    <row r="7" spans="1:8" s="14" customFormat="1" ht="27.75" customHeight="1">
      <c r="A7" s="78" t="s">
        <v>15</v>
      </c>
      <c r="B7" s="78" t="s">
        <v>445</v>
      </c>
      <c r="C7" s="78" t="s">
        <v>26</v>
      </c>
      <c r="D7" s="21">
        <v>1</v>
      </c>
      <c r="E7" s="21"/>
      <c r="F7" s="35"/>
      <c r="G7" s="103"/>
      <c r="H7" s="103"/>
    </row>
    <row r="8" spans="1:8" s="14" customFormat="1" ht="27.75" customHeight="1">
      <c r="A8" s="78" t="s">
        <v>16</v>
      </c>
      <c r="B8" s="78" t="s">
        <v>44</v>
      </c>
      <c r="C8" s="78" t="s">
        <v>84</v>
      </c>
      <c r="D8" s="21">
        <v>0.1</v>
      </c>
      <c r="E8" s="21"/>
      <c r="F8" s="35"/>
      <c r="G8" s="103"/>
      <c r="H8" s="103"/>
    </row>
    <row r="9" spans="1:8" s="14" customFormat="1" ht="27.75" customHeight="1">
      <c r="A9" s="78" t="s">
        <v>17</v>
      </c>
      <c r="B9" s="78" t="s">
        <v>45</v>
      </c>
      <c r="C9" s="78" t="s">
        <v>78</v>
      </c>
      <c r="D9" s="21">
        <v>10</v>
      </c>
      <c r="E9" s="21"/>
      <c r="F9" s="35"/>
      <c r="G9" s="103"/>
      <c r="H9" s="103"/>
    </row>
    <row r="10" spans="1:8" s="14" customFormat="1" ht="27.75" customHeight="1">
      <c r="A10" s="78" t="s">
        <v>18</v>
      </c>
      <c r="B10" s="78" t="s">
        <v>47</v>
      </c>
      <c r="C10" s="78" t="s">
        <v>26</v>
      </c>
      <c r="D10" s="21">
        <v>2</v>
      </c>
      <c r="E10" s="21"/>
      <c r="F10" s="35"/>
      <c r="G10" s="103"/>
      <c r="H10" s="103"/>
    </row>
    <row r="11" spans="1:8" s="14" customFormat="1" ht="27.75" customHeight="1">
      <c r="A11" s="78" t="s">
        <v>19</v>
      </c>
      <c r="B11" s="78" t="s">
        <v>211</v>
      </c>
      <c r="C11" s="78" t="s">
        <v>28</v>
      </c>
      <c r="D11" s="21">
        <v>12</v>
      </c>
      <c r="E11" s="21"/>
      <c r="F11" s="35"/>
      <c r="G11" s="103"/>
      <c r="H11" s="103"/>
    </row>
    <row r="12" spans="1:8" s="14" customFormat="1" ht="27.75" customHeight="1">
      <c r="A12" s="78" t="s">
        <v>20</v>
      </c>
      <c r="B12" s="78" t="s">
        <v>48</v>
      </c>
      <c r="C12" s="78" t="s">
        <v>28</v>
      </c>
      <c r="D12" s="21">
        <v>12</v>
      </c>
      <c r="E12" s="21"/>
      <c r="F12" s="35"/>
      <c r="G12" s="103"/>
      <c r="H12" s="103"/>
    </row>
    <row r="13" spans="1:8" s="14" customFormat="1" ht="27.75" customHeight="1">
      <c r="A13" s="78" t="s">
        <v>8</v>
      </c>
      <c r="B13" s="78" t="s">
        <v>191</v>
      </c>
      <c r="C13" s="78" t="s">
        <v>26</v>
      </c>
      <c r="D13" s="18">
        <v>1</v>
      </c>
      <c r="E13" s="18"/>
      <c r="F13" s="35"/>
      <c r="G13" s="103"/>
      <c r="H13" s="103"/>
    </row>
    <row r="14" spans="1:8" s="14" customFormat="1" ht="27.75" customHeight="1">
      <c r="A14" s="78" t="s">
        <v>9</v>
      </c>
      <c r="B14" s="78" t="s">
        <v>83</v>
      </c>
      <c r="C14" s="78" t="s">
        <v>26</v>
      </c>
      <c r="D14" s="18">
        <v>3</v>
      </c>
      <c r="E14" s="18"/>
      <c r="F14" s="35"/>
      <c r="G14" s="103"/>
      <c r="H14" s="103"/>
    </row>
    <row r="15" spans="1:8" s="14" customFormat="1" ht="27.75" customHeight="1">
      <c r="A15" s="78" t="s">
        <v>10</v>
      </c>
      <c r="B15" s="78" t="s">
        <v>193</v>
      </c>
      <c r="C15" s="98" t="s">
        <v>82</v>
      </c>
      <c r="D15" s="18">
        <v>1</v>
      </c>
      <c r="E15" s="21"/>
      <c r="F15" s="35"/>
      <c r="G15" s="103"/>
      <c r="H15" s="103"/>
    </row>
    <row r="16" spans="1:8" s="14" customFormat="1" ht="27.75" customHeight="1">
      <c r="A16" s="78" t="s">
        <v>11</v>
      </c>
      <c r="B16" s="78" t="s">
        <v>195</v>
      </c>
      <c r="C16" s="78" t="s">
        <v>82</v>
      </c>
      <c r="D16" s="18">
        <v>1</v>
      </c>
      <c r="E16" s="18"/>
      <c r="F16" s="35"/>
      <c r="G16" s="103"/>
      <c r="H16" s="103"/>
    </row>
    <row r="17" spans="1:8" ht="21" customHeight="1">
      <c r="A17" s="98"/>
      <c r="B17" s="78" t="s">
        <v>577</v>
      </c>
      <c r="C17" s="78" t="s">
        <v>0</v>
      </c>
      <c r="D17" s="80"/>
      <c r="E17" s="100"/>
      <c r="F17" s="35"/>
      <c r="G17" s="104"/>
      <c r="H17" s="103"/>
    </row>
    <row r="18" spans="1:8" ht="21" customHeight="1">
      <c r="A18" s="74"/>
      <c r="B18" s="99" t="s">
        <v>204</v>
      </c>
      <c r="C18" s="74"/>
      <c r="D18" s="75"/>
      <c r="E18" s="164"/>
      <c r="F18" s="35"/>
      <c r="G18" s="103"/>
      <c r="H18" s="103"/>
    </row>
    <row r="19" spans="1:8" ht="21" customHeight="1">
      <c r="A19" s="74"/>
      <c r="B19" s="79" t="s">
        <v>205</v>
      </c>
      <c r="C19" s="78" t="s">
        <v>0</v>
      </c>
      <c r="D19" s="75"/>
      <c r="E19" s="92"/>
      <c r="F19" s="35"/>
      <c r="G19" s="104"/>
      <c r="H19" s="103"/>
    </row>
    <row r="20" spans="1:8" ht="21" customHeight="1">
      <c r="A20" s="74"/>
      <c r="B20" s="79" t="s">
        <v>206</v>
      </c>
      <c r="C20" s="78" t="s">
        <v>0</v>
      </c>
      <c r="D20" s="75"/>
      <c r="E20" s="92"/>
      <c r="F20" s="35"/>
      <c r="G20" s="104"/>
      <c r="H20" s="103"/>
    </row>
    <row r="21" spans="1:8" ht="21" customHeight="1">
      <c r="A21" s="74"/>
      <c r="B21" s="79" t="s">
        <v>207</v>
      </c>
      <c r="C21" s="78" t="s">
        <v>0</v>
      </c>
      <c r="D21" s="75"/>
      <c r="E21" s="92"/>
      <c r="F21" s="35"/>
      <c r="G21" s="105"/>
      <c r="H21" s="103"/>
    </row>
    <row r="22" spans="1:14" s="59" customFormat="1" ht="32.25" customHeight="1">
      <c r="A22" s="52"/>
      <c r="B22" s="53" t="s">
        <v>557</v>
      </c>
      <c r="C22" s="69" t="s">
        <v>0</v>
      </c>
      <c r="D22" s="172" t="s">
        <v>565</v>
      </c>
      <c r="E22" s="81"/>
      <c r="F22" s="173"/>
      <c r="G22" s="56"/>
      <c r="H22" s="57"/>
      <c r="I22" s="57"/>
      <c r="J22" s="58"/>
      <c r="K22" s="58"/>
      <c r="L22" s="58"/>
      <c r="M22" s="58"/>
      <c r="N22" s="58"/>
    </row>
    <row r="23" spans="1:8" ht="18" customHeight="1">
      <c r="A23" s="74"/>
      <c r="B23" s="78" t="s">
        <v>208</v>
      </c>
      <c r="C23" s="69" t="s">
        <v>0</v>
      </c>
      <c r="D23" s="80"/>
      <c r="E23" s="92"/>
      <c r="F23" s="35"/>
      <c r="G23" s="126"/>
      <c r="H23" s="103"/>
    </row>
    <row r="24" spans="1:8" ht="36" customHeight="1">
      <c r="A24" s="78"/>
      <c r="B24" s="78" t="s">
        <v>585</v>
      </c>
      <c r="C24" s="78" t="s">
        <v>0</v>
      </c>
      <c r="D24" s="131" t="s">
        <v>565</v>
      </c>
      <c r="E24" s="80"/>
      <c r="F24" s="35"/>
      <c r="G24" s="103"/>
      <c r="H24" s="103"/>
    </row>
    <row r="25" spans="1:8" ht="21" customHeight="1">
      <c r="A25" s="74"/>
      <c r="B25" s="78" t="s">
        <v>12</v>
      </c>
      <c r="C25" s="78" t="s">
        <v>0</v>
      </c>
      <c r="D25" s="80"/>
      <c r="E25" s="92"/>
      <c r="F25" s="67"/>
      <c r="G25" s="107"/>
      <c r="H25" s="103"/>
    </row>
    <row r="26" spans="1:8" ht="21" customHeight="1">
      <c r="A26" s="74"/>
      <c r="B26" s="78" t="s">
        <v>613</v>
      </c>
      <c r="C26" s="78" t="s">
        <v>0</v>
      </c>
      <c r="D26" s="172" t="s">
        <v>565</v>
      </c>
      <c r="E26" s="92"/>
      <c r="F26" s="67"/>
      <c r="G26" s="103"/>
      <c r="H26" s="107"/>
    </row>
    <row r="27" spans="1:8" ht="21" customHeight="1">
      <c r="A27" s="78"/>
      <c r="B27" s="74" t="s">
        <v>426</v>
      </c>
      <c r="C27" s="74" t="s">
        <v>0</v>
      </c>
      <c r="D27" s="80"/>
      <c r="E27" s="116"/>
      <c r="F27" s="67"/>
      <c r="G27" s="108">
        <v>5345</v>
      </c>
      <c r="H27" s="83"/>
    </row>
    <row r="28" spans="1:8" ht="13.5">
      <c r="A28" s="83"/>
      <c r="B28" s="83"/>
      <c r="C28" s="83"/>
      <c r="D28" s="83"/>
      <c r="E28" s="83"/>
      <c r="F28" s="83"/>
      <c r="G28" s="83"/>
      <c r="H28" s="83"/>
    </row>
    <row r="29" spans="1:8" ht="13.5">
      <c r="A29" s="83"/>
      <c r="B29" s="83"/>
      <c r="C29" s="83"/>
      <c r="D29" s="83"/>
      <c r="E29" s="83"/>
      <c r="F29" s="83"/>
      <c r="G29" s="83"/>
      <c r="H29" s="83"/>
    </row>
    <row r="30" spans="1:4" ht="13.5">
      <c r="A30" s="185" t="s">
        <v>567</v>
      </c>
      <c r="B30" s="185"/>
      <c r="C30" s="185"/>
      <c r="D30" s="185"/>
    </row>
  </sheetData>
  <sheetProtection/>
  <mergeCells count="5">
    <mergeCell ref="A1:F1"/>
    <mergeCell ref="A2:F2"/>
    <mergeCell ref="A3:F3"/>
    <mergeCell ref="A4:F4"/>
    <mergeCell ref="A30:D3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63"/>
  <sheetViews>
    <sheetView view="pageBreakPreview" zoomScaleSheetLayoutView="100" zoomScalePageLayoutView="0" workbookViewId="0" topLeftCell="A44">
      <selection activeCell="B59" sqref="B59"/>
    </sheetView>
  </sheetViews>
  <sheetFormatPr defaultColWidth="9.00390625" defaultRowHeight="12.75"/>
  <cols>
    <col min="1" max="1" width="4.375" style="0" customWidth="1"/>
    <col min="2" max="2" width="43.00390625" style="0" customWidth="1"/>
    <col min="3" max="3" width="9.625" style="0" customWidth="1"/>
    <col min="4" max="4" width="10.25390625" style="0" customWidth="1"/>
    <col min="5" max="5" width="11.125" style="0" customWidth="1"/>
    <col min="6" max="6" width="10.25390625" style="0" customWidth="1"/>
    <col min="7" max="7" width="16.25390625" style="0" bestFit="1" customWidth="1"/>
  </cols>
  <sheetData>
    <row r="1" spans="1:6" ht="26.25" customHeight="1">
      <c r="A1" s="186" t="s">
        <v>455</v>
      </c>
      <c r="B1" s="186"/>
      <c r="C1" s="186"/>
      <c r="D1" s="186"/>
      <c r="E1" s="186"/>
      <c r="F1" s="186"/>
    </row>
    <row r="2" spans="1:6" ht="21.75" customHeight="1">
      <c r="A2" s="187" t="s">
        <v>588</v>
      </c>
      <c r="B2" s="187"/>
      <c r="C2" s="187"/>
      <c r="D2" s="187"/>
      <c r="E2" s="187"/>
      <c r="F2" s="187"/>
    </row>
    <row r="3" spans="1:6" ht="24.75" customHeight="1">
      <c r="A3" s="187" t="s">
        <v>429</v>
      </c>
      <c r="B3" s="187"/>
      <c r="C3" s="187"/>
      <c r="D3" s="187"/>
      <c r="E3" s="187"/>
      <c r="F3" s="187"/>
    </row>
    <row r="4" spans="1:6" ht="16.5" customHeight="1" hidden="1">
      <c r="A4" s="185"/>
      <c r="B4" s="185"/>
      <c r="C4" s="185"/>
      <c r="D4" s="185"/>
      <c r="E4" s="185"/>
      <c r="F4" s="185"/>
    </row>
    <row r="5" spans="1:6" ht="82.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20.25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s="14" customFormat="1" ht="34.5" customHeight="1">
      <c r="A7" s="78" t="s">
        <v>15</v>
      </c>
      <c r="B7" s="78" t="s">
        <v>548</v>
      </c>
      <c r="C7" s="78" t="s">
        <v>320</v>
      </c>
      <c r="D7" s="23">
        <v>0.023</v>
      </c>
      <c r="E7" s="75"/>
      <c r="F7" s="77"/>
    </row>
    <row r="8" spans="1:6" ht="32.25" customHeight="1">
      <c r="A8" s="157" t="s">
        <v>16</v>
      </c>
      <c r="B8" s="71" t="s">
        <v>549</v>
      </c>
      <c r="C8" s="167" t="s">
        <v>329</v>
      </c>
      <c r="D8" s="168">
        <v>0.48</v>
      </c>
      <c r="E8" s="73"/>
      <c r="F8" s="111"/>
    </row>
    <row r="9" spans="1:6" s="14" customFormat="1" ht="32.25" customHeight="1">
      <c r="A9" s="78" t="s">
        <v>17</v>
      </c>
      <c r="B9" s="69" t="s">
        <v>507</v>
      </c>
      <c r="C9" s="96" t="s">
        <v>331</v>
      </c>
      <c r="D9" s="112">
        <v>0.0223</v>
      </c>
      <c r="E9" s="54"/>
      <c r="F9" s="67"/>
    </row>
    <row r="10" spans="1:8" ht="31.5" customHeight="1">
      <c r="A10" s="78" t="s">
        <v>18</v>
      </c>
      <c r="B10" s="78" t="s">
        <v>335</v>
      </c>
      <c r="C10" s="78" t="s">
        <v>320</v>
      </c>
      <c r="D10" s="31">
        <v>0.0018</v>
      </c>
      <c r="E10" s="75"/>
      <c r="F10" s="77"/>
      <c r="G10" s="14">
        <v>2820</v>
      </c>
      <c r="H10" s="14"/>
    </row>
    <row r="11" spans="1:8" ht="21.75" customHeight="1">
      <c r="A11" s="100">
        <v>5</v>
      </c>
      <c r="B11" s="22" t="s">
        <v>315</v>
      </c>
      <c r="C11" s="18" t="s">
        <v>35</v>
      </c>
      <c r="D11" s="31">
        <v>0.0064</v>
      </c>
      <c r="E11" s="91"/>
      <c r="F11" s="77"/>
      <c r="G11" s="20">
        <v>650</v>
      </c>
      <c r="H11" s="20"/>
    </row>
    <row r="12" spans="1:7" s="14" customFormat="1" ht="35.25" customHeight="1">
      <c r="A12" s="78" t="s">
        <v>20</v>
      </c>
      <c r="B12" s="79" t="s">
        <v>550</v>
      </c>
      <c r="C12" s="78" t="s">
        <v>559</v>
      </c>
      <c r="D12" s="31">
        <v>0.0089</v>
      </c>
      <c r="E12" s="75"/>
      <c r="F12" s="77"/>
      <c r="G12" s="14">
        <v>1674</v>
      </c>
    </row>
    <row r="13" spans="1:7" ht="18.75" customHeight="1">
      <c r="A13" s="100">
        <v>7</v>
      </c>
      <c r="B13" s="22" t="s">
        <v>427</v>
      </c>
      <c r="C13" s="18" t="s">
        <v>35</v>
      </c>
      <c r="D13" s="31">
        <v>0.057</v>
      </c>
      <c r="E13" s="91"/>
      <c r="F13" s="77"/>
      <c r="G13">
        <v>731</v>
      </c>
    </row>
    <row r="14" spans="1:7" ht="21.75" customHeight="1">
      <c r="A14" s="100">
        <v>8</v>
      </c>
      <c r="B14" s="22" t="s">
        <v>428</v>
      </c>
      <c r="C14" s="18" t="s">
        <v>35</v>
      </c>
      <c r="D14" s="31">
        <v>0.0178</v>
      </c>
      <c r="E14" s="76"/>
      <c r="F14" s="77"/>
      <c r="G14">
        <v>396</v>
      </c>
    </row>
    <row r="15" spans="1:8" ht="24" customHeight="1">
      <c r="A15" s="78" t="s">
        <v>10</v>
      </c>
      <c r="B15" s="78" t="s">
        <v>526</v>
      </c>
      <c r="C15" s="78" t="s">
        <v>320</v>
      </c>
      <c r="D15" s="31">
        <v>0.0043</v>
      </c>
      <c r="E15" s="75"/>
      <c r="F15" s="77"/>
      <c r="G15" s="14">
        <v>1442</v>
      </c>
      <c r="H15" s="14"/>
    </row>
    <row r="16" spans="1:8" ht="18.75" customHeight="1">
      <c r="A16" s="100">
        <v>10</v>
      </c>
      <c r="B16" s="22" t="s">
        <v>315</v>
      </c>
      <c r="C16" s="18" t="s">
        <v>35</v>
      </c>
      <c r="D16" s="31">
        <v>0.059</v>
      </c>
      <c r="E16" s="76"/>
      <c r="F16" s="77"/>
      <c r="G16" s="20"/>
      <c r="H16" s="20"/>
    </row>
    <row r="17" spans="1:8" ht="18.75" customHeight="1">
      <c r="A17" s="100">
        <v>11</v>
      </c>
      <c r="B17" s="22" t="s">
        <v>428</v>
      </c>
      <c r="C17" s="18" t="s">
        <v>35</v>
      </c>
      <c r="D17" s="31">
        <v>0.0121</v>
      </c>
      <c r="E17" s="76"/>
      <c r="F17" s="77"/>
      <c r="G17" s="20"/>
      <c r="H17" s="20"/>
    </row>
    <row r="18" spans="1:7" s="14" customFormat="1" ht="36" customHeight="1">
      <c r="A18" s="78" t="s">
        <v>29</v>
      </c>
      <c r="B18" s="78" t="s">
        <v>527</v>
      </c>
      <c r="C18" s="78" t="s">
        <v>559</v>
      </c>
      <c r="D18" s="49">
        <v>0.006</v>
      </c>
      <c r="E18" s="75"/>
      <c r="F18" s="77"/>
      <c r="G18" s="64">
        <v>1689</v>
      </c>
    </row>
    <row r="19" spans="1:6" ht="19.5" customHeight="1">
      <c r="A19" s="100">
        <v>13</v>
      </c>
      <c r="B19" s="79" t="s">
        <v>337</v>
      </c>
      <c r="C19" s="78" t="s">
        <v>35</v>
      </c>
      <c r="D19" s="31">
        <v>0.0541</v>
      </c>
      <c r="E19" s="91"/>
      <c r="F19" s="77"/>
    </row>
    <row r="20" spans="1:6" ht="21.75" customHeight="1">
      <c r="A20" s="100">
        <v>14</v>
      </c>
      <c r="B20" s="79" t="s">
        <v>336</v>
      </c>
      <c r="C20" s="78" t="s">
        <v>35</v>
      </c>
      <c r="D20" s="31">
        <v>0.0135</v>
      </c>
      <c r="E20" s="76"/>
      <c r="F20" s="77"/>
    </row>
    <row r="21" spans="1:7" s="14" customFormat="1" ht="33" customHeight="1">
      <c r="A21" s="78" t="s">
        <v>96</v>
      </c>
      <c r="B21" s="78" t="s">
        <v>528</v>
      </c>
      <c r="C21" s="78" t="s">
        <v>559</v>
      </c>
      <c r="D21" s="31">
        <v>0.0317</v>
      </c>
      <c r="E21" s="75"/>
      <c r="F21" s="67"/>
      <c r="G21" s="14">
        <v>5496</v>
      </c>
    </row>
    <row r="22" spans="1:7" ht="16.5" customHeight="1">
      <c r="A22" s="100">
        <v>16</v>
      </c>
      <c r="B22" s="79" t="s">
        <v>337</v>
      </c>
      <c r="C22" s="78" t="s">
        <v>35</v>
      </c>
      <c r="D22" s="31">
        <v>0.5076</v>
      </c>
      <c r="E22" s="91"/>
      <c r="F22" s="77"/>
      <c r="G22">
        <v>4891</v>
      </c>
    </row>
    <row r="23" spans="1:15" s="14" customFormat="1" ht="32.25" customHeight="1">
      <c r="A23" s="78" t="s">
        <v>37</v>
      </c>
      <c r="B23" s="78" t="s">
        <v>551</v>
      </c>
      <c r="C23" s="78" t="s">
        <v>77</v>
      </c>
      <c r="D23" s="18">
        <v>7.22</v>
      </c>
      <c r="E23" s="76"/>
      <c r="F23" s="77"/>
      <c r="G23" s="14">
        <v>2326</v>
      </c>
      <c r="H23" s="21" t="e">
        <f>#REF!+0.1</f>
        <v>#REF!</v>
      </c>
      <c r="I23" s="89"/>
      <c r="J23" s="79" t="s">
        <v>94</v>
      </c>
      <c r="K23" s="18" t="s">
        <v>80</v>
      </c>
      <c r="L23" s="80">
        <v>0.69</v>
      </c>
      <c r="M23" s="21" t="e">
        <f>L23*#REF!</f>
        <v>#REF!</v>
      </c>
      <c r="N23" s="21">
        <v>3.2</v>
      </c>
      <c r="O23" s="35" t="e">
        <f>M23*N23</f>
        <v>#REF!</v>
      </c>
    </row>
    <row r="24" spans="1:7" s="14" customFormat="1" ht="33.75" customHeight="1">
      <c r="A24" s="78" t="s">
        <v>39</v>
      </c>
      <c r="B24" s="78" t="s">
        <v>529</v>
      </c>
      <c r="C24" s="78" t="s">
        <v>559</v>
      </c>
      <c r="D24" s="31">
        <v>0.0013</v>
      </c>
      <c r="E24" s="75"/>
      <c r="F24" s="77"/>
      <c r="G24" s="14">
        <v>693</v>
      </c>
    </row>
    <row r="25" spans="1:6" ht="19.5" customHeight="1">
      <c r="A25" s="78" t="s">
        <v>40</v>
      </c>
      <c r="B25" s="79" t="s">
        <v>337</v>
      </c>
      <c r="C25" s="78" t="s">
        <v>201</v>
      </c>
      <c r="D25" s="31">
        <v>0.0114</v>
      </c>
      <c r="E25" s="75"/>
      <c r="F25" s="77"/>
    </row>
    <row r="26" spans="1:7" ht="30" customHeight="1">
      <c r="A26" s="157" t="s">
        <v>41</v>
      </c>
      <c r="B26" s="71" t="s">
        <v>430</v>
      </c>
      <c r="C26" s="167" t="s">
        <v>329</v>
      </c>
      <c r="D26" s="168">
        <v>0.65</v>
      </c>
      <c r="E26" s="73"/>
      <c r="F26" s="111"/>
      <c r="G26">
        <v>470</v>
      </c>
    </row>
    <row r="27" spans="1:7" s="14" customFormat="1" ht="33.75" customHeight="1">
      <c r="A27" s="87" t="s">
        <v>89</v>
      </c>
      <c r="B27" s="93" t="s">
        <v>552</v>
      </c>
      <c r="C27" s="87" t="s">
        <v>559</v>
      </c>
      <c r="D27" s="170">
        <v>0.0194</v>
      </c>
      <c r="E27" s="92"/>
      <c r="F27" s="67"/>
      <c r="G27" s="64">
        <v>939</v>
      </c>
    </row>
    <row r="28" spans="1:8" s="20" customFormat="1" ht="32.25" customHeight="1">
      <c r="A28" s="78" t="s">
        <v>90</v>
      </c>
      <c r="B28" s="78" t="s">
        <v>431</v>
      </c>
      <c r="C28" s="78" t="s">
        <v>561</v>
      </c>
      <c r="D28" s="23">
        <v>0.13</v>
      </c>
      <c r="E28" s="76"/>
      <c r="F28" s="77"/>
      <c r="G28" s="14">
        <v>391</v>
      </c>
      <c r="H28" s="14"/>
    </row>
    <row r="29" spans="1:8" s="20" customFormat="1" ht="30.75" customHeight="1">
      <c r="A29" s="78" t="s">
        <v>93</v>
      </c>
      <c r="B29" s="96" t="s">
        <v>352</v>
      </c>
      <c r="C29" s="115" t="s">
        <v>333</v>
      </c>
      <c r="D29" s="117">
        <v>3</v>
      </c>
      <c r="E29" s="81"/>
      <c r="F29" s="94"/>
      <c r="G29" s="14"/>
      <c r="H29" s="14"/>
    </row>
    <row r="30" spans="1:8" s="20" customFormat="1" ht="24.75" customHeight="1">
      <c r="A30" s="78" t="s">
        <v>182</v>
      </c>
      <c r="B30" s="78" t="s">
        <v>247</v>
      </c>
      <c r="C30" s="78" t="s">
        <v>77</v>
      </c>
      <c r="D30" s="23">
        <v>0.81</v>
      </c>
      <c r="E30" s="75"/>
      <c r="F30" s="77"/>
      <c r="G30" s="14">
        <v>4273</v>
      </c>
      <c r="H30" s="14"/>
    </row>
    <row r="31" spans="1:8" s="20" customFormat="1" ht="45.75" customHeight="1">
      <c r="A31" s="78" t="s">
        <v>136</v>
      </c>
      <c r="B31" s="78" t="s">
        <v>359</v>
      </c>
      <c r="C31" s="78" t="s">
        <v>561</v>
      </c>
      <c r="D31" s="23">
        <v>0.239</v>
      </c>
      <c r="E31" s="75"/>
      <c r="F31" s="77"/>
      <c r="G31" s="14">
        <v>4426</v>
      </c>
      <c r="H31" s="14"/>
    </row>
    <row r="32" spans="1:8" s="20" customFormat="1" ht="31.5" customHeight="1">
      <c r="A32" s="78" t="s">
        <v>137</v>
      </c>
      <c r="B32" s="78" t="s">
        <v>432</v>
      </c>
      <c r="C32" s="78" t="s">
        <v>561</v>
      </c>
      <c r="D32" s="23">
        <v>0.024</v>
      </c>
      <c r="E32" s="75"/>
      <c r="F32" s="77"/>
      <c r="G32" s="14">
        <v>261</v>
      </c>
      <c r="H32" s="14"/>
    </row>
    <row r="33" spans="1:8" s="20" customFormat="1" ht="27" customHeight="1">
      <c r="A33" s="78" t="s">
        <v>183</v>
      </c>
      <c r="B33" s="78" t="s">
        <v>249</v>
      </c>
      <c r="C33" s="78" t="s">
        <v>77</v>
      </c>
      <c r="D33" s="18">
        <v>1.1</v>
      </c>
      <c r="E33" s="75"/>
      <c r="F33" s="77"/>
      <c r="G33" s="14"/>
      <c r="H33" s="14"/>
    </row>
    <row r="34" spans="1:8" s="20" customFormat="1" ht="25.5" customHeight="1">
      <c r="A34" s="78" t="s">
        <v>433</v>
      </c>
      <c r="B34" s="78" t="s">
        <v>250</v>
      </c>
      <c r="C34" s="78" t="s">
        <v>34</v>
      </c>
      <c r="D34" s="18">
        <v>0.239</v>
      </c>
      <c r="E34" s="75"/>
      <c r="F34" s="77"/>
      <c r="G34" s="14"/>
      <c r="H34" s="14"/>
    </row>
    <row r="35" spans="1:6" s="20" customFormat="1" ht="41.25" customHeight="1">
      <c r="A35" s="78" t="s">
        <v>185</v>
      </c>
      <c r="B35" s="78" t="s">
        <v>251</v>
      </c>
      <c r="C35" s="78" t="s">
        <v>76</v>
      </c>
      <c r="D35" s="21">
        <v>1.1</v>
      </c>
      <c r="E35" s="75"/>
      <c r="F35" s="77"/>
    </row>
    <row r="36" spans="1:6" s="14" customFormat="1" ht="30" customHeight="1">
      <c r="A36" s="98" t="s">
        <v>435</v>
      </c>
      <c r="B36" s="79" t="s">
        <v>438</v>
      </c>
      <c r="C36" s="78" t="s">
        <v>561</v>
      </c>
      <c r="D36" s="23">
        <v>0.368</v>
      </c>
      <c r="E36" s="75"/>
      <c r="F36" s="77"/>
    </row>
    <row r="37" spans="1:6" s="20" customFormat="1" ht="30" customHeight="1">
      <c r="A37" s="98" t="s">
        <v>235</v>
      </c>
      <c r="B37" s="79" t="s">
        <v>437</v>
      </c>
      <c r="C37" s="78" t="s">
        <v>561</v>
      </c>
      <c r="D37" s="23">
        <v>0.13</v>
      </c>
      <c r="E37" s="75"/>
      <c r="F37" s="77"/>
    </row>
    <row r="38" spans="1:6" s="20" customFormat="1" ht="30" customHeight="1">
      <c r="A38" s="98" t="s">
        <v>436</v>
      </c>
      <c r="B38" s="87" t="s">
        <v>434</v>
      </c>
      <c r="C38" s="87" t="s">
        <v>38</v>
      </c>
      <c r="D38" s="49">
        <v>0.118</v>
      </c>
      <c r="E38" s="92"/>
      <c r="F38" s="67"/>
    </row>
    <row r="39" spans="1:8" s="14" customFormat="1" ht="47.25" customHeight="1">
      <c r="A39" s="98" t="s">
        <v>186</v>
      </c>
      <c r="B39" s="78" t="s">
        <v>419</v>
      </c>
      <c r="C39" s="78" t="s">
        <v>561</v>
      </c>
      <c r="D39" s="23">
        <v>0.38</v>
      </c>
      <c r="E39" s="76"/>
      <c r="F39" s="77"/>
      <c r="G39" s="20"/>
      <c r="H39" s="20"/>
    </row>
    <row r="40" spans="1:8" ht="34.5" customHeight="1">
      <c r="A40" s="98" t="s">
        <v>187</v>
      </c>
      <c r="B40" s="78" t="s">
        <v>420</v>
      </c>
      <c r="C40" s="78" t="s">
        <v>561</v>
      </c>
      <c r="D40" s="23">
        <v>0.13</v>
      </c>
      <c r="E40" s="76"/>
      <c r="F40" s="77"/>
      <c r="G40" s="20"/>
      <c r="H40" s="20"/>
    </row>
    <row r="41" spans="1:8" ht="46.5" customHeight="1">
      <c r="A41" s="157" t="s">
        <v>231</v>
      </c>
      <c r="B41" s="71" t="s">
        <v>439</v>
      </c>
      <c r="C41" s="167" t="s">
        <v>329</v>
      </c>
      <c r="D41" s="168">
        <v>0.75</v>
      </c>
      <c r="E41" s="73"/>
      <c r="F41" s="111"/>
      <c r="G41" s="20"/>
      <c r="H41" s="20"/>
    </row>
    <row r="42" spans="1:8" ht="30" customHeight="1">
      <c r="A42" s="87" t="s">
        <v>158</v>
      </c>
      <c r="B42" s="87" t="s">
        <v>440</v>
      </c>
      <c r="C42" s="87" t="s">
        <v>559</v>
      </c>
      <c r="D42" s="170">
        <v>0.005</v>
      </c>
      <c r="E42" s="92"/>
      <c r="F42" s="67"/>
      <c r="G42" s="20"/>
      <c r="H42" s="20"/>
    </row>
    <row r="43" spans="1:7" s="20" customFormat="1" ht="30" customHeight="1">
      <c r="A43" s="78" t="s">
        <v>159</v>
      </c>
      <c r="B43" s="78" t="s">
        <v>441</v>
      </c>
      <c r="C43" s="78" t="s">
        <v>561</v>
      </c>
      <c r="D43" s="23">
        <v>0.05</v>
      </c>
      <c r="E43" s="76"/>
      <c r="F43" s="77"/>
      <c r="G43" s="20">
        <f>D43*12.56</f>
        <v>0.6280000000000001</v>
      </c>
    </row>
    <row r="44" spans="1:8" ht="30" customHeight="1">
      <c r="A44" s="78" t="s">
        <v>160</v>
      </c>
      <c r="B44" s="78" t="s">
        <v>443</v>
      </c>
      <c r="C44" s="78" t="s">
        <v>561</v>
      </c>
      <c r="D44" s="23">
        <v>0.046</v>
      </c>
      <c r="E44" s="75"/>
      <c r="F44" s="77"/>
      <c r="G44" s="20">
        <f>2.1*D44</f>
        <v>0.0966</v>
      </c>
      <c r="H44">
        <f>0.14*D44</f>
        <v>0.00644</v>
      </c>
    </row>
    <row r="45" spans="1:7" ht="30" customHeight="1">
      <c r="A45" s="78" t="s">
        <v>184</v>
      </c>
      <c r="B45" s="78" t="s">
        <v>442</v>
      </c>
      <c r="C45" s="78" t="s">
        <v>561</v>
      </c>
      <c r="D45" s="23">
        <v>0.504</v>
      </c>
      <c r="E45" s="75"/>
      <c r="F45" s="77"/>
      <c r="G45" s="20"/>
    </row>
    <row r="46" spans="1:6" s="20" customFormat="1" ht="45" customHeight="1">
      <c r="A46" s="78" t="s">
        <v>161</v>
      </c>
      <c r="B46" s="78" t="s">
        <v>589</v>
      </c>
      <c r="C46" s="78" t="s">
        <v>561</v>
      </c>
      <c r="D46" s="23">
        <v>0.504</v>
      </c>
      <c r="E46" s="76"/>
      <c r="F46" s="77"/>
    </row>
    <row r="47" spans="1:8" ht="30" customHeight="1">
      <c r="A47" s="78" t="s">
        <v>162</v>
      </c>
      <c r="B47" s="78" t="s">
        <v>157</v>
      </c>
      <c r="C47" s="78" t="s">
        <v>34</v>
      </c>
      <c r="D47" s="23">
        <v>0.252</v>
      </c>
      <c r="E47" s="75"/>
      <c r="F47" s="77"/>
      <c r="G47" s="20"/>
      <c r="H47" s="20"/>
    </row>
    <row r="48" spans="1:8" ht="33" customHeight="1">
      <c r="A48" s="78" t="s">
        <v>163</v>
      </c>
      <c r="B48" s="78" t="s">
        <v>404</v>
      </c>
      <c r="C48" s="78" t="s">
        <v>320</v>
      </c>
      <c r="D48" s="18">
        <v>0.03</v>
      </c>
      <c r="E48" s="75"/>
      <c r="F48" s="77"/>
      <c r="G48" s="20"/>
      <c r="H48" s="20"/>
    </row>
    <row r="49" spans="1:8" ht="23.25" customHeight="1">
      <c r="A49" s="78" t="s">
        <v>164</v>
      </c>
      <c r="B49" s="78" t="s">
        <v>406</v>
      </c>
      <c r="C49" s="78" t="s">
        <v>587</v>
      </c>
      <c r="D49" s="18">
        <v>3</v>
      </c>
      <c r="E49" s="75"/>
      <c r="F49" s="77"/>
      <c r="G49" s="20"/>
      <c r="H49" s="20"/>
    </row>
    <row r="50" spans="1:8" ht="21" customHeight="1">
      <c r="A50" s="78"/>
      <c r="B50" s="78" t="s">
        <v>583</v>
      </c>
      <c r="C50" s="78" t="s">
        <v>0</v>
      </c>
      <c r="D50" s="80"/>
      <c r="E50" s="90"/>
      <c r="F50" s="77"/>
      <c r="G50" s="20"/>
      <c r="H50" s="20"/>
    </row>
    <row r="51" spans="1:8" ht="21" customHeight="1">
      <c r="A51" s="78"/>
      <c r="B51" s="79" t="s">
        <v>204</v>
      </c>
      <c r="C51" s="78" t="s">
        <v>0</v>
      </c>
      <c r="D51" s="80"/>
      <c r="E51" s="90"/>
      <c r="F51" s="77"/>
      <c r="G51" s="20"/>
      <c r="H51" s="20"/>
    </row>
    <row r="52" spans="1:8" ht="21" customHeight="1">
      <c r="A52" s="78"/>
      <c r="B52" s="79" t="s">
        <v>205</v>
      </c>
      <c r="C52" s="78" t="s">
        <v>0</v>
      </c>
      <c r="D52" s="80"/>
      <c r="E52" s="75"/>
      <c r="F52" s="77"/>
      <c r="G52" s="20" t="s">
        <v>86</v>
      </c>
      <c r="H52" s="20"/>
    </row>
    <row r="53" spans="1:8" ht="21" customHeight="1">
      <c r="A53" s="78"/>
      <c r="B53" s="79" t="s">
        <v>206</v>
      </c>
      <c r="C53" s="78" t="s">
        <v>0</v>
      </c>
      <c r="D53" s="80"/>
      <c r="E53" s="75"/>
      <c r="F53" s="77"/>
      <c r="G53" s="47"/>
      <c r="H53" s="14"/>
    </row>
    <row r="54" spans="1:8" ht="21" customHeight="1">
      <c r="A54" s="78"/>
      <c r="B54" s="79" t="s">
        <v>207</v>
      </c>
      <c r="C54" s="78" t="s">
        <v>0</v>
      </c>
      <c r="D54" s="80"/>
      <c r="E54" s="75"/>
      <c r="F54" s="77"/>
      <c r="G54" s="14"/>
      <c r="H54" s="14"/>
    </row>
    <row r="55" spans="1:8" ht="29.25" customHeight="1">
      <c r="A55" s="174"/>
      <c r="B55" s="53" t="s">
        <v>557</v>
      </c>
      <c r="C55" s="69" t="s">
        <v>0</v>
      </c>
      <c r="D55" s="172" t="s">
        <v>565</v>
      </c>
      <c r="E55" s="54"/>
      <c r="F55" s="55"/>
      <c r="G55" s="47"/>
      <c r="H55" s="14"/>
    </row>
    <row r="56" spans="1:8" ht="21" customHeight="1">
      <c r="A56" s="74"/>
      <c r="B56" s="78" t="s">
        <v>208</v>
      </c>
      <c r="C56" s="69" t="s">
        <v>0</v>
      </c>
      <c r="D56" s="80"/>
      <c r="E56" s="92"/>
      <c r="F56" s="67"/>
      <c r="G56" s="47"/>
      <c r="H56" s="14"/>
    </row>
    <row r="57" spans="1:8" ht="21" customHeight="1">
      <c r="A57" s="74"/>
      <c r="B57" s="78" t="s">
        <v>566</v>
      </c>
      <c r="C57" s="78" t="s">
        <v>0</v>
      </c>
      <c r="D57" s="131" t="s">
        <v>565</v>
      </c>
      <c r="E57" s="92"/>
      <c r="F57" s="67"/>
      <c r="G57" s="47">
        <f>F57+F56+F55</f>
        <v>0</v>
      </c>
      <c r="H57" s="14"/>
    </row>
    <row r="58" spans="1:14" s="59" customFormat="1" ht="21" customHeight="1">
      <c r="A58" s="74"/>
      <c r="B58" s="78" t="s">
        <v>12</v>
      </c>
      <c r="C58" s="78" t="s">
        <v>0</v>
      </c>
      <c r="D58" s="80"/>
      <c r="E58" s="92"/>
      <c r="F58" s="67"/>
      <c r="G58" s="56"/>
      <c r="H58" s="57"/>
      <c r="I58" s="57"/>
      <c r="J58" s="58"/>
      <c r="K58" s="58"/>
      <c r="L58" s="58"/>
      <c r="M58" s="58"/>
      <c r="N58" s="58"/>
    </row>
    <row r="59" spans="1:8" ht="21" customHeight="1">
      <c r="A59" s="74"/>
      <c r="B59" s="78" t="s">
        <v>613</v>
      </c>
      <c r="C59" s="78" t="s">
        <v>0</v>
      </c>
      <c r="D59" s="172" t="s">
        <v>565</v>
      </c>
      <c r="E59" s="92"/>
      <c r="F59" s="67"/>
      <c r="G59" s="82"/>
      <c r="H59" s="14"/>
    </row>
    <row r="60" spans="1:8" ht="21" customHeight="1">
      <c r="A60" s="78"/>
      <c r="B60" s="74" t="s">
        <v>426</v>
      </c>
      <c r="C60" s="74" t="s">
        <v>0</v>
      </c>
      <c r="D60" s="80"/>
      <c r="E60" s="116"/>
      <c r="F60" s="67"/>
      <c r="G60" s="14"/>
      <c r="H60" s="14"/>
    </row>
    <row r="61" spans="1:6" ht="13.5">
      <c r="A61" s="83"/>
      <c r="B61" s="83"/>
      <c r="C61" s="83"/>
      <c r="D61" s="83"/>
      <c r="E61" s="83"/>
      <c r="F61" s="83"/>
    </row>
    <row r="62" spans="1:6" ht="13.5">
      <c r="A62" s="83"/>
      <c r="B62" s="83"/>
      <c r="C62" s="83"/>
      <c r="D62" s="83"/>
      <c r="E62" s="83"/>
      <c r="F62" s="83"/>
    </row>
    <row r="63" spans="1:4" ht="13.5">
      <c r="A63" s="185" t="s">
        <v>567</v>
      </c>
      <c r="B63" s="185"/>
      <c r="C63" s="185"/>
      <c r="D63" s="185"/>
    </row>
  </sheetData>
  <sheetProtection/>
  <mergeCells count="5">
    <mergeCell ref="A63:D63"/>
    <mergeCell ref="A1:F1"/>
    <mergeCell ref="A3:F3"/>
    <mergeCell ref="A4:F4"/>
    <mergeCell ref="A2:F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2.75390625" style="0" customWidth="1"/>
    <col min="2" max="2" width="10.875" style="0" customWidth="1"/>
    <col min="3" max="3" width="26.125" style="0" customWidth="1"/>
    <col min="4" max="5" width="10.875" style="0" customWidth="1"/>
    <col min="6" max="6" width="11.125" style="0" customWidth="1"/>
    <col min="7" max="7" width="10.25390625" style="0" customWidth="1"/>
    <col min="8" max="8" width="10.375" style="0" customWidth="1"/>
  </cols>
  <sheetData>
    <row r="1" spans="1:13" ht="16.5">
      <c r="A1" s="185" t="s">
        <v>446</v>
      </c>
      <c r="B1" s="185"/>
      <c r="C1" s="185"/>
      <c r="D1" s="185"/>
      <c r="E1" s="185"/>
      <c r="F1" s="185"/>
      <c r="G1" s="185"/>
      <c r="H1" s="185"/>
      <c r="I1" s="32"/>
      <c r="J1" s="32"/>
      <c r="K1" s="32"/>
      <c r="L1" s="32"/>
      <c r="M1" s="32"/>
    </row>
    <row r="2" spans="1:13" ht="12.75" customHeight="1">
      <c r="A2" s="185"/>
      <c r="B2" s="185"/>
      <c r="C2" s="185"/>
      <c r="D2" s="185"/>
      <c r="E2" s="185"/>
      <c r="F2" s="185"/>
      <c r="G2" s="185"/>
      <c r="H2" s="185"/>
      <c r="I2" s="32"/>
      <c r="J2" s="32"/>
      <c r="K2" s="32"/>
      <c r="L2" s="32"/>
      <c r="M2" s="32"/>
    </row>
    <row r="3" spans="1:13" ht="15.75" customHeight="1">
      <c r="A3" s="201" t="s">
        <v>612</v>
      </c>
      <c r="B3" s="201"/>
      <c r="C3" s="201"/>
      <c r="D3" s="201"/>
      <c r="E3" s="201"/>
      <c r="F3" s="201"/>
      <c r="G3" s="201"/>
      <c r="H3" s="201"/>
      <c r="I3" s="32"/>
      <c r="J3" s="32"/>
      <c r="K3" s="32"/>
      <c r="L3" s="32"/>
      <c r="M3" s="32"/>
    </row>
    <row r="4" spans="1:13" ht="21.75" customHeight="1">
      <c r="A4" s="200" t="s">
        <v>134</v>
      </c>
      <c r="B4" s="200"/>
      <c r="C4" s="200"/>
      <c r="D4" s="200"/>
      <c r="E4" s="200"/>
      <c r="F4" s="203"/>
      <c r="G4" s="185"/>
      <c r="H4" s="127" t="s">
        <v>0</v>
      </c>
      <c r="I4" s="32"/>
      <c r="J4" s="32"/>
      <c r="K4" s="32"/>
      <c r="L4" s="32"/>
      <c r="M4" s="32"/>
    </row>
    <row r="5" spans="1:13" ht="21.75" customHeight="1">
      <c r="A5" s="200" t="s">
        <v>538</v>
      </c>
      <c r="B5" s="200"/>
      <c r="C5" s="200"/>
      <c r="D5" s="200"/>
      <c r="E5" s="200"/>
      <c r="F5" s="203"/>
      <c r="G5" s="185"/>
      <c r="H5" s="127" t="s">
        <v>0</v>
      </c>
      <c r="I5" s="32"/>
      <c r="J5" s="32"/>
      <c r="K5" s="32"/>
      <c r="L5" s="32"/>
      <c r="M5" s="32"/>
    </row>
    <row r="6" spans="1:13" ht="11.25" customHeight="1">
      <c r="A6" s="185"/>
      <c r="B6" s="185"/>
      <c r="C6" s="185"/>
      <c r="D6" s="185"/>
      <c r="E6" s="185"/>
      <c r="F6" s="185"/>
      <c r="G6" s="185"/>
      <c r="H6" s="185"/>
      <c r="I6" s="32"/>
      <c r="J6" s="32"/>
      <c r="K6" s="32"/>
      <c r="L6" s="32"/>
      <c r="M6" s="32"/>
    </row>
    <row r="7" spans="1:13" ht="9" customHeight="1">
      <c r="A7" s="192"/>
      <c r="B7" s="192"/>
      <c r="C7" s="192"/>
      <c r="D7" s="192"/>
      <c r="E7" s="192"/>
      <c r="F7" s="192"/>
      <c r="G7" s="83"/>
      <c r="H7" s="83"/>
      <c r="I7" s="32"/>
      <c r="J7" s="32"/>
      <c r="K7" s="32"/>
      <c r="L7" s="32"/>
      <c r="M7" s="32"/>
    </row>
    <row r="8" spans="1:13" ht="33" customHeight="1">
      <c r="A8" s="193" t="s">
        <v>1</v>
      </c>
      <c r="B8" s="195" t="s">
        <v>24</v>
      </c>
      <c r="C8" s="193" t="s">
        <v>91</v>
      </c>
      <c r="D8" s="197" t="s">
        <v>447</v>
      </c>
      <c r="E8" s="198"/>
      <c r="F8" s="199"/>
      <c r="G8" s="195" t="s">
        <v>178</v>
      </c>
      <c r="H8" s="195" t="s">
        <v>92</v>
      </c>
      <c r="I8" s="32"/>
      <c r="J8" s="32"/>
      <c r="K8" s="32"/>
      <c r="L8" s="32"/>
      <c r="M8" s="32"/>
    </row>
    <row r="9" spans="1:13" ht="90.75" customHeight="1">
      <c r="A9" s="194"/>
      <c r="B9" s="196"/>
      <c r="C9" s="194"/>
      <c r="D9" s="85" t="s">
        <v>3</v>
      </c>
      <c r="E9" s="85" t="s">
        <v>4</v>
      </c>
      <c r="F9" s="96" t="s">
        <v>14</v>
      </c>
      <c r="G9" s="196"/>
      <c r="H9" s="196"/>
      <c r="I9" s="32"/>
      <c r="J9" s="32"/>
      <c r="K9" s="32"/>
      <c r="L9" s="32"/>
      <c r="M9" s="32"/>
    </row>
    <row r="10" spans="1:13" ht="42.75" customHeight="1">
      <c r="A10" s="96">
        <v>1</v>
      </c>
      <c r="B10" s="96" t="s">
        <v>586</v>
      </c>
      <c r="C10" s="96" t="s">
        <v>176</v>
      </c>
      <c r="D10" s="21"/>
      <c r="E10" s="21"/>
      <c r="F10" s="21"/>
      <c r="G10" s="21"/>
      <c r="H10" s="96"/>
      <c r="I10" s="32"/>
      <c r="J10" s="32"/>
      <c r="K10" s="32"/>
      <c r="L10" s="32"/>
      <c r="M10" s="32"/>
    </row>
    <row r="11" spans="1:13" ht="41.25" customHeight="1">
      <c r="A11" s="96">
        <v>2</v>
      </c>
      <c r="B11" s="96" t="s">
        <v>569</v>
      </c>
      <c r="C11" s="96" t="s">
        <v>539</v>
      </c>
      <c r="D11" s="21"/>
      <c r="E11" s="21"/>
      <c r="F11" s="21"/>
      <c r="G11" s="21"/>
      <c r="H11" s="96"/>
      <c r="I11" s="32"/>
      <c r="J11" s="32"/>
      <c r="K11" s="32"/>
      <c r="L11" s="32"/>
      <c r="M11" s="32"/>
    </row>
    <row r="12" spans="1:13" ht="41.25" customHeight="1">
      <c r="A12" s="96"/>
      <c r="B12" s="96"/>
      <c r="C12" s="44" t="s">
        <v>12</v>
      </c>
      <c r="D12" s="76"/>
      <c r="E12" s="76"/>
      <c r="F12" s="76"/>
      <c r="G12" s="76"/>
      <c r="H12" s="44"/>
      <c r="I12" s="32"/>
      <c r="J12" s="32"/>
      <c r="K12" s="32"/>
      <c r="L12" s="32"/>
      <c r="M12" s="32"/>
    </row>
    <row r="13" spans="1:13" ht="16.5">
      <c r="A13" s="83"/>
      <c r="B13" s="83"/>
      <c r="C13" s="83"/>
      <c r="D13" s="83"/>
      <c r="E13" s="83"/>
      <c r="F13" s="83"/>
      <c r="G13" s="83"/>
      <c r="H13" s="83"/>
      <c r="I13" s="32"/>
      <c r="J13" s="32"/>
      <c r="K13" s="32"/>
      <c r="L13" s="32"/>
      <c r="M13" s="32"/>
    </row>
    <row r="14" spans="1:13" ht="16.5">
      <c r="A14" s="83"/>
      <c r="B14" s="83"/>
      <c r="C14" s="202"/>
      <c r="D14" s="202"/>
      <c r="E14" s="202"/>
      <c r="F14" s="202"/>
      <c r="G14" s="202"/>
      <c r="H14" s="202"/>
      <c r="I14" s="32"/>
      <c r="J14" s="32"/>
      <c r="K14" s="32"/>
      <c r="L14" s="32"/>
      <c r="M14" s="32"/>
    </row>
    <row r="15" spans="1:8" ht="13.5">
      <c r="A15" s="185" t="s">
        <v>567</v>
      </c>
      <c r="B15" s="185"/>
      <c r="C15" s="185"/>
      <c r="D15" s="185"/>
      <c r="E15" s="83"/>
      <c r="F15" s="83"/>
      <c r="G15" s="83"/>
      <c r="H15" s="83"/>
    </row>
    <row r="16" spans="1:8" ht="13.5">
      <c r="A16" s="83"/>
      <c r="B16" s="83"/>
      <c r="C16" s="83"/>
      <c r="D16" s="83"/>
      <c r="E16" s="83"/>
      <c r="F16" s="83"/>
      <c r="G16" s="83"/>
      <c r="H16" s="83"/>
    </row>
    <row r="17" spans="1:8" ht="13.5">
      <c r="A17" s="83"/>
      <c r="B17" s="83"/>
      <c r="C17" s="83"/>
      <c r="D17" s="83"/>
      <c r="E17" s="83"/>
      <c r="F17" s="83"/>
      <c r="G17" s="83"/>
      <c r="H17" s="83"/>
    </row>
  </sheetData>
  <sheetProtection/>
  <mergeCells count="17">
    <mergeCell ref="A5:E5"/>
    <mergeCell ref="A1:H1"/>
    <mergeCell ref="A2:H2"/>
    <mergeCell ref="A3:H3"/>
    <mergeCell ref="A4:E4"/>
    <mergeCell ref="C14:H14"/>
    <mergeCell ref="F4:G4"/>
    <mergeCell ref="F5:G5"/>
    <mergeCell ref="A15:D15"/>
    <mergeCell ref="A6:H6"/>
    <mergeCell ref="A7:F7"/>
    <mergeCell ref="A8:A9"/>
    <mergeCell ref="B8:B9"/>
    <mergeCell ref="C8:C9"/>
    <mergeCell ref="D8:F8"/>
    <mergeCell ref="G8:G9"/>
    <mergeCell ref="H8:H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view="pageBreakPreview" zoomScale="90" zoomScaleSheetLayoutView="90" workbookViewId="0" topLeftCell="A1">
      <selection activeCell="B30" sqref="B30"/>
    </sheetView>
  </sheetViews>
  <sheetFormatPr defaultColWidth="9.00390625" defaultRowHeight="12.75"/>
  <cols>
    <col min="1" max="1" width="5.125" style="0" customWidth="1"/>
    <col min="2" max="2" width="48.25390625" style="0" customWidth="1"/>
    <col min="3" max="6" width="10.75390625" style="0" customWidth="1"/>
    <col min="7" max="7" width="11.625" style="0" bestFit="1" customWidth="1"/>
  </cols>
  <sheetData>
    <row r="1" spans="1:6" ht="22.5" customHeight="1">
      <c r="A1" s="186" t="s">
        <v>323</v>
      </c>
      <c r="B1" s="186"/>
      <c r="C1" s="186"/>
      <c r="D1" s="186"/>
      <c r="E1" s="186"/>
      <c r="F1" s="186"/>
    </row>
    <row r="2" spans="1:6" ht="21.75" customHeight="1">
      <c r="A2" s="187" t="s">
        <v>582</v>
      </c>
      <c r="B2" s="187"/>
      <c r="C2" s="187"/>
      <c r="D2" s="187"/>
      <c r="E2" s="187"/>
      <c r="F2" s="187"/>
    </row>
    <row r="3" spans="1:6" ht="19.5" customHeight="1">
      <c r="A3" s="189" t="s">
        <v>238</v>
      </c>
      <c r="B3" s="189"/>
      <c r="C3" s="189"/>
      <c r="D3" s="189"/>
      <c r="E3" s="189"/>
      <c r="F3" s="189"/>
    </row>
    <row r="4" spans="1:6" ht="16.5" hidden="1">
      <c r="A4" s="191"/>
      <c r="B4" s="191"/>
      <c r="C4" s="191"/>
      <c r="D4" s="191"/>
      <c r="E4" s="191"/>
      <c r="F4" s="191"/>
    </row>
    <row r="5" spans="1:6" ht="81.75" customHeight="1">
      <c r="A5" s="157" t="s">
        <v>1</v>
      </c>
      <c r="B5" s="157" t="s">
        <v>25</v>
      </c>
      <c r="C5" s="159" t="s">
        <v>13</v>
      </c>
      <c r="D5" s="160" t="s">
        <v>21</v>
      </c>
      <c r="E5" s="84" t="s">
        <v>555</v>
      </c>
      <c r="F5" s="84" t="s">
        <v>556</v>
      </c>
    </row>
    <row r="6" spans="1:6" ht="21.75" customHeight="1">
      <c r="A6" s="78" t="s">
        <v>15</v>
      </c>
      <c r="B6" s="78" t="s">
        <v>16</v>
      </c>
      <c r="C6" s="78" t="s">
        <v>17</v>
      </c>
      <c r="D6" s="78" t="s">
        <v>18</v>
      </c>
      <c r="E6" s="78" t="s">
        <v>19</v>
      </c>
      <c r="F6" s="96">
        <v>6</v>
      </c>
    </row>
    <row r="7" spans="1:6" s="14" customFormat="1" ht="39" customHeight="1">
      <c r="A7" s="78" t="s">
        <v>15</v>
      </c>
      <c r="B7" s="78" t="s">
        <v>236</v>
      </c>
      <c r="C7" s="78" t="s">
        <v>26</v>
      </c>
      <c r="D7" s="21">
        <v>4</v>
      </c>
      <c r="E7" s="21"/>
      <c r="F7" s="35"/>
    </row>
    <row r="8" spans="1:6" s="14" customFormat="1" ht="37.5" customHeight="1">
      <c r="A8" s="78" t="s">
        <v>16</v>
      </c>
      <c r="B8" s="78" t="s">
        <v>44</v>
      </c>
      <c r="C8" s="78" t="s">
        <v>84</v>
      </c>
      <c r="D8" s="18">
        <v>0.4</v>
      </c>
      <c r="E8" s="18"/>
      <c r="F8" s="35"/>
    </row>
    <row r="9" spans="1:6" s="14" customFormat="1" ht="39" customHeight="1">
      <c r="A9" s="78" t="s">
        <v>17</v>
      </c>
      <c r="B9" s="78" t="s">
        <v>45</v>
      </c>
      <c r="C9" s="78" t="s">
        <v>78</v>
      </c>
      <c r="D9" s="18">
        <v>110</v>
      </c>
      <c r="E9" s="18"/>
      <c r="F9" s="35"/>
    </row>
    <row r="10" spans="1:6" s="14" customFormat="1" ht="33.75" customHeight="1">
      <c r="A10" s="78" t="s">
        <v>18</v>
      </c>
      <c r="B10" s="78" t="s">
        <v>47</v>
      </c>
      <c r="C10" s="78" t="s">
        <v>26</v>
      </c>
      <c r="D10" s="18">
        <v>25</v>
      </c>
      <c r="E10" s="18"/>
      <c r="F10" s="35"/>
    </row>
    <row r="11" spans="1:6" s="14" customFormat="1" ht="27.75" customHeight="1">
      <c r="A11" s="78" t="s">
        <v>19</v>
      </c>
      <c r="B11" s="78" t="s">
        <v>211</v>
      </c>
      <c r="C11" s="78" t="s">
        <v>28</v>
      </c>
      <c r="D11" s="18">
        <v>110</v>
      </c>
      <c r="E11" s="18"/>
      <c r="F11" s="35"/>
    </row>
    <row r="12" spans="1:6" s="14" customFormat="1" ht="33.75" customHeight="1">
      <c r="A12" s="78" t="s">
        <v>20</v>
      </c>
      <c r="B12" s="78" t="s">
        <v>48</v>
      </c>
      <c r="C12" s="78" t="s">
        <v>28</v>
      </c>
      <c r="D12" s="18" t="e">
        <f>#REF!+#REF!+#REF!</f>
        <v>#REF!</v>
      </c>
      <c r="E12" s="18"/>
      <c r="F12" s="35"/>
    </row>
    <row r="13" spans="1:6" s="14" customFormat="1" ht="32.25" customHeight="1">
      <c r="A13" s="78" t="s">
        <v>8</v>
      </c>
      <c r="B13" s="78" t="s">
        <v>191</v>
      </c>
      <c r="C13" s="78" t="s">
        <v>26</v>
      </c>
      <c r="D13" s="50">
        <v>16</v>
      </c>
      <c r="E13" s="18"/>
      <c r="F13" s="35"/>
    </row>
    <row r="14" spans="1:6" s="14" customFormat="1" ht="34.5" customHeight="1">
      <c r="A14" s="78" t="s">
        <v>9</v>
      </c>
      <c r="B14" s="78" t="s">
        <v>192</v>
      </c>
      <c r="C14" s="78" t="s">
        <v>26</v>
      </c>
      <c r="D14" s="18">
        <v>19</v>
      </c>
      <c r="E14" s="18"/>
      <c r="F14" s="35"/>
    </row>
    <row r="15" spans="1:6" s="14" customFormat="1" ht="29.25" customHeight="1">
      <c r="A15" s="78" t="s">
        <v>10</v>
      </c>
      <c r="B15" s="78" t="s">
        <v>83</v>
      </c>
      <c r="C15" s="78" t="s">
        <v>26</v>
      </c>
      <c r="D15" s="18">
        <v>40</v>
      </c>
      <c r="E15" s="18"/>
      <c r="F15" s="35"/>
    </row>
    <row r="16" spans="1:6" s="14" customFormat="1" ht="27.75" customHeight="1">
      <c r="A16" s="78" t="s">
        <v>11</v>
      </c>
      <c r="B16" s="78" t="s">
        <v>584</v>
      </c>
      <c r="C16" s="78" t="s">
        <v>82</v>
      </c>
      <c r="D16" s="18">
        <v>25</v>
      </c>
      <c r="E16" s="18"/>
      <c r="F16" s="35"/>
    </row>
    <row r="17" spans="1:6" s="14" customFormat="1" ht="27" customHeight="1">
      <c r="A17" s="78" t="s">
        <v>95</v>
      </c>
      <c r="B17" s="78" t="s">
        <v>193</v>
      </c>
      <c r="C17" s="78" t="s">
        <v>82</v>
      </c>
      <c r="D17" s="18">
        <v>59</v>
      </c>
      <c r="E17" s="18"/>
      <c r="F17" s="35"/>
    </row>
    <row r="18" spans="1:6" s="14" customFormat="1" ht="24.75" customHeight="1">
      <c r="A18" s="78" t="s">
        <v>29</v>
      </c>
      <c r="B18" s="78" t="s">
        <v>194</v>
      </c>
      <c r="C18" s="78" t="s">
        <v>82</v>
      </c>
      <c r="D18" s="18">
        <v>10</v>
      </c>
      <c r="E18" s="18"/>
      <c r="F18" s="35"/>
    </row>
    <row r="19" spans="1:6" s="14" customFormat="1" ht="25.5" customHeight="1">
      <c r="A19" s="78" t="s">
        <v>30</v>
      </c>
      <c r="B19" s="78" t="s">
        <v>195</v>
      </c>
      <c r="C19" s="78" t="s">
        <v>82</v>
      </c>
      <c r="D19" s="18">
        <v>7</v>
      </c>
      <c r="E19" s="18"/>
      <c r="F19" s="35"/>
    </row>
    <row r="20" spans="1:6" s="14" customFormat="1" ht="26.25" customHeight="1">
      <c r="A20" s="78" t="s">
        <v>31</v>
      </c>
      <c r="B20" s="78" t="s">
        <v>237</v>
      </c>
      <c r="C20" s="78" t="s">
        <v>26</v>
      </c>
      <c r="D20" s="50">
        <v>3</v>
      </c>
      <c r="E20" s="18"/>
      <c r="F20" s="35"/>
    </row>
    <row r="21" spans="1:8" ht="19.5" customHeight="1">
      <c r="A21" s="98"/>
      <c r="B21" s="78" t="s">
        <v>577</v>
      </c>
      <c r="C21" s="78" t="s">
        <v>0</v>
      </c>
      <c r="D21" s="80"/>
      <c r="E21" s="100"/>
      <c r="F21" s="35"/>
      <c r="G21" s="47"/>
      <c r="H21" s="14"/>
    </row>
    <row r="22" spans="1:8" ht="19.5" customHeight="1">
      <c r="A22" s="74"/>
      <c r="B22" s="99" t="s">
        <v>204</v>
      </c>
      <c r="C22" s="74"/>
      <c r="D22" s="75"/>
      <c r="E22" s="164"/>
      <c r="F22" s="35"/>
      <c r="G22" s="14"/>
      <c r="H22" s="14"/>
    </row>
    <row r="23" spans="1:8" ht="19.5" customHeight="1">
      <c r="A23" s="74"/>
      <c r="B23" s="79" t="s">
        <v>205</v>
      </c>
      <c r="C23" s="78" t="s">
        <v>0</v>
      </c>
      <c r="D23" s="75"/>
      <c r="E23" s="92"/>
      <c r="F23" s="35"/>
      <c r="G23" s="47"/>
      <c r="H23" s="14"/>
    </row>
    <row r="24" spans="1:8" ht="19.5" customHeight="1">
      <c r="A24" s="74"/>
      <c r="B24" s="79" t="s">
        <v>206</v>
      </c>
      <c r="C24" s="78" t="s">
        <v>0</v>
      </c>
      <c r="D24" s="75"/>
      <c r="E24" s="92"/>
      <c r="F24" s="35"/>
      <c r="G24" s="47"/>
      <c r="H24" s="14"/>
    </row>
    <row r="25" spans="1:8" ht="19.5" customHeight="1">
      <c r="A25" s="74"/>
      <c r="B25" s="79" t="s">
        <v>207</v>
      </c>
      <c r="C25" s="78" t="s">
        <v>0</v>
      </c>
      <c r="D25" s="75"/>
      <c r="E25" s="92"/>
      <c r="F25" s="35"/>
      <c r="G25" s="51"/>
      <c r="H25" s="14"/>
    </row>
    <row r="26" spans="1:14" s="59" customFormat="1" ht="32.25" customHeight="1">
      <c r="A26" s="52"/>
      <c r="B26" s="53" t="s">
        <v>557</v>
      </c>
      <c r="C26" s="69" t="s">
        <v>0</v>
      </c>
      <c r="D26" s="172" t="s">
        <v>565</v>
      </c>
      <c r="E26" s="81"/>
      <c r="F26" s="173"/>
      <c r="G26" s="56"/>
      <c r="H26" s="57"/>
      <c r="I26" s="57"/>
      <c r="J26" s="58"/>
      <c r="K26" s="58"/>
      <c r="L26" s="58"/>
      <c r="M26" s="58"/>
      <c r="N26" s="58"/>
    </row>
    <row r="27" spans="1:8" ht="18" customHeight="1">
      <c r="A27" s="74"/>
      <c r="B27" s="78" t="s">
        <v>208</v>
      </c>
      <c r="C27" s="69" t="s">
        <v>0</v>
      </c>
      <c r="D27" s="80"/>
      <c r="E27" s="92"/>
      <c r="F27" s="35"/>
      <c r="G27" s="62"/>
      <c r="H27" s="14"/>
    </row>
    <row r="28" spans="1:8" ht="36" customHeight="1">
      <c r="A28" s="78"/>
      <c r="B28" s="78" t="s">
        <v>585</v>
      </c>
      <c r="C28" s="78" t="s">
        <v>0</v>
      </c>
      <c r="D28" s="131" t="s">
        <v>565</v>
      </c>
      <c r="E28" s="80"/>
      <c r="F28" s="35"/>
      <c r="G28" s="14"/>
      <c r="H28" s="14"/>
    </row>
    <row r="29" spans="1:8" ht="19.5" customHeight="1">
      <c r="A29" s="74"/>
      <c r="B29" s="78" t="s">
        <v>12</v>
      </c>
      <c r="C29" s="78" t="s">
        <v>0</v>
      </c>
      <c r="D29" s="80"/>
      <c r="E29" s="92"/>
      <c r="F29" s="67"/>
      <c r="G29" s="33"/>
      <c r="H29" s="14"/>
    </row>
    <row r="30" spans="1:8" ht="19.5" customHeight="1">
      <c r="A30" s="74"/>
      <c r="B30" s="78" t="s">
        <v>613</v>
      </c>
      <c r="C30" s="78" t="s">
        <v>0</v>
      </c>
      <c r="D30" s="172" t="s">
        <v>565</v>
      </c>
      <c r="E30" s="92"/>
      <c r="F30" s="67"/>
      <c r="G30" s="14"/>
      <c r="H30" s="33"/>
    </row>
    <row r="31" spans="1:7" ht="19.5" customHeight="1">
      <c r="A31" s="78"/>
      <c r="B31" s="74" t="s">
        <v>426</v>
      </c>
      <c r="C31" s="74" t="s">
        <v>0</v>
      </c>
      <c r="D31" s="80"/>
      <c r="E31" s="116"/>
      <c r="F31" s="67"/>
      <c r="G31" s="36"/>
    </row>
    <row r="32" spans="1:6" ht="13.5">
      <c r="A32" s="83"/>
      <c r="B32" s="83"/>
      <c r="C32" s="83"/>
      <c r="D32" s="83"/>
      <c r="E32" s="83"/>
      <c r="F32" s="83"/>
    </row>
    <row r="33" spans="1:6" ht="13.5">
      <c r="A33" s="83"/>
      <c r="B33" s="83"/>
      <c r="C33" s="83"/>
      <c r="D33" s="83"/>
      <c r="E33" s="83"/>
      <c r="F33" s="83"/>
    </row>
    <row r="34" spans="1:4" ht="13.5">
      <c r="A34" s="185" t="s">
        <v>567</v>
      </c>
      <c r="B34" s="185"/>
      <c r="C34" s="185"/>
      <c r="D34" s="185"/>
    </row>
  </sheetData>
  <sheetProtection/>
  <mergeCells count="5">
    <mergeCell ref="A34:D34"/>
    <mergeCell ref="A1:F1"/>
    <mergeCell ref="A3:F3"/>
    <mergeCell ref="A4:F4"/>
    <mergeCell ref="A2:F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Eldar</cp:lastModifiedBy>
  <cp:lastPrinted>2016-03-17T08:37:20Z</cp:lastPrinted>
  <dcterms:created xsi:type="dcterms:W3CDTF">2005-10-04T05:52:32Z</dcterms:created>
  <dcterms:modified xsi:type="dcterms:W3CDTF">2016-03-17T13:43:07Z</dcterms:modified>
  <cp:category/>
  <cp:version/>
  <cp:contentType/>
  <cp:contentStatus/>
</cp:coreProperties>
</file>