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ხარჯთაღრიცხვა" sheetId="1" r:id="rId1"/>
  </sheets>
  <definedNames/>
  <calcPr fullCalcOnLoad="1"/>
</workbook>
</file>

<file path=xl/sharedStrings.xml><?xml version="1.0" encoding="utf-8"?>
<sst xmlns="http://schemas.openxmlformats.org/spreadsheetml/2006/main" count="575" uniqueCount="112">
  <si>
    <t>Sromis danaxarji</t>
  </si>
  <si>
    <t>X</t>
  </si>
  <si>
    <t>grZ.m</t>
  </si>
  <si>
    <t>k/sT</t>
  </si>
  <si>
    <t>m3</t>
  </si>
  <si>
    <t>raodenoba</t>
  </si>
  <si>
    <t>erT. Rireb.</t>
  </si>
  <si>
    <t>mTliani Rireb.</t>
  </si>
  <si>
    <t>samuSaos dasaxeleba</t>
  </si>
  <si>
    <t>#</t>
  </si>
  <si>
    <t>gan. erT.</t>
  </si>
  <si>
    <t>man</t>
  </si>
  <si>
    <t>sxva masalebi</t>
  </si>
  <si>
    <t>m2</t>
  </si>
  <si>
    <t>manqanebi</t>
  </si>
  <si>
    <t>sul I Tavis jami</t>
  </si>
  <si>
    <t>tn</t>
  </si>
  <si>
    <t>I. demontaJi</t>
  </si>
  <si>
    <t>II. montaJi</t>
  </si>
  <si>
    <t>m/sT</t>
  </si>
  <si>
    <t>jami</t>
  </si>
  <si>
    <t>satkepni TviTmavali gluvi 5tn</t>
  </si>
  <si>
    <t>satkepni TviTmavali gluvi 10tn</t>
  </si>
  <si>
    <t>asfaltobetonis damgebi</t>
  </si>
  <si>
    <t xml:space="preserve">asfaltobetoni </t>
  </si>
  <si>
    <t xml:space="preserve">asfaltobetonis transportireba </t>
  </si>
  <si>
    <t>eqskavatori</t>
  </si>
  <si>
    <t>balasti</t>
  </si>
  <si>
    <t xml:space="preserve">balastis transportireba </t>
  </si>
  <si>
    <t>amwe saavtomobilo svlaze</t>
  </si>
  <si>
    <t>qalaq duSeTSi zandukis xidis rekonstruqcia</t>
  </si>
  <si>
    <t>xidze arsebuli rkinabetonis safaris demontaJi</t>
  </si>
  <si>
    <t>xidis arsebuli liTonis konstruqciebis demontaJi</t>
  </si>
  <si>
    <t>xidis arsebuli betonis sayrdenebis demontaJi</t>
  </si>
  <si>
    <t>xidis arsebuli rkinabetonis sayrdenebis demontaJi</t>
  </si>
  <si>
    <t xml:space="preserve">gruntis damuSaveba eqskavatoriT </t>
  </si>
  <si>
    <t>amwe pnevmoTvlian svlaze 25tn</t>
  </si>
  <si>
    <r>
      <t xml:space="preserve">betoni </t>
    </r>
    <r>
      <rPr>
        <sz val="12"/>
        <rFont val="Arial"/>
        <family val="2"/>
      </rPr>
      <t xml:space="preserve">B30 </t>
    </r>
  </si>
  <si>
    <t>xemasala mrgvali</t>
  </si>
  <si>
    <t xml:space="preserve">xemasala daxrxili </t>
  </si>
  <si>
    <t xml:space="preserve">naWedi </t>
  </si>
  <si>
    <t>sxva manqanebi</t>
  </si>
  <si>
    <t>qanCi samSeneblo</t>
  </si>
  <si>
    <t>kg</t>
  </si>
  <si>
    <t>betonis transportireba</t>
  </si>
  <si>
    <t>sanapiro burjebis saZirkvlis armaturis mowyoba</t>
  </si>
  <si>
    <t>sanapiro burjebis saZirkvlis mowyoba</t>
  </si>
  <si>
    <t>armatura (proeqtis mixedviT)</t>
  </si>
  <si>
    <t>sanapiro burjebis tanis mowyoba</t>
  </si>
  <si>
    <t>amwe saavtomobilo svlaze 10tn</t>
  </si>
  <si>
    <t>sanapiro burjebis sakarade kedlis da wamwisqvedis mowyoba</t>
  </si>
  <si>
    <t>sanapiro burjebis frTebis mowyoba</t>
  </si>
  <si>
    <t>xidis liTonis malis damzadeba</t>
  </si>
  <si>
    <t>amwe samontaJo 20tn</t>
  </si>
  <si>
    <t>amwe muxluxa svlaze 25tn</t>
  </si>
  <si>
    <t>naWedi samSeneblo</t>
  </si>
  <si>
    <t>qviSa</t>
  </si>
  <si>
    <t xml:space="preserve">xaraCos liTonis detalebi </t>
  </si>
  <si>
    <t>liTonis xidis konstruqcia</t>
  </si>
  <si>
    <t>liTonis xidis elementebis transportireba</t>
  </si>
  <si>
    <t>liTonis xidis gadaadgileba</t>
  </si>
  <si>
    <t>cali</t>
  </si>
  <si>
    <t>xis ganZeli rkinigzis xazebisaTvis</t>
  </si>
  <si>
    <t xml:space="preserve">tabikura </t>
  </si>
  <si>
    <t>relsi Zvelvargisi</t>
  </si>
  <si>
    <t>Sveleri liTonis</t>
  </si>
  <si>
    <t xml:space="preserve">kuTxovana </t>
  </si>
  <si>
    <t>bagiri foladis 22,5mm</t>
  </si>
  <si>
    <t>xis koWi sisqiT 130mm da zeviT</t>
  </si>
  <si>
    <t>ortesebri koWi</t>
  </si>
  <si>
    <t xml:space="preserve">liTonis xidis aweva </t>
  </si>
  <si>
    <t>liTonis xidis dadeba burjebze</t>
  </si>
  <si>
    <t>xidis saval nawilze rkinabetonis safaris mowyoba</t>
  </si>
  <si>
    <t>sayalibe fari</t>
  </si>
  <si>
    <t>gadasasvleli filisaTvis balastis mowyoba</t>
  </si>
  <si>
    <t>gadasasvleli filis betonis wolanas mowyoba</t>
  </si>
  <si>
    <t>gadasasvlelis rkinabetonis filis mowyoba</t>
  </si>
  <si>
    <t>liTonis moajiris elementebisa da Tvalamridis mowyoba</t>
  </si>
  <si>
    <t>milkvadrati 60X40X4</t>
  </si>
  <si>
    <t>milkvadrati 100X60X5</t>
  </si>
  <si>
    <t>kuTxovana 100X100X12</t>
  </si>
  <si>
    <t>Sveleri #40</t>
  </si>
  <si>
    <t>liTonis furceli 250X250X10</t>
  </si>
  <si>
    <t>liTonis nakeTobebis transportireba</t>
  </si>
  <si>
    <t>wvrilmarcvlovani asfaltobetonis mowyoba sisqiT 5sm</t>
  </si>
  <si>
    <t>olifa</t>
  </si>
  <si>
    <t>saRebavi zeTovani</t>
  </si>
  <si>
    <t>xidis rkinabetonis safaris gaxvreta</t>
  </si>
  <si>
    <t>sadeformacio nakeris mowyoba</t>
  </si>
  <si>
    <t>germetiki</t>
  </si>
  <si>
    <t>germiti</t>
  </si>
  <si>
    <t>minabamba</t>
  </si>
  <si>
    <t>diubeli 120mm</t>
  </si>
  <si>
    <t>liTonis zolovana 40X5</t>
  </si>
  <si>
    <t>TiTberis furceli 1mm</t>
  </si>
  <si>
    <t>xidis da moajiris SeRebva</t>
  </si>
  <si>
    <t>gabionis mowyoba</t>
  </si>
  <si>
    <t>gabionis kalaTa 2mX2mX1m</t>
  </si>
  <si>
    <t>gabionis kalaTa 2mX1mX1m</t>
  </si>
  <si>
    <t>gabionis kalaTa 2mX1,5mX1m</t>
  </si>
  <si>
    <t>gabionis kalaTa 1mX1mX1m</t>
  </si>
  <si>
    <t>gabionis qva</t>
  </si>
  <si>
    <t xml:space="preserve">xidze nayaris mowyoba balastiT </t>
  </si>
  <si>
    <t xml:space="preserve">gabionis qvis transportireba </t>
  </si>
  <si>
    <t>hidrosaizolacio fenis mowyoba</t>
  </si>
  <si>
    <t>biTumi navTobis</t>
  </si>
  <si>
    <t>cementis xsnari</t>
  </si>
  <si>
    <t>rezinis sayrdeni nawili 5sm sisqis</t>
  </si>
  <si>
    <t>zednadebi xarjebi</t>
  </si>
  <si>
    <t>gegmiuri dagroveba</t>
  </si>
  <si>
    <t>gauTvaliswinebi xarji</t>
  </si>
  <si>
    <t>dRg  18%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</si>
</sst>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E+00"/>
    <numFmt numFmtId="178" formatCode="0E+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4">
    <font>
      <sz val="10"/>
      <name val="Arial"/>
      <family val="0"/>
    </font>
    <font>
      <sz val="10"/>
      <name val="AcadNusx"/>
      <family val="0"/>
    </font>
    <font>
      <sz val="12"/>
      <name val="AcadNusx"/>
      <family val="0"/>
    </font>
    <font>
      <b/>
      <sz val="12"/>
      <name val="AcadNusx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1" fontId="2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left"/>
    </xf>
    <xf numFmtId="2" fontId="2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172" fontId="1" fillId="0" borderId="16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/>
    </xf>
    <xf numFmtId="2" fontId="1" fillId="0" borderId="13" xfId="0" applyNumberFormat="1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2" fillId="0" borderId="17" xfId="0" applyFont="1" applyBorder="1" applyAlignment="1">
      <alignment vertical="center"/>
    </xf>
    <xf numFmtId="1" fontId="3" fillId="0" borderId="17" xfId="0" applyNumberFormat="1" applyFont="1" applyBorder="1" applyAlignment="1">
      <alignment vertical="center"/>
    </xf>
    <xf numFmtId="1" fontId="3" fillId="0" borderId="17" xfId="0" applyNumberFormat="1" applyFont="1" applyBorder="1" applyAlignment="1">
      <alignment horizontal="right"/>
    </xf>
    <xf numFmtId="174" fontId="1" fillId="0" borderId="13" xfId="0" applyNumberFormat="1" applyFont="1" applyBorder="1" applyAlignment="1">
      <alignment horizontal="left"/>
    </xf>
    <xf numFmtId="173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/>
    </xf>
    <xf numFmtId="1" fontId="3" fillId="0" borderId="23" xfId="0" applyNumberFormat="1" applyFont="1" applyBorder="1" applyAlignment="1">
      <alignment vertical="center"/>
    </xf>
    <xf numFmtId="172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174" fontId="1" fillId="0" borderId="16" xfId="0" applyNumberFormat="1" applyFont="1" applyBorder="1" applyAlignment="1">
      <alignment horizontal="left"/>
    </xf>
    <xf numFmtId="172" fontId="2" fillId="0" borderId="24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172" fontId="2" fillId="0" borderId="19" xfId="0" applyNumberFormat="1" applyFont="1" applyBorder="1" applyAlignment="1">
      <alignment horizontal="center" vertical="center"/>
    </xf>
    <xf numFmtId="172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2" fillId="0" borderId="19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0" fontId="1" fillId="0" borderId="14" xfId="0" applyFont="1" applyBorder="1" applyAlignment="1">
      <alignment/>
    </xf>
    <xf numFmtId="175" fontId="1" fillId="0" borderId="16" xfId="0" applyNumberFormat="1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/>
    </xf>
    <xf numFmtId="172" fontId="1" fillId="0" borderId="14" xfId="0" applyNumberFormat="1" applyFont="1" applyBorder="1" applyAlignment="1">
      <alignment/>
    </xf>
    <xf numFmtId="172" fontId="1" fillId="0" borderId="18" xfId="0" applyNumberFormat="1" applyFont="1" applyBorder="1" applyAlignment="1">
      <alignment/>
    </xf>
    <xf numFmtId="172" fontId="2" fillId="0" borderId="15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25" xfId="0" applyFont="1" applyBorder="1" applyAlignment="1">
      <alignment/>
    </xf>
    <xf numFmtId="172" fontId="1" fillId="0" borderId="26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2" fontId="1" fillId="0" borderId="27" xfId="0" applyNumberFormat="1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28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left"/>
    </xf>
    <xf numFmtId="2" fontId="1" fillId="0" borderId="28" xfId="0" applyNumberFormat="1" applyFont="1" applyBorder="1" applyAlignment="1">
      <alignment horizontal="left"/>
    </xf>
    <xf numFmtId="2" fontId="1" fillId="0" borderId="26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left"/>
    </xf>
    <xf numFmtId="173" fontId="1" fillId="0" borderId="16" xfId="0" applyNumberFormat="1" applyFont="1" applyBorder="1" applyAlignment="1">
      <alignment horizontal="right"/>
    </xf>
    <xf numFmtId="173" fontId="2" fillId="0" borderId="23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172" fontId="2" fillId="0" borderId="23" xfId="0" applyNumberFormat="1" applyFont="1" applyBorder="1" applyAlignment="1">
      <alignment horizontal="center" vertical="center"/>
    </xf>
    <xf numFmtId="172" fontId="1" fillId="0" borderId="13" xfId="0" applyNumberFormat="1" applyFont="1" applyBorder="1" applyAlignment="1">
      <alignment horizontal="left"/>
    </xf>
    <xf numFmtId="173" fontId="1" fillId="0" borderId="16" xfId="0" applyNumberFormat="1" applyFont="1" applyBorder="1" applyAlignment="1">
      <alignment horizontal="left"/>
    </xf>
    <xf numFmtId="0" fontId="2" fillId="0" borderId="29" xfId="0" applyFont="1" applyBorder="1" applyAlignment="1">
      <alignment/>
    </xf>
    <xf numFmtId="0" fontId="1" fillId="0" borderId="29" xfId="0" applyFont="1" applyBorder="1" applyAlignment="1">
      <alignment/>
    </xf>
    <xf numFmtId="173" fontId="1" fillId="0" borderId="29" xfId="0" applyNumberFormat="1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172" fontId="2" fillId="0" borderId="23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/>
    </xf>
    <xf numFmtId="172" fontId="1" fillId="0" borderId="29" xfId="0" applyNumberFormat="1" applyFont="1" applyBorder="1" applyAlignment="1">
      <alignment/>
    </xf>
    <xf numFmtId="173" fontId="1" fillId="0" borderId="29" xfId="0" applyNumberFormat="1" applyFont="1" applyBorder="1" applyAlignment="1">
      <alignment/>
    </xf>
    <xf numFmtId="173" fontId="1" fillId="0" borderId="16" xfId="0" applyNumberFormat="1" applyFont="1" applyBorder="1" applyAlignment="1">
      <alignment/>
    </xf>
    <xf numFmtId="173" fontId="1" fillId="0" borderId="14" xfId="0" applyNumberFormat="1" applyFont="1" applyBorder="1" applyAlignment="1">
      <alignment/>
    </xf>
    <xf numFmtId="173" fontId="2" fillId="0" borderId="19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173" fontId="1" fillId="0" borderId="18" xfId="0" applyNumberFormat="1" applyFont="1" applyBorder="1" applyAlignment="1">
      <alignment/>
    </xf>
    <xf numFmtId="2" fontId="2" fillId="0" borderId="23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72" fontId="1" fillId="0" borderId="16" xfId="0" applyNumberFormat="1" applyFont="1" applyBorder="1" applyAlignment="1">
      <alignment horizontal="left"/>
    </xf>
    <xf numFmtId="2" fontId="1" fillId="0" borderId="29" xfId="0" applyNumberFormat="1" applyFont="1" applyBorder="1" applyAlignment="1">
      <alignment horizontal="left"/>
    </xf>
    <xf numFmtId="173" fontId="2" fillId="0" borderId="23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left"/>
    </xf>
    <xf numFmtId="1" fontId="1" fillId="0" borderId="29" xfId="0" applyNumberFormat="1" applyFont="1" applyBorder="1" applyAlignment="1">
      <alignment horizontal="left"/>
    </xf>
    <xf numFmtId="2" fontId="1" fillId="0" borderId="18" xfId="0" applyNumberFormat="1" applyFont="1" applyBorder="1" applyAlignment="1">
      <alignment/>
    </xf>
    <xf numFmtId="175" fontId="1" fillId="0" borderId="18" xfId="0" applyNumberFormat="1" applyFont="1" applyBorder="1" applyAlignment="1">
      <alignment horizontal="left"/>
    </xf>
    <xf numFmtId="173" fontId="2" fillId="0" borderId="15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right"/>
    </xf>
    <xf numFmtId="174" fontId="1" fillId="0" borderId="30" xfId="0" applyNumberFormat="1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173" fontId="1" fillId="0" borderId="2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172" fontId="2" fillId="0" borderId="31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0" fontId="2" fillId="0" borderId="32" xfId="0" applyFont="1" applyBorder="1" applyAlignment="1">
      <alignment/>
    </xf>
    <xf numFmtId="1" fontId="3" fillId="0" borderId="3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35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3"/>
  <sheetViews>
    <sheetView tabSelected="1" zoomScale="90" zoomScaleNormal="90" zoomScalePageLayoutView="0" workbookViewId="0" topLeftCell="A196">
      <selection activeCell="B6" sqref="B6:J6"/>
    </sheetView>
  </sheetViews>
  <sheetFormatPr defaultColWidth="9.140625" defaultRowHeight="12.75"/>
  <cols>
    <col min="1" max="1" width="4.140625" style="1" customWidth="1"/>
    <col min="2" max="2" width="48.28125" style="1" customWidth="1"/>
    <col min="3" max="3" width="6.8515625" style="1" customWidth="1"/>
    <col min="4" max="4" width="3.140625" style="1" customWidth="1"/>
    <col min="5" max="5" width="7.00390625" style="1" customWidth="1"/>
    <col min="6" max="7" width="9.140625" style="1" customWidth="1"/>
    <col min="8" max="8" width="11.57421875" style="1" customWidth="1"/>
    <col min="9" max="9" width="12.421875" style="1" customWidth="1"/>
    <col min="10" max="10" width="9.140625" style="1" customWidth="1"/>
    <col min="11" max="11" width="19.28125" style="1" bestFit="1" customWidth="1"/>
    <col min="12" max="16384" width="9.140625" style="1" customWidth="1"/>
  </cols>
  <sheetData>
    <row r="2" spans="1:9" ht="16.5">
      <c r="A2" s="134"/>
      <c r="B2" s="134"/>
      <c r="C2" s="134"/>
      <c r="D2" s="134"/>
      <c r="E2" s="134"/>
      <c r="F2" s="134"/>
      <c r="G2" s="134"/>
      <c r="H2" s="134"/>
      <c r="I2" s="134"/>
    </row>
    <row r="3" spans="1:9" ht="16.5">
      <c r="A3" s="24"/>
      <c r="B3" s="24"/>
      <c r="C3" s="24"/>
      <c r="D3" s="24"/>
      <c r="E3" s="24"/>
      <c r="F3" s="24"/>
      <c r="G3" s="24"/>
      <c r="H3" s="24"/>
      <c r="I3" s="24"/>
    </row>
    <row r="4" spans="1:9" ht="16.5">
      <c r="A4" s="134"/>
      <c r="B4" s="134"/>
      <c r="C4" s="134"/>
      <c r="D4" s="134"/>
      <c r="E4" s="134"/>
      <c r="F4" s="134"/>
      <c r="G4" s="134"/>
      <c r="H4" s="134"/>
      <c r="I4" s="134"/>
    </row>
    <row r="5" spans="1:9" ht="16.5">
      <c r="A5" s="24"/>
      <c r="B5" s="24"/>
      <c r="C5" s="24"/>
      <c r="D5" s="24"/>
      <c r="E5" s="24"/>
      <c r="F5" s="24"/>
      <c r="G5" s="24"/>
      <c r="H5" s="24"/>
      <c r="I5" s="24"/>
    </row>
    <row r="6" spans="1:10" ht="16.5">
      <c r="A6" s="25"/>
      <c r="B6" s="134" t="s">
        <v>30</v>
      </c>
      <c r="C6" s="134"/>
      <c r="D6" s="134"/>
      <c r="E6" s="134"/>
      <c r="F6" s="134"/>
      <c r="G6" s="134"/>
      <c r="H6" s="134"/>
      <c r="I6" s="134"/>
      <c r="J6" s="134"/>
    </row>
    <row r="7" spans="1:9" ht="16.5">
      <c r="A7" s="135"/>
      <c r="B7" s="135"/>
      <c r="C7" s="136"/>
      <c r="D7" s="134"/>
      <c r="E7" s="134"/>
      <c r="F7" s="134"/>
      <c r="G7" s="24"/>
      <c r="H7" s="24"/>
      <c r="I7" s="24"/>
    </row>
    <row r="8" spans="3:6" ht="16.5">
      <c r="C8" s="149"/>
      <c r="D8" s="149"/>
      <c r="E8" s="150"/>
      <c r="F8" s="150"/>
    </row>
    <row r="9" spans="1:9" ht="33">
      <c r="A9" s="6" t="s">
        <v>9</v>
      </c>
      <c r="B9" s="143" t="s">
        <v>8</v>
      </c>
      <c r="C9" s="144"/>
      <c r="D9" s="144"/>
      <c r="E9" s="145"/>
      <c r="F9" s="8" t="s">
        <v>10</v>
      </c>
      <c r="G9" s="8" t="s">
        <v>5</v>
      </c>
      <c r="H9" s="8" t="s">
        <v>6</v>
      </c>
      <c r="I9" s="26" t="s">
        <v>7</v>
      </c>
    </row>
    <row r="10" spans="1:9" ht="16.5">
      <c r="A10" s="2">
        <v>1</v>
      </c>
      <c r="B10" s="146">
        <v>3</v>
      </c>
      <c r="C10" s="147"/>
      <c r="D10" s="147"/>
      <c r="E10" s="148"/>
      <c r="F10" s="2">
        <v>4</v>
      </c>
      <c r="G10" s="2">
        <v>5</v>
      </c>
      <c r="H10" s="2">
        <v>6</v>
      </c>
      <c r="I10" s="2">
        <v>7</v>
      </c>
    </row>
    <row r="11" spans="1:9" ht="17.25" thickBot="1">
      <c r="A11" s="151" t="s">
        <v>17</v>
      </c>
      <c r="B11" s="152"/>
      <c r="C11" s="152"/>
      <c r="D11" s="152"/>
      <c r="E11" s="152"/>
      <c r="F11" s="152"/>
      <c r="G11" s="152"/>
      <c r="H11" s="152"/>
      <c r="I11" s="153"/>
    </row>
    <row r="12" spans="1:9" ht="17.25" thickTop="1">
      <c r="A12" s="129">
        <v>1</v>
      </c>
      <c r="B12" s="133" t="s">
        <v>31</v>
      </c>
      <c r="C12" s="131"/>
      <c r="D12" s="131"/>
      <c r="E12" s="131"/>
      <c r="F12" s="72" t="s">
        <v>4</v>
      </c>
      <c r="G12" s="81">
        <f>22.3*3.5*0.25</f>
        <v>19.5125</v>
      </c>
      <c r="H12" s="43"/>
      <c r="I12" s="44"/>
    </row>
    <row r="13" spans="1:9" ht="16.5">
      <c r="A13" s="129"/>
      <c r="B13" s="3" t="s">
        <v>0</v>
      </c>
      <c r="C13" s="18">
        <f>G12</f>
        <v>19.5125</v>
      </c>
      <c r="D13" s="15" t="s">
        <v>1</v>
      </c>
      <c r="E13" s="74">
        <v>8.8</v>
      </c>
      <c r="F13" s="7" t="s">
        <v>3</v>
      </c>
      <c r="G13" s="9">
        <f>C13*E13</f>
        <v>171.71</v>
      </c>
      <c r="H13" s="2"/>
      <c r="I13" s="10"/>
    </row>
    <row r="14" spans="1:9" ht="17.25" thickBot="1">
      <c r="A14" s="129"/>
      <c r="B14" s="3" t="s">
        <v>14</v>
      </c>
      <c r="C14" s="45">
        <f>G12</f>
        <v>19.5125</v>
      </c>
      <c r="D14" s="46" t="s">
        <v>1</v>
      </c>
      <c r="E14" s="20">
        <v>3.4</v>
      </c>
      <c r="F14" s="2" t="s">
        <v>19</v>
      </c>
      <c r="G14" s="9">
        <f>C14*E14</f>
        <v>66.3425</v>
      </c>
      <c r="H14" s="2"/>
      <c r="I14" s="10"/>
    </row>
    <row r="15" spans="1:9" ht="24.75" customHeight="1" thickTop="1">
      <c r="A15" s="128">
        <v>2</v>
      </c>
      <c r="B15" s="158" t="s">
        <v>32</v>
      </c>
      <c r="C15" s="159"/>
      <c r="D15" s="159"/>
      <c r="E15" s="160"/>
      <c r="F15" s="4" t="s">
        <v>16</v>
      </c>
      <c r="G15" s="40">
        <v>1.1</v>
      </c>
      <c r="H15" s="65"/>
      <c r="I15" s="5"/>
    </row>
    <row r="16" spans="1:9" ht="24.75" customHeight="1">
      <c r="A16" s="129"/>
      <c r="B16" s="3" t="s">
        <v>0</v>
      </c>
      <c r="C16" s="39">
        <f>G15</f>
        <v>1.1</v>
      </c>
      <c r="D16" s="15" t="s">
        <v>1</v>
      </c>
      <c r="E16" s="76">
        <f>240*0.4</f>
        <v>96</v>
      </c>
      <c r="F16" s="7" t="s">
        <v>3</v>
      </c>
      <c r="G16" s="9">
        <f>C16*E16</f>
        <v>105.60000000000001</v>
      </c>
      <c r="H16" s="2"/>
      <c r="I16" s="10"/>
    </row>
    <row r="17" spans="1:9" ht="24.75" customHeight="1" thickBot="1">
      <c r="A17" s="130"/>
      <c r="B17" s="3" t="s">
        <v>29</v>
      </c>
      <c r="C17" s="45">
        <f>G15</f>
        <v>1.1</v>
      </c>
      <c r="D17" s="46" t="s">
        <v>1</v>
      </c>
      <c r="E17" s="37">
        <v>2.44</v>
      </c>
      <c r="F17" s="2" t="s">
        <v>19</v>
      </c>
      <c r="G17" s="9">
        <f>C17*E17</f>
        <v>2.684</v>
      </c>
      <c r="H17" s="2"/>
      <c r="I17" s="10"/>
    </row>
    <row r="18" spans="1:9" ht="17.25" thickTop="1">
      <c r="A18" s="128">
        <v>3</v>
      </c>
      <c r="B18" s="158" t="s">
        <v>33</v>
      </c>
      <c r="C18" s="159"/>
      <c r="D18" s="159"/>
      <c r="E18" s="160"/>
      <c r="F18" s="4" t="s">
        <v>4</v>
      </c>
      <c r="G18" s="40">
        <v>72</v>
      </c>
      <c r="H18" s="65"/>
      <c r="I18" s="5"/>
    </row>
    <row r="19" spans="1:9" ht="16.5">
      <c r="A19" s="129"/>
      <c r="B19" s="3" t="s">
        <v>0</v>
      </c>
      <c r="C19" s="39">
        <f>G18</f>
        <v>72</v>
      </c>
      <c r="D19" s="15" t="s">
        <v>1</v>
      </c>
      <c r="E19" s="20">
        <v>10.2</v>
      </c>
      <c r="F19" s="7" t="s">
        <v>3</v>
      </c>
      <c r="G19" s="9">
        <f>C19*E19</f>
        <v>734.4</v>
      </c>
      <c r="H19" s="2"/>
      <c r="I19" s="10"/>
    </row>
    <row r="20" spans="1:9" ht="17.25" thickBot="1">
      <c r="A20" s="130"/>
      <c r="B20" s="66" t="s">
        <v>14</v>
      </c>
      <c r="C20" s="75">
        <f>G18</f>
        <v>72</v>
      </c>
      <c r="D20" s="68" t="s">
        <v>1</v>
      </c>
      <c r="E20" s="69">
        <v>7.99</v>
      </c>
      <c r="F20" s="70" t="s">
        <v>19</v>
      </c>
      <c r="G20" s="49">
        <f>C20*E20</f>
        <v>575.28</v>
      </c>
      <c r="H20" s="42"/>
      <c r="I20" s="55"/>
    </row>
    <row r="21" spans="1:9" ht="17.25" thickTop="1">
      <c r="A21" s="128">
        <v>4</v>
      </c>
      <c r="B21" s="158" t="s">
        <v>34</v>
      </c>
      <c r="C21" s="159"/>
      <c r="D21" s="159"/>
      <c r="E21" s="160"/>
      <c r="F21" s="4" t="s">
        <v>4</v>
      </c>
      <c r="G21" s="64">
        <v>18.9</v>
      </c>
      <c r="H21" s="65"/>
      <c r="I21" s="5"/>
    </row>
    <row r="22" spans="1:9" ht="16.5">
      <c r="A22" s="129"/>
      <c r="B22" s="3" t="s">
        <v>0</v>
      </c>
      <c r="C22" s="18">
        <f>G21</f>
        <v>18.9</v>
      </c>
      <c r="D22" s="15" t="s">
        <v>1</v>
      </c>
      <c r="E22" s="82">
        <v>25.4</v>
      </c>
      <c r="F22" s="7" t="s">
        <v>3</v>
      </c>
      <c r="G22" s="9">
        <f>C22*E22</f>
        <v>480.05999999999995</v>
      </c>
      <c r="H22" s="2"/>
      <c r="I22" s="10"/>
    </row>
    <row r="23" spans="1:9" ht="17.25" thickBot="1">
      <c r="A23" s="130"/>
      <c r="B23" s="66" t="s">
        <v>14</v>
      </c>
      <c r="C23" s="67">
        <f>G21</f>
        <v>18.9</v>
      </c>
      <c r="D23" s="68" t="s">
        <v>1</v>
      </c>
      <c r="E23" s="69">
        <v>20.65</v>
      </c>
      <c r="F23" s="70" t="s">
        <v>19</v>
      </c>
      <c r="G23" s="49">
        <f>C23*E23</f>
        <v>390.28499999999997</v>
      </c>
      <c r="H23" s="42"/>
      <c r="I23" s="55"/>
    </row>
    <row r="24" spans="1:9" ht="17.25" customHeight="1" thickTop="1">
      <c r="A24" s="128">
        <v>5</v>
      </c>
      <c r="B24" s="158" t="s">
        <v>35</v>
      </c>
      <c r="C24" s="159"/>
      <c r="D24" s="159"/>
      <c r="E24" s="160"/>
      <c r="F24" s="4" t="s">
        <v>4</v>
      </c>
      <c r="G24" s="64">
        <v>645</v>
      </c>
      <c r="H24" s="65"/>
      <c r="I24" s="5"/>
    </row>
    <row r="25" spans="1:9" ht="16.5">
      <c r="A25" s="129"/>
      <c r="B25" s="3" t="s">
        <v>0</v>
      </c>
      <c r="C25" s="18">
        <f>G24</f>
        <v>645</v>
      </c>
      <c r="D25" s="15" t="s">
        <v>1</v>
      </c>
      <c r="E25" s="37">
        <v>0.0238</v>
      </c>
      <c r="F25" s="7" t="s">
        <v>3</v>
      </c>
      <c r="G25" s="9">
        <f>C25*E25</f>
        <v>15.351</v>
      </c>
      <c r="H25" s="2"/>
      <c r="I25" s="10"/>
    </row>
    <row r="26" spans="1:9" ht="17.25" thickBot="1">
      <c r="A26" s="130"/>
      <c r="B26" s="66" t="s">
        <v>26</v>
      </c>
      <c r="C26" s="67">
        <f>G24</f>
        <v>645</v>
      </c>
      <c r="D26" s="68" t="s">
        <v>1</v>
      </c>
      <c r="E26" s="69">
        <v>0.112</v>
      </c>
      <c r="F26" s="70" t="s">
        <v>19</v>
      </c>
      <c r="G26" s="49">
        <f>C26*E26</f>
        <v>72.24</v>
      </c>
      <c r="H26" s="42"/>
      <c r="I26" s="55"/>
    </row>
    <row r="27" spans="1:10" ht="18" thickBot="1" thickTop="1">
      <c r="A27" s="29"/>
      <c r="B27" s="138" t="s">
        <v>15</v>
      </c>
      <c r="C27" s="139"/>
      <c r="D27" s="139"/>
      <c r="E27" s="140"/>
      <c r="F27" s="29"/>
      <c r="G27" s="29"/>
      <c r="H27" s="29"/>
      <c r="I27" s="36"/>
      <c r="J27" s="23"/>
    </row>
    <row r="28" spans="1:9" ht="18" thickBot="1" thickTop="1">
      <c r="A28" s="155" t="s">
        <v>18</v>
      </c>
      <c r="B28" s="156"/>
      <c r="C28" s="156"/>
      <c r="D28" s="156"/>
      <c r="E28" s="156"/>
      <c r="F28" s="156"/>
      <c r="G28" s="156"/>
      <c r="H28" s="156"/>
      <c r="I28" s="157"/>
    </row>
    <row r="29" spans="1:9" ht="17.25" customHeight="1" thickTop="1">
      <c r="A29" s="129">
        <v>1</v>
      </c>
      <c r="B29" s="141" t="s">
        <v>45</v>
      </c>
      <c r="C29" s="141"/>
      <c r="D29" s="141"/>
      <c r="E29" s="142"/>
      <c r="F29" s="41" t="s">
        <v>16</v>
      </c>
      <c r="G29" s="78">
        <f>1.486*2</f>
        <v>2.972</v>
      </c>
      <c r="H29" s="43"/>
      <c r="I29" s="44"/>
    </row>
    <row r="30" spans="1:9" ht="16.5">
      <c r="A30" s="129"/>
      <c r="B30" s="58" t="s">
        <v>0</v>
      </c>
      <c r="C30" s="77">
        <f>G29</f>
        <v>2.972</v>
      </c>
      <c r="D30" s="15" t="s">
        <v>1</v>
      </c>
      <c r="E30" s="37">
        <v>24.4</v>
      </c>
      <c r="F30" s="7" t="s">
        <v>3</v>
      </c>
      <c r="G30" s="9">
        <f>C30*E30</f>
        <v>72.51679999999999</v>
      </c>
      <c r="H30" s="2"/>
      <c r="I30" s="10"/>
    </row>
    <row r="31" spans="1:9" ht="17.25" thickBot="1">
      <c r="A31" s="129"/>
      <c r="B31" s="58" t="s">
        <v>47</v>
      </c>
      <c r="C31" s="46">
        <f>G29</f>
        <v>2.972</v>
      </c>
      <c r="D31" s="46" t="s">
        <v>1</v>
      </c>
      <c r="E31" s="48">
        <v>1</v>
      </c>
      <c r="F31" s="2" t="s">
        <v>19</v>
      </c>
      <c r="G31" s="79">
        <f>C31*E31</f>
        <v>2.972</v>
      </c>
      <c r="H31" s="2"/>
      <c r="I31" s="10"/>
    </row>
    <row r="32" spans="1:11" ht="17.25" customHeight="1" thickTop="1">
      <c r="A32" s="128">
        <v>2</v>
      </c>
      <c r="B32" s="131" t="s">
        <v>46</v>
      </c>
      <c r="C32" s="131"/>
      <c r="D32" s="131"/>
      <c r="E32" s="132"/>
      <c r="F32" s="4" t="s">
        <v>4</v>
      </c>
      <c r="G32" s="4">
        <v>52</v>
      </c>
      <c r="H32" s="12"/>
      <c r="I32" s="5"/>
      <c r="K32" s="80"/>
    </row>
    <row r="33" spans="1:9" ht="16.5">
      <c r="A33" s="129"/>
      <c r="B33" s="58" t="s">
        <v>0</v>
      </c>
      <c r="C33" s="18">
        <f>G32</f>
        <v>52</v>
      </c>
      <c r="D33" s="15" t="s">
        <v>1</v>
      </c>
      <c r="E33" s="20">
        <v>3.19</v>
      </c>
      <c r="F33" s="7" t="s">
        <v>3</v>
      </c>
      <c r="G33" s="9">
        <f>C33*E33</f>
        <v>165.88</v>
      </c>
      <c r="H33" s="2"/>
      <c r="I33" s="10"/>
    </row>
    <row r="34" spans="1:9" ht="16.5">
      <c r="A34" s="129"/>
      <c r="B34" s="58" t="s">
        <v>36</v>
      </c>
      <c r="C34" s="46">
        <f>G32</f>
        <v>52</v>
      </c>
      <c r="D34" s="46" t="s">
        <v>1</v>
      </c>
      <c r="E34" s="83">
        <v>0.428</v>
      </c>
      <c r="F34" s="2" t="s">
        <v>19</v>
      </c>
      <c r="G34" s="9">
        <f>C34*E34</f>
        <v>22.256</v>
      </c>
      <c r="H34" s="2"/>
      <c r="I34" s="10"/>
    </row>
    <row r="35" spans="1:9" ht="16.5">
      <c r="A35" s="129"/>
      <c r="B35" s="58" t="s">
        <v>37</v>
      </c>
      <c r="C35" s="46">
        <f>G32</f>
        <v>52</v>
      </c>
      <c r="D35" s="46" t="s">
        <v>1</v>
      </c>
      <c r="E35" s="48">
        <v>1.02</v>
      </c>
      <c r="F35" s="2" t="s">
        <v>4</v>
      </c>
      <c r="G35" s="9">
        <f>C35*E35</f>
        <v>53.04</v>
      </c>
      <c r="H35" s="2"/>
      <c r="I35" s="10"/>
    </row>
    <row r="36" spans="1:9" ht="16.5">
      <c r="A36" s="129"/>
      <c r="B36" s="58" t="s">
        <v>38</v>
      </c>
      <c r="C36" s="46">
        <f>G32</f>
        <v>52</v>
      </c>
      <c r="D36" s="46" t="s">
        <v>1</v>
      </c>
      <c r="E36" s="48">
        <v>0.0097</v>
      </c>
      <c r="F36" s="2" t="s">
        <v>4</v>
      </c>
      <c r="G36" s="9">
        <f>C36*E36</f>
        <v>0.5044</v>
      </c>
      <c r="H36" s="2"/>
      <c r="I36" s="10"/>
    </row>
    <row r="37" spans="1:9" ht="16.5">
      <c r="A37" s="129"/>
      <c r="B37" s="59" t="s">
        <v>39</v>
      </c>
      <c r="C37" s="61">
        <f>G32</f>
        <v>52</v>
      </c>
      <c r="D37" s="56" t="s">
        <v>1</v>
      </c>
      <c r="E37" s="11">
        <v>0.0273</v>
      </c>
      <c r="F37" s="53" t="s">
        <v>4</v>
      </c>
      <c r="G37" s="52">
        <f aca="true" t="shared" si="0" ref="G37:G42">E37*C37</f>
        <v>1.4196</v>
      </c>
      <c r="H37" s="53"/>
      <c r="I37" s="54"/>
    </row>
    <row r="38" spans="1:9" ht="16.5">
      <c r="A38" s="129"/>
      <c r="B38" s="59" t="s">
        <v>40</v>
      </c>
      <c r="C38" s="61">
        <f>G32</f>
        <v>52</v>
      </c>
      <c r="D38" s="56" t="s">
        <v>1</v>
      </c>
      <c r="E38" s="11">
        <v>0.515</v>
      </c>
      <c r="F38" s="53" t="s">
        <v>4</v>
      </c>
      <c r="G38" s="52">
        <f t="shared" si="0"/>
        <v>26.78</v>
      </c>
      <c r="H38" s="53"/>
      <c r="I38" s="54"/>
    </row>
    <row r="39" spans="1:9" ht="16.5">
      <c r="A39" s="129"/>
      <c r="B39" s="59" t="s">
        <v>42</v>
      </c>
      <c r="C39" s="61">
        <f>G32</f>
        <v>52</v>
      </c>
      <c r="D39" s="56" t="s">
        <v>1</v>
      </c>
      <c r="E39" s="11">
        <v>0.025</v>
      </c>
      <c r="F39" s="53" t="s">
        <v>43</v>
      </c>
      <c r="G39" s="52">
        <f t="shared" si="0"/>
        <v>1.3</v>
      </c>
      <c r="H39" s="53"/>
      <c r="I39" s="54"/>
    </row>
    <row r="40" spans="1:9" ht="16.5">
      <c r="A40" s="129"/>
      <c r="B40" s="59" t="s">
        <v>44</v>
      </c>
      <c r="C40" s="61">
        <f>G35</f>
        <v>53.04</v>
      </c>
      <c r="D40" s="56" t="s">
        <v>1</v>
      </c>
      <c r="E40" s="11">
        <v>2.4</v>
      </c>
      <c r="F40" s="53" t="s">
        <v>16</v>
      </c>
      <c r="G40" s="52">
        <f t="shared" si="0"/>
        <v>127.29599999999999</v>
      </c>
      <c r="H40" s="53"/>
      <c r="I40" s="54"/>
    </row>
    <row r="41" spans="1:9" ht="16.5">
      <c r="A41" s="129"/>
      <c r="B41" s="59" t="s">
        <v>41</v>
      </c>
      <c r="C41" s="61">
        <f>G32</f>
        <v>52</v>
      </c>
      <c r="D41" s="56" t="s">
        <v>1</v>
      </c>
      <c r="E41" s="11">
        <v>0.838</v>
      </c>
      <c r="F41" s="53" t="s">
        <v>11</v>
      </c>
      <c r="G41" s="52">
        <f t="shared" si="0"/>
        <v>43.576</v>
      </c>
      <c r="H41" s="53"/>
      <c r="I41" s="54"/>
    </row>
    <row r="42" spans="1:9" ht="17.25" thickBot="1">
      <c r="A42" s="130"/>
      <c r="B42" s="60" t="s">
        <v>12</v>
      </c>
      <c r="C42" s="62">
        <f>G32</f>
        <v>52</v>
      </c>
      <c r="D42" s="21" t="s">
        <v>1</v>
      </c>
      <c r="E42" s="22">
        <v>0.439</v>
      </c>
      <c r="F42" s="13" t="s">
        <v>11</v>
      </c>
      <c r="G42" s="63">
        <f t="shared" si="0"/>
        <v>22.828</v>
      </c>
      <c r="H42" s="13"/>
      <c r="I42" s="14"/>
    </row>
    <row r="43" spans="1:9" ht="17.25" customHeight="1" thickTop="1">
      <c r="A43" s="128">
        <v>3</v>
      </c>
      <c r="B43" s="131" t="s">
        <v>48</v>
      </c>
      <c r="C43" s="131"/>
      <c r="D43" s="131"/>
      <c r="E43" s="132"/>
      <c r="F43" s="4" t="s">
        <v>4</v>
      </c>
      <c r="G43" s="4">
        <v>63</v>
      </c>
      <c r="H43" s="12"/>
      <c r="I43" s="5"/>
    </row>
    <row r="44" spans="1:9" ht="16.5">
      <c r="A44" s="129"/>
      <c r="B44" s="58" t="s">
        <v>0</v>
      </c>
      <c r="C44" s="18">
        <f>G43</f>
        <v>63</v>
      </c>
      <c r="D44" s="15" t="s">
        <v>1</v>
      </c>
      <c r="E44" s="20">
        <v>4.65</v>
      </c>
      <c r="F44" s="7" t="s">
        <v>3</v>
      </c>
      <c r="G44" s="9">
        <f>C44*E44</f>
        <v>292.95000000000005</v>
      </c>
      <c r="H44" s="2"/>
      <c r="I44" s="10"/>
    </row>
    <row r="45" spans="1:9" ht="16.5">
      <c r="A45" s="129"/>
      <c r="B45" s="3" t="s">
        <v>47</v>
      </c>
      <c r="C45" s="46">
        <v>1.132</v>
      </c>
      <c r="D45" s="46" t="s">
        <v>1</v>
      </c>
      <c r="E45" s="48">
        <v>1</v>
      </c>
      <c r="F45" s="2" t="s">
        <v>16</v>
      </c>
      <c r="G45" s="79">
        <f>C45*E45</f>
        <v>1.132</v>
      </c>
      <c r="H45" s="2"/>
      <c r="I45" s="10"/>
    </row>
    <row r="46" spans="1:9" ht="16.5">
      <c r="A46" s="129"/>
      <c r="B46" s="84" t="s">
        <v>49</v>
      </c>
      <c r="C46" s="85">
        <f>G43</f>
        <v>63</v>
      </c>
      <c r="D46" s="85" t="s">
        <v>1</v>
      </c>
      <c r="E46" s="86">
        <v>0.576</v>
      </c>
      <c r="F46" s="87" t="s">
        <v>19</v>
      </c>
      <c r="G46" s="88">
        <f>C46*E46</f>
        <v>36.288</v>
      </c>
      <c r="H46" s="87"/>
      <c r="I46" s="89"/>
    </row>
    <row r="47" spans="1:9" ht="16.5">
      <c r="A47" s="129"/>
      <c r="B47" s="58" t="s">
        <v>37</v>
      </c>
      <c r="C47" s="46">
        <f>G43</f>
        <v>63</v>
      </c>
      <c r="D47" s="46" t="s">
        <v>1</v>
      </c>
      <c r="E47" s="48">
        <v>1.04</v>
      </c>
      <c r="F47" s="2" t="s">
        <v>4</v>
      </c>
      <c r="G47" s="9">
        <f>C47*E47</f>
        <v>65.52</v>
      </c>
      <c r="H47" s="2"/>
      <c r="I47" s="10"/>
    </row>
    <row r="48" spans="1:9" ht="16.5">
      <c r="A48" s="129"/>
      <c r="B48" s="58" t="s">
        <v>38</v>
      </c>
      <c r="C48" s="46">
        <f>G43</f>
        <v>63</v>
      </c>
      <c r="D48" s="46" t="s">
        <v>1</v>
      </c>
      <c r="E48" s="48">
        <v>0.029</v>
      </c>
      <c r="F48" s="2" t="s">
        <v>4</v>
      </c>
      <c r="G48" s="9">
        <f>C48*E48</f>
        <v>1.8270000000000002</v>
      </c>
      <c r="H48" s="2"/>
      <c r="I48" s="10"/>
    </row>
    <row r="49" spans="1:9" ht="16.5">
      <c r="A49" s="129"/>
      <c r="B49" s="59" t="s">
        <v>39</v>
      </c>
      <c r="C49" s="61">
        <f>G43</f>
        <v>63</v>
      </c>
      <c r="D49" s="56" t="s">
        <v>1</v>
      </c>
      <c r="E49" s="11">
        <v>0.014</v>
      </c>
      <c r="F49" s="53" t="s">
        <v>4</v>
      </c>
      <c r="G49" s="52">
        <f>E49*C49</f>
        <v>0.882</v>
      </c>
      <c r="H49" s="53"/>
      <c r="I49" s="54"/>
    </row>
    <row r="50" spans="1:9" ht="16.5">
      <c r="A50" s="129"/>
      <c r="B50" s="59" t="s">
        <v>40</v>
      </c>
      <c r="C50" s="61">
        <f>G43</f>
        <v>63</v>
      </c>
      <c r="D50" s="56" t="s">
        <v>1</v>
      </c>
      <c r="E50" s="11">
        <v>0.545</v>
      </c>
      <c r="F50" s="53" t="s">
        <v>4</v>
      </c>
      <c r="G50" s="52">
        <f>E50*C50</f>
        <v>34.335</v>
      </c>
      <c r="H50" s="53"/>
      <c r="I50" s="54"/>
    </row>
    <row r="51" spans="1:9" ht="16.5">
      <c r="A51" s="129"/>
      <c r="B51" s="59" t="s">
        <v>44</v>
      </c>
      <c r="C51" s="61">
        <f>G47</f>
        <v>65.52</v>
      </c>
      <c r="D51" s="56" t="s">
        <v>1</v>
      </c>
      <c r="E51" s="11">
        <v>2.4</v>
      </c>
      <c r="F51" s="53" t="s">
        <v>16</v>
      </c>
      <c r="G51" s="52">
        <f>E51*C51</f>
        <v>157.248</v>
      </c>
      <c r="H51" s="53"/>
      <c r="I51" s="54"/>
    </row>
    <row r="52" spans="1:9" ht="16.5">
      <c r="A52" s="129"/>
      <c r="B52" s="59" t="s">
        <v>41</v>
      </c>
      <c r="C52" s="61">
        <f>G43</f>
        <v>63</v>
      </c>
      <c r="D52" s="56" t="s">
        <v>1</v>
      </c>
      <c r="E52" s="11">
        <v>0.789</v>
      </c>
      <c r="F52" s="53" t="s">
        <v>11</v>
      </c>
      <c r="G52" s="52">
        <f>E52*C52</f>
        <v>49.707</v>
      </c>
      <c r="H52" s="53"/>
      <c r="I52" s="54"/>
    </row>
    <row r="53" spans="1:9" ht="17.25" thickBot="1">
      <c r="A53" s="130"/>
      <c r="B53" s="60" t="s">
        <v>12</v>
      </c>
      <c r="C53" s="62">
        <f>G43</f>
        <v>63</v>
      </c>
      <c r="D53" s="21" t="s">
        <v>1</v>
      </c>
      <c r="E53" s="22">
        <v>0.259</v>
      </c>
      <c r="F53" s="13" t="s">
        <v>11</v>
      </c>
      <c r="G53" s="63">
        <f>E53*C53</f>
        <v>16.317</v>
      </c>
      <c r="H53" s="13"/>
      <c r="I53" s="14"/>
    </row>
    <row r="54" spans="1:9" ht="35.25" customHeight="1" thickTop="1">
      <c r="A54" s="128">
        <v>4</v>
      </c>
      <c r="B54" s="131" t="s">
        <v>50</v>
      </c>
      <c r="C54" s="131"/>
      <c r="D54" s="131"/>
      <c r="E54" s="132"/>
      <c r="F54" s="4" t="s">
        <v>4</v>
      </c>
      <c r="G54" s="4">
        <v>15.3</v>
      </c>
      <c r="H54" s="12"/>
      <c r="I54" s="5"/>
    </row>
    <row r="55" spans="1:9" ht="16.5">
      <c r="A55" s="129"/>
      <c r="B55" s="58" t="s">
        <v>0</v>
      </c>
      <c r="C55" s="18">
        <f>G54</f>
        <v>15.3</v>
      </c>
      <c r="D55" s="15" t="s">
        <v>1</v>
      </c>
      <c r="E55" s="20">
        <v>4.65</v>
      </c>
      <c r="F55" s="7" t="s">
        <v>3</v>
      </c>
      <c r="G55" s="9">
        <f>C55*E55</f>
        <v>71.14500000000001</v>
      </c>
      <c r="H55" s="2"/>
      <c r="I55" s="10"/>
    </row>
    <row r="56" spans="1:9" ht="16.5">
      <c r="A56" s="129"/>
      <c r="B56" s="3" t="s">
        <v>47</v>
      </c>
      <c r="C56" s="46">
        <v>0.79</v>
      </c>
      <c r="D56" s="46" t="s">
        <v>1</v>
      </c>
      <c r="E56" s="48">
        <v>1</v>
      </c>
      <c r="F56" s="2" t="s">
        <v>16</v>
      </c>
      <c r="G56" s="79">
        <f>C56*E56</f>
        <v>0.79</v>
      </c>
      <c r="H56" s="2"/>
      <c r="I56" s="10"/>
    </row>
    <row r="57" spans="1:9" ht="16.5">
      <c r="A57" s="129"/>
      <c r="B57" s="84" t="s">
        <v>49</v>
      </c>
      <c r="C57" s="90">
        <f>G54</f>
        <v>15.3</v>
      </c>
      <c r="D57" s="85" t="s">
        <v>1</v>
      </c>
      <c r="E57" s="86">
        <v>0.576</v>
      </c>
      <c r="F57" s="87" t="s">
        <v>19</v>
      </c>
      <c r="G57" s="88">
        <f>C57*E57</f>
        <v>8.8128</v>
      </c>
      <c r="H57" s="87"/>
      <c r="I57" s="89"/>
    </row>
    <row r="58" spans="1:9" ht="16.5">
      <c r="A58" s="129"/>
      <c r="B58" s="58" t="s">
        <v>37</v>
      </c>
      <c r="C58" s="45">
        <f>G54</f>
        <v>15.3</v>
      </c>
      <c r="D58" s="46" t="s">
        <v>1</v>
      </c>
      <c r="E58" s="48">
        <v>1.04</v>
      </c>
      <c r="F58" s="2" t="s">
        <v>4</v>
      </c>
      <c r="G58" s="9">
        <f>C58*E58</f>
        <v>15.912</v>
      </c>
      <c r="H58" s="2"/>
      <c r="I58" s="10"/>
    </row>
    <row r="59" spans="1:9" ht="16.5">
      <c r="A59" s="129"/>
      <c r="B59" s="58" t="s">
        <v>38</v>
      </c>
      <c r="C59" s="45">
        <f>G54</f>
        <v>15.3</v>
      </c>
      <c r="D59" s="46" t="s">
        <v>1</v>
      </c>
      <c r="E59" s="48">
        <v>0.029</v>
      </c>
      <c r="F59" s="2" t="s">
        <v>4</v>
      </c>
      <c r="G59" s="9">
        <f>C59*E59</f>
        <v>0.44370000000000004</v>
      </c>
      <c r="H59" s="2"/>
      <c r="I59" s="10"/>
    </row>
    <row r="60" spans="1:9" ht="16.5">
      <c r="A60" s="129"/>
      <c r="B60" s="59" t="s">
        <v>39</v>
      </c>
      <c r="C60" s="61">
        <f>G54</f>
        <v>15.3</v>
      </c>
      <c r="D60" s="56" t="s">
        <v>1</v>
      </c>
      <c r="E60" s="11">
        <v>0.014</v>
      </c>
      <c r="F60" s="53" t="s">
        <v>4</v>
      </c>
      <c r="G60" s="52">
        <f>E60*C60</f>
        <v>0.2142</v>
      </c>
      <c r="H60" s="53"/>
      <c r="I60" s="54"/>
    </row>
    <row r="61" spans="1:9" ht="16.5">
      <c r="A61" s="129"/>
      <c r="B61" s="59" t="s">
        <v>40</v>
      </c>
      <c r="C61" s="61">
        <f>G54</f>
        <v>15.3</v>
      </c>
      <c r="D61" s="56" t="s">
        <v>1</v>
      </c>
      <c r="E61" s="11">
        <v>0.545</v>
      </c>
      <c r="F61" s="53" t="s">
        <v>4</v>
      </c>
      <c r="G61" s="52">
        <f>E61*C61</f>
        <v>8.338500000000002</v>
      </c>
      <c r="H61" s="53"/>
      <c r="I61" s="54"/>
    </row>
    <row r="62" spans="1:9" ht="16.5">
      <c r="A62" s="129"/>
      <c r="B62" s="59" t="s">
        <v>44</v>
      </c>
      <c r="C62" s="61">
        <f>G58</f>
        <v>15.912</v>
      </c>
      <c r="D62" s="56" t="s">
        <v>1</v>
      </c>
      <c r="E62" s="11">
        <v>2.4</v>
      </c>
      <c r="F62" s="53" t="s">
        <v>16</v>
      </c>
      <c r="G62" s="52">
        <f>E62*C62</f>
        <v>38.1888</v>
      </c>
      <c r="H62" s="53"/>
      <c r="I62" s="54"/>
    </row>
    <row r="63" spans="1:9" ht="16.5">
      <c r="A63" s="129"/>
      <c r="B63" s="59" t="s">
        <v>41</v>
      </c>
      <c r="C63" s="61">
        <f>G54</f>
        <v>15.3</v>
      </c>
      <c r="D63" s="56" t="s">
        <v>1</v>
      </c>
      <c r="E63" s="11">
        <v>0.789</v>
      </c>
      <c r="F63" s="53" t="s">
        <v>11</v>
      </c>
      <c r="G63" s="52">
        <f>E63*C63</f>
        <v>12.071700000000002</v>
      </c>
      <c r="H63" s="53"/>
      <c r="I63" s="54"/>
    </row>
    <row r="64" spans="1:9" ht="17.25" thickBot="1">
      <c r="A64" s="130"/>
      <c r="B64" s="60" t="s">
        <v>12</v>
      </c>
      <c r="C64" s="62">
        <f>G54</f>
        <v>15.3</v>
      </c>
      <c r="D64" s="21" t="s">
        <v>1</v>
      </c>
      <c r="E64" s="22">
        <v>0.259</v>
      </c>
      <c r="F64" s="13" t="s">
        <v>11</v>
      </c>
      <c r="G64" s="63">
        <f>E64*C64</f>
        <v>3.9627000000000003</v>
      </c>
      <c r="H64" s="13"/>
      <c r="I64" s="14"/>
    </row>
    <row r="65" spans="1:9" ht="17.25" customHeight="1" thickTop="1">
      <c r="A65" s="128">
        <v>5</v>
      </c>
      <c r="B65" s="131" t="s">
        <v>51</v>
      </c>
      <c r="C65" s="131"/>
      <c r="D65" s="131"/>
      <c r="E65" s="132"/>
      <c r="F65" s="4" t="s">
        <v>4</v>
      </c>
      <c r="G65" s="4">
        <v>13.4</v>
      </c>
      <c r="H65" s="12"/>
      <c r="I65" s="5"/>
    </row>
    <row r="66" spans="1:9" ht="16.5">
      <c r="A66" s="129"/>
      <c r="B66" s="58" t="s">
        <v>0</v>
      </c>
      <c r="C66" s="18">
        <f>G65</f>
        <v>13.4</v>
      </c>
      <c r="D66" s="15" t="s">
        <v>1</v>
      </c>
      <c r="E66" s="20">
        <v>9.52</v>
      </c>
      <c r="F66" s="7" t="s">
        <v>3</v>
      </c>
      <c r="G66" s="9">
        <f>C66*E66</f>
        <v>127.568</v>
      </c>
      <c r="H66" s="2"/>
      <c r="I66" s="10"/>
    </row>
    <row r="67" spans="1:9" ht="16.5">
      <c r="A67" s="129"/>
      <c r="B67" s="3" t="s">
        <v>47</v>
      </c>
      <c r="C67" s="46">
        <f>0.23*2</f>
        <v>0.46</v>
      </c>
      <c r="D67" s="46" t="s">
        <v>1</v>
      </c>
      <c r="E67" s="48">
        <v>1</v>
      </c>
      <c r="F67" s="2" t="s">
        <v>16</v>
      </c>
      <c r="G67" s="79">
        <f>C67*E67</f>
        <v>0.46</v>
      </c>
      <c r="H67" s="2"/>
      <c r="I67" s="10"/>
    </row>
    <row r="68" spans="1:9" ht="16.5">
      <c r="A68" s="129"/>
      <c r="B68" s="84" t="s">
        <v>49</v>
      </c>
      <c r="C68" s="90">
        <f>G65</f>
        <v>13.4</v>
      </c>
      <c r="D68" s="85" t="s">
        <v>1</v>
      </c>
      <c r="E68" s="86">
        <v>0.74</v>
      </c>
      <c r="F68" s="87" t="s">
        <v>19</v>
      </c>
      <c r="G68" s="88">
        <f>C68*E68</f>
        <v>9.916</v>
      </c>
      <c r="H68" s="87"/>
      <c r="I68" s="89"/>
    </row>
    <row r="69" spans="1:9" ht="16.5">
      <c r="A69" s="129"/>
      <c r="B69" s="58" t="s">
        <v>37</v>
      </c>
      <c r="C69" s="45">
        <f>G65</f>
        <v>13.4</v>
      </c>
      <c r="D69" s="46" t="s">
        <v>1</v>
      </c>
      <c r="E69" s="48">
        <v>1.04</v>
      </c>
      <c r="F69" s="2" t="s">
        <v>4</v>
      </c>
      <c r="G69" s="9">
        <f>C69*E69</f>
        <v>13.936000000000002</v>
      </c>
      <c r="H69" s="2"/>
      <c r="I69" s="10"/>
    </row>
    <row r="70" spans="1:9" ht="16.5">
      <c r="A70" s="129"/>
      <c r="B70" s="58" t="s">
        <v>38</v>
      </c>
      <c r="C70" s="45">
        <f>G65</f>
        <v>13.4</v>
      </c>
      <c r="D70" s="46" t="s">
        <v>1</v>
      </c>
      <c r="E70" s="48">
        <v>0.105</v>
      </c>
      <c r="F70" s="2" t="s">
        <v>4</v>
      </c>
      <c r="G70" s="9">
        <f>C70*E70</f>
        <v>1.407</v>
      </c>
      <c r="H70" s="2"/>
      <c r="I70" s="10"/>
    </row>
    <row r="71" spans="1:9" ht="16.5">
      <c r="A71" s="129"/>
      <c r="B71" s="59" t="s">
        <v>39</v>
      </c>
      <c r="C71" s="61">
        <f>G65</f>
        <v>13.4</v>
      </c>
      <c r="D71" s="56" t="s">
        <v>1</v>
      </c>
      <c r="E71" s="11">
        <v>0.025</v>
      </c>
      <c r="F71" s="53" t="s">
        <v>4</v>
      </c>
      <c r="G71" s="52">
        <f>E71*C71</f>
        <v>0.335</v>
      </c>
      <c r="H71" s="53"/>
      <c r="I71" s="54"/>
    </row>
    <row r="72" spans="1:9" ht="16.5">
      <c r="A72" s="129"/>
      <c r="B72" s="59" t="s">
        <v>40</v>
      </c>
      <c r="C72" s="61">
        <f>G65</f>
        <v>13.4</v>
      </c>
      <c r="D72" s="56" t="s">
        <v>1</v>
      </c>
      <c r="E72" s="11">
        <v>2.76</v>
      </c>
      <c r="F72" s="53" t="s">
        <v>4</v>
      </c>
      <c r="G72" s="52">
        <f>E72*C72</f>
        <v>36.983999999999995</v>
      </c>
      <c r="H72" s="53"/>
      <c r="I72" s="54"/>
    </row>
    <row r="73" spans="1:9" ht="16.5">
      <c r="A73" s="129"/>
      <c r="B73" s="59" t="s">
        <v>44</v>
      </c>
      <c r="C73" s="61">
        <f>G69</f>
        <v>13.936000000000002</v>
      </c>
      <c r="D73" s="56" t="s">
        <v>1</v>
      </c>
      <c r="E73" s="11">
        <v>2.4</v>
      </c>
      <c r="F73" s="53" t="s">
        <v>16</v>
      </c>
      <c r="G73" s="52">
        <f>E73*C73</f>
        <v>33.446400000000004</v>
      </c>
      <c r="H73" s="53"/>
      <c r="I73" s="54"/>
    </row>
    <row r="74" spans="1:9" ht="16.5">
      <c r="A74" s="129"/>
      <c r="B74" s="59" t="s">
        <v>41</v>
      </c>
      <c r="C74" s="61">
        <f>G65</f>
        <v>13.4</v>
      </c>
      <c r="D74" s="56" t="s">
        <v>1</v>
      </c>
      <c r="E74" s="11">
        <v>1.63</v>
      </c>
      <c r="F74" s="53" t="s">
        <v>11</v>
      </c>
      <c r="G74" s="52">
        <f>E74*C74</f>
        <v>21.842</v>
      </c>
      <c r="H74" s="53"/>
      <c r="I74" s="54"/>
    </row>
    <row r="75" spans="1:9" ht="17.25" thickBot="1">
      <c r="A75" s="130"/>
      <c r="B75" s="60" t="s">
        <v>12</v>
      </c>
      <c r="C75" s="62">
        <f>G65</f>
        <v>13.4</v>
      </c>
      <c r="D75" s="21" t="s">
        <v>1</v>
      </c>
      <c r="E75" s="22">
        <v>1.69</v>
      </c>
      <c r="F75" s="13" t="s">
        <v>11</v>
      </c>
      <c r="G75" s="63">
        <f>E75*C75</f>
        <v>22.646</v>
      </c>
      <c r="H75" s="13"/>
      <c r="I75" s="14"/>
    </row>
    <row r="76" spans="1:9" ht="17.25" customHeight="1" thickTop="1">
      <c r="A76" s="128">
        <v>6</v>
      </c>
      <c r="B76" s="131" t="s">
        <v>52</v>
      </c>
      <c r="C76" s="131"/>
      <c r="D76" s="131"/>
      <c r="E76" s="132"/>
      <c r="F76" s="4" t="s">
        <v>16</v>
      </c>
      <c r="G76" s="4">
        <v>19.082</v>
      </c>
      <c r="H76" s="12"/>
      <c r="I76" s="5"/>
    </row>
    <row r="77" spans="1:9" ht="16.5">
      <c r="A77" s="129"/>
      <c r="B77" s="58" t="s">
        <v>0</v>
      </c>
      <c r="C77" s="77">
        <f>G76</f>
        <v>19.082</v>
      </c>
      <c r="D77" s="15" t="s">
        <v>1</v>
      </c>
      <c r="E77" s="20">
        <v>31</v>
      </c>
      <c r="F77" s="7" t="s">
        <v>3</v>
      </c>
      <c r="G77" s="9">
        <f>C77*E77</f>
        <v>591.542</v>
      </c>
      <c r="H77" s="2"/>
      <c r="I77" s="10"/>
    </row>
    <row r="78" spans="1:9" ht="16.5">
      <c r="A78" s="129"/>
      <c r="B78" s="3" t="s">
        <v>53</v>
      </c>
      <c r="C78" s="46">
        <f>G76</f>
        <v>19.082</v>
      </c>
      <c r="D78" s="46" t="s">
        <v>1</v>
      </c>
      <c r="E78" s="83">
        <v>0.91</v>
      </c>
      <c r="F78" s="2" t="s">
        <v>16</v>
      </c>
      <c r="G78" s="79">
        <f>C78*E78</f>
        <v>17.364620000000002</v>
      </c>
      <c r="H78" s="2"/>
      <c r="I78" s="10"/>
    </row>
    <row r="79" spans="1:9" ht="16.5">
      <c r="A79" s="129"/>
      <c r="B79" s="84" t="s">
        <v>54</v>
      </c>
      <c r="C79" s="91">
        <f>G76</f>
        <v>19.082</v>
      </c>
      <c r="D79" s="85" t="s">
        <v>1</v>
      </c>
      <c r="E79" s="86">
        <v>1.7</v>
      </c>
      <c r="F79" s="87" t="s">
        <v>19</v>
      </c>
      <c r="G79" s="88">
        <f>C79*E79</f>
        <v>32.4394</v>
      </c>
      <c r="H79" s="87"/>
      <c r="I79" s="89"/>
    </row>
    <row r="80" spans="1:9" ht="16.5">
      <c r="A80" s="129"/>
      <c r="B80" s="59" t="s">
        <v>55</v>
      </c>
      <c r="C80" s="93">
        <f>G76</f>
        <v>19.082</v>
      </c>
      <c r="D80" s="56" t="s">
        <v>1</v>
      </c>
      <c r="E80" s="11">
        <v>2.1</v>
      </c>
      <c r="F80" s="53" t="s">
        <v>4</v>
      </c>
      <c r="G80" s="52">
        <f>E80*C80</f>
        <v>40.0722</v>
      </c>
      <c r="H80" s="53"/>
      <c r="I80" s="54"/>
    </row>
    <row r="81" spans="1:9" ht="16.5">
      <c r="A81" s="129"/>
      <c r="B81" s="58" t="s">
        <v>56</v>
      </c>
      <c r="C81" s="92">
        <f>G76</f>
        <v>19.082</v>
      </c>
      <c r="D81" s="46" t="s">
        <v>1</v>
      </c>
      <c r="E81" s="83">
        <v>0.23</v>
      </c>
      <c r="F81" s="2" t="s">
        <v>4</v>
      </c>
      <c r="G81" s="9">
        <f>C81*E81</f>
        <v>4.38886</v>
      </c>
      <c r="H81" s="2"/>
      <c r="I81" s="10"/>
    </row>
    <row r="82" spans="1:9" ht="16.5">
      <c r="A82" s="129"/>
      <c r="B82" s="59" t="s">
        <v>57</v>
      </c>
      <c r="C82" s="93">
        <f>G76</f>
        <v>19.082</v>
      </c>
      <c r="D82" s="56" t="s">
        <v>1</v>
      </c>
      <c r="E82" s="11">
        <v>0.02</v>
      </c>
      <c r="F82" s="53" t="s">
        <v>16</v>
      </c>
      <c r="G82" s="94">
        <f>E82*C82</f>
        <v>0.38164000000000003</v>
      </c>
      <c r="H82" s="53"/>
      <c r="I82" s="54"/>
    </row>
    <row r="83" spans="1:9" ht="16.5">
      <c r="A83" s="129"/>
      <c r="B83" s="59" t="s">
        <v>58</v>
      </c>
      <c r="C83" s="93">
        <f>G76</f>
        <v>19.082</v>
      </c>
      <c r="D83" s="56" t="s">
        <v>1</v>
      </c>
      <c r="E83" s="11">
        <v>1</v>
      </c>
      <c r="F83" s="53" t="s">
        <v>16</v>
      </c>
      <c r="G83" s="94">
        <f>E83*C83</f>
        <v>19.082</v>
      </c>
      <c r="H83" s="53"/>
      <c r="I83" s="54"/>
    </row>
    <row r="84" spans="1:9" ht="33">
      <c r="A84" s="129"/>
      <c r="B84" s="71" t="s">
        <v>59</v>
      </c>
      <c r="C84" s="95">
        <f>G76</f>
        <v>19.082</v>
      </c>
      <c r="D84" s="96" t="s">
        <v>1</v>
      </c>
      <c r="E84" s="97">
        <v>1</v>
      </c>
      <c r="F84" s="27" t="s">
        <v>16</v>
      </c>
      <c r="G84" s="51">
        <f>E84*C84</f>
        <v>19.082</v>
      </c>
      <c r="H84" s="27"/>
      <c r="I84" s="28"/>
    </row>
    <row r="85" spans="1:9" ht="16.5">
      <c r="A85" s="129"/>
      <c r="B85" s="59" t="s">
        <v>41</v>
      </c>
      <c r="C85" s="93">
        <f>G76</f>
        <v>19.082</v>
      </c>
      <c r="D85" s="56" t="s">
        <v>1</v>
      </c>
      <c r="E85" s="11">
        <v>5.37</v>
      </c>
      <c r="F85" s="53" t="s">
        <v>11</v>
      </c>
      <c r="G85" s="52">
        <f>E85*C85</f>
        <v>102.47034000000001</v>
      </c>
      <c r="H85" s="53"/>
      <c r="I85" s="54"/>
    </row>
    <row r="86" spans="1:9" ht="17.25" thickBot="1">
      <c r="A86" s="130"/>
      <c r="B86" s="60" t="s">
        <v>12</v>
      </c>
      <c r="C86" s="98">
        <f>G76</f>
        <v>19.082</v>
      </c>
      <c r="D86" s="21" t="s">
        <v>1</v>
      </c>
      <c r="E86" s="22">
        <v>11.6</v>
      </c>
      <c r="F86" s="13" t="s">
        <v>11</v>
      </c>
      <c r="G86" s="63">
        <f>E86*C86</f>
        <v>221.3512</v>
      </c>
      <c r="H86" s="13"/>
      <c r="I86" s="14"/>
    </row>
    <row r="87" spans="1:9" ht="17.25" customHeight="1" thickTop="1">
      <c r="A87" s="128">
        <v>7</v>
      </c>
      <c r="B87" s="131" t="s">
        <v>60</v>
      </c>
      <c r="C87" s="131"/>
      <c r="D87" s="131"/>
      <c r="E87" s="132"/>
      <c r="F87" s="4" t="s">
        <v>61</v>
      </c>
      <c r="G87" s="4">
        <v>1</v>
      </c>
      <c r="H87" s="12"/>
      <c r="I87" s="5"/>
    </row>
    <row r="88" spans="1:9" ht="16.5">
      <c r="A88" s="129"/>
      <c r="B88" s="58" t="s">
        <v>0</v>
      </c>
      <c r="C88" s="18">
        <f>G87</f>
        <v>1</v>
      </c>
      <c r="D88" s="15" t="s">
        <v>1</v>
      </c>
      <c r="E88" s="82">
        <v>208</v>
      </c>
      <c r="F88" s="7" t="s">
        <v>3</v>
      </c>
      <c r="G88" s="9">
        <f>C88*E88</f>
        <v>208</v>
      </c>
      <c r="H88" s="2"/>
      <c r="I88" s="10"/>
    </row>
    <row r="89" spans="1:9" ht="16.5">
      <c r="A89" s="129"/>
      <c r="B89" s="3" t="s">
        <v>62</v>
      </c>
      <c r="C89" s="45">
        <f>G87</f>
        <v>1</v>
      </c>
      <c r="D89" s="46" t="s">
        <v>1</v>
      </c>
      <c r="E89" s="101">
        <v>36.8</v>
      </c>
      <c r="F89" s="2" t="s">
        <v>61</v>
      </c>
      <c r="G89" s="9">
        <f>C89*E89</f>
        <v>36.8</v>
      </c>
      <c r="H89" s="2"/>
      <c r="I89" s="10"/>
    </row>
    <row r="90" spans="1:9" ht="16.5">
      <c r="A90" s="129"/>
      <c r="B90" s="84" t="s">
        <v>39</v>
      </c>
      <c r="C90" s="90">
        <f>G87</f>
        <v>1</v>
      </c>
      <c r="D90" s="85" t="s">
        <v>1</v>
      </c>
      <c r="E90" s="86">
        <v>0.23</v>
      </c>
      <c r="F90" s="87" t="s">
        <v>4</v>
      </c>
      <c r="G90" s="99">
        <f>C90*E90</f>
        <v>0.23</v>
      </c>
      <c r="H90" s="87"/>
      <c r="I90" s="89"/>
    </row>
    <row r="91" spans="1:9" ht="16.5">
      <c r="A91" s="129"/>
      <c r="B91" s="59" t="s">
        <v>63</v>
      </c>
      <c r="C91" s="61">
        <f>G87</f>
        <v>1</v>
      </c>
      <c r="D91" s="56" t="s">
        <v>1</v>
      </c>
      <c r="E91" s="11">
        <v>0.02</v>
      </c>
      <c r="F91" s="53" t="s">
        <v>16</v>
      </c>
      <c r="G91" s="100">
        <f>E91*C91</f>
        <v>0.02</v>
      </c>
      <c r="H91" s="53"/>
      <c r="I91" s="54"/>
    </row>
    <row r="92" spans="1:9" ht="16.5">
      <c r="A92" s="129"/>
      <c r="B92" s="58" t="s">
        <v>64</v>
      </c>
      <c r="C92" s="45">
        <f>G87</f>
        <v>1</v>
      </c>
      <c r="D92" s="46" t="s">
        <v>1</v>
      </c>
      <c r="E92" s="83">
        <v>1.64</v>
      </c>
      <c r="F92" s="2" t="s">
        <v>16</v>
      </c>
      <c r="G92" s="9">
        <f>C92*E92</f>
        <v>1.64</v>
      </c>
      <c r="H92" s="2"/>
      <c r="I92" s="10"/>
    </row>
    <row r="93" spans="1:9" ht="16.5">
      <c r="A93" s="129"/>
      <c r="B93" s="59" t="s">
        <v>65</v>
      </c>
      <c r="C93" s="61">
        <f>G87</f>
        <v>1</v>
      </c>
      <c r="D93" s="56" t="s">
        <v>1</v>
      </c>
      <c r="E93" s="11">
        <f>0.7*0.7</f>
        <v>0.48999999999999994</v>
      </c>
      <c r="F93" s="53" t="s">
        <v>16</v>
      </c>
      <c r="G93" s="94">
        <f>E93*C93</f>
        <v>0.48999999999999994</v>
      </c>
      <c r="H93" s="53"/>
      <c r="I93" s="54"/>
    </row>
    <row r="94" spans="1:9" ht="16.5">
      <c r="A94" s="129"/>
      <c r="B94" s="59" t="s">
        <v>66</v>
      </c>
      <c r="C94" s="61">
        <f>G87</f>
        <v>1</v>
      </c>
      <c r="D94" s="56" t="s">
        <v>1</v>
      </c>
      <c r="E94" s="11">
        <v>0.07</v>
      </c>
      <c r="F94" s="53" t="s">
        <v>16</v>
      </c>
      <c r="G94" s="94">
        <f>E94*C94</f>
        <v>0.07</v>
      </c>
      <c r="H94" s="53"/>
      <c r="I94" s="54"/>
    </row>
    <row r="95" spans="1:9" ht="16.5">
      <c r="A95" s="129"/>
      <c r="B95" s="71" t="s">
        <v>67</v>
      </c>
      <c r="C95" s="95">
        <f>G87</f>
        <v>1</v>
      </c>
      <c r="D95" s="96" t="s">
        <v>1</v>
      </c>
      <c r="E95" s="97">
        <v>18.7</v>
      </c>
      <c r="F95" s="27" t="s">
        <v>2</v>
      </c>
      <c r="G95" s="51">
        <f>E95*C95</f>
        <v>18.7</v>
      </c>
      <c r="H95" s="27"/>
      <c r="I95" s="28"/>
    </row>
    <row r="96" spans="1:9" ht="16.5">
      <c r="A96" s="129"/>
      <c r="B96" s="58" t="s">
        <v>38</v>
      </c>
      <c r="C96" s="45">
        <f>G87</f>
        <v>1</v>
      </c>
      <c r="D96" s="46" t="s">
        <v>1</v>
      </c>
      <c r="E96" s="73">
        <v>0.58</v>
      </c>
      <c r="F96" s="2" t="s">
        <v>4</v>
      </c>
      <c r="G96" s="47">
        <f>C96*E96</f>
        <v>0.58</v>
      </c>
      <c r="H96" s="2"/>
      <c r="I96" s="10"/>
    </row>
    <row r="97" spans="1:9" ht="16.5">
      <c r="A97" s="129"/>
      <c r="B97" s="58" t="s">
        <v>68</v>
      </c>
      <c r="C97" s="45">
        <f>G87</f>
        <v>1</v>
      </c>
      <c r="D97" s="46" t="s">
        <v>1</v>
      </c>
      <c r="E97" s="73">
        <f>2.27*0.7</f>
        <v>1.589</v>
      </c>
      <c r="F97" s="2" t="s">
        <v>4</v>
      </c>
      <c r="G97" s="47">
        <f>C97*E97</f>
        <v>1.589</v>
      </c>
      <c r="H97" s="2"/>
      <c r="I97" s="10"/>
    </row>
    <row r="98" spans="1:9" ht="16.5">
      <c r="A98" s="129"/>
      <c r="B98" s="59" t="s">
        <v>41</v>
      </c>
      <c r="C98" s="61">
        <f>G87</f>
        <v>1</v>
      </c>
      <c r="D98" s="56" t="s">
        <v>1</v>
      </c>
      <c r="E98" s="11">
        <v>67</v>
      </c>
      <c r="F98" s="53" t="s">
        <v>11</v>
      </c>
      <c r="G98" s="52">
        <f>E98*C98</f>
        <v>67</v>
      </c>
      <c r="H98" s="53"/>
      <c r="I98" s="54"/>
    </row>
    <row r="99" spans="1:9" ht="17.25" thickBot="1">
      <c r="A99" s="130"/>
      <c r="B99" s="60" t="s">
        <v>12</v>
      </c>
      <c r="C99" s="62">
        <f>G87</f>
        <v>1</v>
      </c>
      <c r="D99" s="21" t="s">
        <v>1</v>
      </c>
      <c r="E99" s="22">
        <v>14</v>
      </c>
      <c r="F99" s="13" t="s">
        <v>11</v>
      </c>
      <c r="G99" s="63">
        <f>E99*C99</f>
        <v>14</v>
      </c>
      <c r="H99" s="13"/>
      <c r="I99" s="14"/>
    </row>
    <row r="100" spans="1:9" ht="17.25" customHeight="1" thickTop="1">
      <c r="A100" s="128">
        <v>8</v>
      </c>
      <c r="B100" s="131" t="s">
        <v>70</v>
      </c>
      <c r="C100" s="131"/>
      <c r="D100" s="131"/>
      <c r="E100" s="132"/>
      <c r="F100" s="4" t="s">
        <v>61</v>
      </c>
      <c r="G100" s="4">
        <v>1</v>
      </c>
      <c r="H100" s="12"/>
      <c r="I100" s="5"/>
    </row>
    <row r="101" spans="1:9" ht="16.5">
      <c r="A101" s="129"/>
      <c r="B101" s="58" t="s">
        <v>0</v>
      </c>
      <c r="C101" s="77">
        <f>G100</f>
        <v>1</v>
      </c>
      <c r="D101" s="15" t="s">
        <v>1</v>
      </c>
      <c r="E101" s="20">
        <v>282</v>
      </c>
      <c r="F101" s="7" t="s">
        <v>3</v>
      </c>
      <c r="G101" s="9">
        <f>C101*E101</f>
        <v>282</v>
      </c>
      <c r="H101" s="2"/>
      <c r="I101" s="10"/>
    </row>
    <row r="102" spans="1:9" ht="16.5">
      <c r="A102" s="129"/>
      <c r="B102" s="84" t="s">
        <v>54</v>
      </c>
      <c r="C102" s="91">
        <f>G100</f>
        <v>1</v>
      </c>
      <c r="D102" s="85" t="s">
        <v>1</v>
      </c>
      <c r="E102" s="86">
        <v>9.9</v>
      </c>
      <c r="F102" s="87" t="s">
        <v>19</v>
      </c>
      <c r="G102" s="88">
        <f>C102*E102</f>
        <v>9.9</v>
      </c>
      <c r="H102" s="87"/>
      <c r="I102" s="89"/>
    </row>
    <row r="103" spans="1:9" ht="16.5">
      <c r="A103" s="129"/>
      <c r="B103" s="59" t="s">
        <v>57</v>
      </c>
      <c r="C103" s="93">
        <f>G100</f>
        <v>1</v>
      </c>
      <c r="D103" s="56" t="s">
        <v>1</v>
      </c>
      <c r="E103" s="11">
        <v>0.69</v>
      </c>
      <c r="F103" s="53" t="s">
        <v>16</v>
      </c>
      <c r="G103" s="94">
        <f>E103*C103</f>
        <v>0.69</v>
      </c>
      <c r="H103" s="53"/>
      <c r="I103" s="54"/>
    </row>
    <row r="104" spans="1:9" ht="16.5">
      <c r="A104" s="129"/>
      <c r="B104" s="59" t="s">
        <v>69</v>
      </c>
      <c r="C104" s="93">
        <f>G100</f>
        <v>1</v>
      </c>
      <c r="D104" s="56" t="s">
        <v>1</v>
      </c>
      <c r="E104" s="11">
        <v>0.26</v>
      </c>
      <c r="F104" s="53" t="s">
        <v>16</v>
      </c>
      <c r="G104" s="94">
        <f>E104*C104</f>
        <v>0.26</v>
      </c>
      <c r="H104" s="53"/>
      <c r="I104" s="54"/>
    </row>
    <row r="105" spans="1:9" ht="16.5">
      <c r="A105" s="129"/>
      <c r="B105" s="59" t="s">
        <v>41</v>
      </c>
      <c r="C105" s="93">
        <f>G100</f>
        <v>1</v>
      </c>
      <c r="D105" s="56" t="s">
        <v>1</v>
      </c>
      <c r="E105" s="11">
        <v>12.2</v>
      </c>
      <c r="F105" s="53" t="s">
        <v>11</v>
      </c>
      <c r="G105" s="52">
        <f>E105*C105</f>
        <v>12.2</v>
      </c>
      <c r="H105" s="53"/>
      <c r="I105" s="54"/>
    </row>
    <row r="106" spans="1:9" ht="17.25" thickBot="1">
      <c r="A106" s="130"/>
      <c r="B106" s="60" t="s">
        <v>12</v>
      </c>
      <c r="C106" s="98">
        <f>G100</f>
        <v>1</v>
      </c>
      <c r="D106" s="21" t="s">
        <v>1</v>
      </c>
      <c r="E106" s="22">
        <v>16.7</v>
      </c>
      <c r="F106" s="13" t="s">
        <v>11</v>
      </c>
      <c r="G106" s="63">
        <f>E106*C106</f>
        <v>16.7</v>
      </c>
      <c r="H106" s="13"/>
      <c r="I106" s="14"/>
    </row>
    <row r="107" spans="1:9" ht="17.25" customHeight="1" thickTop="1">
      <c r="A107" s="128">
        <v>9</v>
      </c>
      <c r="B107" s="131" t="s">
        <v>71</v>
      </c>
      <c r="C107" s="131"/>
      <c r="D107" s="131"/>
      <c r="E107" s="132"/>
      <c r="F107" s="4" t="s">
        <v>61</v>
      </c>
      <c r="G107" s="4">
        <v>1</v>
      </c>
      <c r="H107" s="12"/>
      <c r="I107" s="5"/>
    </row>
    <row r="108" spans="1:9" ht="16.5">
      <c r="A108" s="129"/>
      <c r="B108" s="58" t="s">
        <v>0</v>
      </c>
      <c r="C108" s="77">
        <f>G107</f>
        <v>1</v>
      </c>
      <c r="D108" s="15" t="s">
        <v>1</v>
      </c>
      <c r="E108" s="20">
        <v>172</v>
      </c>
      <c r="F108" s="7" t="s">
        <v>3</v>
      </c>
      <c r="G108" s="9">
        <f>C108*E108</f>
        <v>172</v>
      </c>
      <c r="H108" s="2"/>
      <c r="I108" s="10"/>
    </row>
    <row r="109" spans="1:9" ht="16.5">
      <c r="A109" s="129"/>
      <c r="B109" s="84" t="s">
        <v>54</v>
      </c>
      <c r="C109" s="91">
        <f>G107</f>
        <v>1</v>
      </c>
      <c r="D109" s="85" t="s">
        <v>1</v>
      </c>
      <c r="E109" s="86">
        <v>5.56</v>
      </c>
      <c r="F109" s="87" t="s">
        <v>19</v>
      </c>
      <c r="G109" s="88">
        <f>C109*E109</f>
        <v>5.56</v>
      </c>
      <c r="H109" s="87"/>
      <c r="I109" s="89"/>
    </row>
    <row r="110" spans="1:9" ht="16.5">
      <c r="A110" s="129"/>
      <c r="B110" s="59" t="s">
        <v>57</v>
      </c>
      <c r="C110" s="93">
        <f>G107</f>
        <v>1</v>
      </c>
      <c r="D110" s="56" t="s">
        <v>1</v>
      </c>
      <c r="E110" s="11">
        <v>0.69</v>
      </c>
      <c r="F110" s="53" t="s">
        <v>16</v>
      </c>
      <c r="G110" s="94">
        <f>E110*C110</f>
        <v>0.69</v>
      </c>
      <c r="H110" s="53"/>
      <c r="I110" s="54"/>
    </row>
    <row r="111" spans="1:9" ht="16.5">
      <c r="A111" s="129"/>
      <c r="B111" s="59" t="s">
        <v>69</v>
      </c>
      <c r="C111" s="93">
        <f>G107</f>
        <v>1</v>
      </c>
      <c r="D111" s="56" t="s">
        <v>1</v>
      </c>
      <c r="E111" s="11">
        <v>0.26</v>
      </c>
      <c r="F111" s="53" t="s">
        <v>16</v>
      </c>
      <c r="G111" s="94">
        <f>E111*C111</f>
        <v>0.26</v>
      </c>
      <c r="H111" s="53"/>
      <c r="I111" s="54"/>
    </row>
    <row r="112" spans="1:9" ht="16.5">
      <c r="A112" s="129"/>
      <c r="B112" s="59" t="s">
        <v>107</v>
      </c>
      <c r="C112" s="93">
        <v>4</v>
      </c>
      <c r="D112" s="56" t="s">
        <v>1</v>
      </c>
      <c r="E112" s="11">
        <v>1</v>
      </c>
      <c r="F112" s="53" t="s">
        <v>61</v>
      </c>
      <c r="G112" s="94">
        <f>E112*C112</f>
        <v>4</v>
      </c>
      <c r="H112" s="53"/>
      <c r="I112" s="54"/>
    </row>
    <row r="113" spans="1:9" ht="16.5">
      <c r="A113" s="129"/>
      <c r="B113" s="59" t="s">
        <v>41</v>
      </c>
      <c r="C113" s="93">
        <f>G107</f>
        <v>1</v>
      </c>
      <c r="D113" s="56" t="s">
        <v>1</v>
      </c>
      <c r="E113" s="11">
        <v>12.2</v>
      </c>
      <c r="F113" s="53" t="s">
        <v>11</v>
      </c>
      <c r="G113" s="52">
        <f>E113*C113</f>
        <v>12.2</v>
      </c>
      <c r="H113" s="53"/>
      <c r="I113" s="54"/>
    </row>
    <row r="114" spans="1:9" ht="17.25" thickBot="1">
      <c r="A114" s="130"/>
      <c r="B114" s="60" t="s">
        <v>12</v>
      </c>
      <c r="C114" s="98">
        <f>G107</f>
        <v>1</v>
      </c>
      <c r="D114" s="21" t="s">
        <v>1</v>
      </c>
      <c r="E114" s="22">
        <v>16.7</v>
      </c>
      <c r="F114" s="13" t="s">
        <v>11</v>
      </c>
      <c r="G114" s="63">
        <f>E114*C114</f>
        <v>16.7</v>
      </c>
      <c r="H114" s="13"/>
      <c r="I114" s="14"/>
    </row>
    <row r="115" spans="1:9" ht="17.25" customHeight="1" thickTop="1">
      <c r="A115" s="128">
        <v>10</v>
      </c>
      <c r="B115" s="131" t="s">
        <v>72</v>
      </c>
      <c r="C115" s="131"/>
      <c r="D115" s="131"/>
      <c r="E115" s="132"/>
      <c r="F115" s="4" t="s">
        <v>4</v>
      </c>
      <c r="G115" s="4">
        <v>19.7</v>
      </c>
      <c r="H115" s="12"/>
      <c r="I115" s="5"/>
    </row>
    <row r="116" spans="1:9" ht="16.5">
      <c r="A116" s="129"/>
      <c r="B116" s="58" t="s">
        <v>0</v>
      </c>
      <c r="C116" s="77">
        <f>G115</f>
        <v>19.7</v>
      </c>
      <c r="D116" s="15" t="s">
        <v>1</v>
      </c>
      <c r="E116" s="20">
        <v>10.8</v>
      </c>
      <c r="F116" s="7" t="s">
        <v>3</v>
      </c>
      <c r="G116" s="9">
        <f>C116*E116</f>
        <v>212.76000000000002</v>
      </c>
      <c r="H116" s="2"/>
      <c r="I116" s="10"/>
    </row>
    <row r="117" spans="1:9" ht="16.5">
      <c r="A117" s="129"/>
      <c r="B117" s="84" t="s">
        <v>54</v>
      </c>
      <c r="C117" s="91">
        <f>G115</f>
        <v>19.7</v>
      </c>
      <c r="D117" s="85" t="s">
        <v>1</v>
      </c>
      <c r="E117" s="102">
        <v>2.73</v>
      </c>
      <c r="F117" s="87" t="s">
        <v>19</v>
      </c>
      <c r="G117" s="88">
        <f>C117*E117</f>
        <v>53.781</v>
      </c>
      <c r="H117" s="87"/>
      <c r="I117" s="89"/>
    </row>
    <row r="118" spans="1:9" ht="16.5">
      <c r="A118" s="129"/>
      <c r="B118" s="58" t="s">
        <v>37</v>
      </c>
      <c r="C118" s="45">
        <f>G115</f>
        <v>19.7</v>
      </c>
      <c r="D118" s="46" t="s">
        <v>1</v>
      </c>
      <c r="E118" s="73">
        <v>1.04</v>
      </c>
      <c r="F118" s="2" t="s">
        <v>4</v>
      </c>
      <c r="G118" s="9">
        <f>C118*E118</f>
        <v>20.488</v>
      </c>
      <c r="H118" s="2"/>
      <c r="I118" s="10"/>
    </row>
    <row r="119" spans="1:9" ht="16.5">
      <c r="A119" s="129"/>
      <c r="B119" s="3" t="s">
        <v>47</v>
      </c>
      <c r="C119" s="46">
        <v>2.88</v>
      </c>
      <c r="D119" s="46" t="s">
        <v>1</v>
      </c>
      <c r="E119" s="73">
        <v>1</v>
      </c>
      <c r="F119" s="2" t="s">
        <v>16</v>
      </c>
      <c r="G119" s="79">
        <f>C119*E119</f>
        <v>2.88</v>
      </c>
      <c r="H119" s="2"/>
      <c r="I119" s="10"/>
    </row>
    <row r="120" spans="1:9" ht="16.5">
      <c r="A120" s="129"/>
      <c r="B120" s="59" t="s">
        <v>42</v>
      </c>
      <c r="C120" s="61">
        <f>G115</f>
        <v>19.7</v>
      </c>
      <c r="D120" s="56" t="s">
        <v>1</v>
      </c>
      <c r="E120" s="11">
        <v>0.002</v>
      </c>
      <c r="F120" s="53" t="s">
        <v>16</v>
      </c>
      <c r="G120" s="94">
        <f>E120*C120</f>
        <v>0.0394</v>
      </c>
      <c r="H120" s="53"/>
      <c r="I120" s="54"/>
    </row>
    <row r="121" spans="1:9" ht="16.5">
      <c r="A121" s="129"/>
      <c r="B121" s="59" t="s">
        <v>39</v>
      </c>
      <c r="C121" s="61">
        <f>G115</f>
        <v>19.7</v>
      </c>
      <c r="D121" s="56" t="s">
        <v>1</v>
      </c>
      <c r="E121" s="11">
        <v>0.0094</v>
      </c>
      <c r="F121" s="53" t="s">
        <v>4</v>
      </c>
      <c r="G121" s="94">
        <f>E121*C121</f>
        <v>0.18518</v>
      </c>
      <c r="H121" s="53"/>
      <c r="I121" s="54"/>
    </row>
    <row r="122" spans="1:9" ht="16.5">
      <c r="A122" s="129"/>
      <c r="B122" s="71" t="s">
        <v>73</v>
      </c>
      <c r="C122" s="95">
        <f>G115</f>
        <v>19.7</v>
      </c>
      <c r="D122" s="96" t="s">
        <v>1</v>
      </c>
      <c r="E122" s="97">
        <v>1.73</v>
      </c>
      <c r="F122" s="27" t="s">
        <v>13</v>
      </c>
      <c r="G122" s="51">
        <f>E122*C122</f>
        <v>34.080999999999996</v>
      </c>
      <c r="H122" s="27"/>
      <c r="I122" s="28"/>
    </row>
    <row r="123" spans="1:9" ht="16.5">
      <c r="A123" s="129"/>
      <c r="B123" s="59" t="s">
        <v>41</v>
      </c>
      <c r="C123" s="93">
        <f>G115</f>
        <v>19.7</v>
      </c>
      <c r="D123" s="56" t="s">
        <v>1</v>
      </c>
      <c r="E123" s="11">
        <v>0.776</v>
      </c>
      <c r="F123" s="53" t="s">
        <v>11</v>
      </c>
      <c r="G123" s="52">
        <f>E123*C123</f>
        <v>15.2872</v>
      </c>
      <c r="H123" s="53"/>
      <c r="I123" s="54"/>
    </row>
    <row r="124" spans="1:9" ht="17.25" thickBot="1">
      <c r="A124" s="130"/>
      <c r="B124" s="60" t="s">
        <v>12</v>
      </c>
      <c r="C124" s="98">
        <f>G115</f>
        <v>19.7</v>
      </c>
      <c r="D124" s="21" t="s">
        <v>1</v>
      </c>
      <c r="E124" s="22">
        <v>2.14</v>
      </c>
      <c r="F124" s="13" t="s">
        <v>11</v>
      </c>
      <c r="G124" s="63">
        <f>E124*C124</f>
        <v>42.158</v>
      </c>
      <c r="H124" s="13"/>
      <c r="I124" s="14"/>
    </row>
    <row r="125" spans="1:9" ht="17.25" customHeight="1" thickTop="1">
      <c r="A125" s="129">
        <v>11</v>
      </c>
      <c r="B125" s="141" t="s">
        <v>74</v>
      </c>
      <c r="C125" s="141"/>
      <c r="D125" s="141"/>
      <c r="E125" s="142"/>
      <c r="F125" s="41" t="s">
        <v>4</v>
      </c>
      <c r="G125" s="41">
        <v>6.8</v>
      </c>
      <c r="H125" s="43"/>
      <c r="I125" s="44"/>
    </row>
    <row r="126" spans="1:9" ht="16.5">
      <c r="A126" s="129"/>
      <c r="B126" s="58" t="s">
        <v>0</v>
      </c>
      <c r="C126" s="18">
        <f>G125</f>
        <v>6.8</v>
      </c>
      <c r="D126" s="15" t="s">
        <v>1</v>
      </c>
      <c r="E126" s="37">
        <v>2.8</v>
      </c>
      <c r="F126" s="7" t="s">
        <v>3</v>
      </c>
      <c r="G126" s="9">
        <f>C126*E126</f>
        <v>19.04</v>
      </c>
      <c r="H126" s="2"/>
      <c r="I126" s="10"/>
    </row>
    <row r="127" spans="1:9" ht="16.5">
      <c r="A127" s="129"/>
      <c r="B127" s="59" t="s">
        <v>27</v>
      </c>
      <c r="C127" s="61">
        <f>G125</f>
        <v>6.8</v>
      </c>
      <c r="D127" s="56" t="s">
        <v>1</v>
      </c>
      <c r="E127" s="11">
        <v>1.11</v>
      </c>
      <c r="F127" s="53" t="s">
        <v>4</v>
      </c>
      <c r="G127" s="52">
        <f>E127*C127</f>
        <v>7.548</v>
      </c>
      <c r="H127" s="53"/>
      <c r="I127" s="54"/>
    </row>
    <row r="128" spans="1:9" ht="16.5">
      <c r="A128" s="129"/>
      <c r="B128" s="71" t="s">
        <v>28</v>
      </c>
      <c r="C128" s="61">
        <f>G127</f>
        <v>7.548</v>
      </c>
      <c r="D128" s="56" t="s">
        <v>1</v>
      </c>
      <c r="E128" s="11">
        <v>1.6</v>
      </c>
      <c r="F128" s="53" t="s">
        <v>16</v>
      </c>
      <c r="G128" s="52">
        <f>E128*C128</f>
        <v>12.0768</v>
      </c>
      <c r="H128" s="53"/>
      <c r="I128" s="54"/>
    </row>
    <row r="129" spans="1:9" ht="17.25" thickBot="1">
      <c r="A129" s="130"/>
      <c r="B129" s="60" t="s">
        <v>41</v>
      </c>
      <c r="C129" s="21">
        <f>G125</f>
        <v>6.8</v>
      </c>
      <c r="D129" s="21" t="s">
        <v>1</v>
      </c>
      <c r="E129" s="38">
        <v>0.143</v>
      </c>
      <c r="F129" s="13" t="s">
        <v>11</v>
      </c>
      <c r="G129" s="16">
        <f>E129*C129</f>
        <v>0.9723999999999999</v>
      </c>
      <c r="H129" s="13"/>
      <c r="I129" s="14"/>
    </row>
    <row r="130" spans="1:9" ht="17.25" customHeight="1" thickTop="1">
      <c r="A130" s="128">
        <v>12</v>
      </c>
      <c r="B130" s="131" t="s">
        <v>75</v>
      </c>
      <c r="C130" s="131"/>
      <c r="D130" s="131"/>
      <c r="E130" s="132"/>
      <c r="F130" s="4" t="s">
        <v>4</v>
      </c>
      <c r="G130" s="4">
        <v>2.4</v>
      </c>
      <c r="H130" s="12"/>
      <c r="I130" s="5"/>
    </row>
    <row r="131" spans="1:9" ht="16.5">
      <c r="A131" s="129"/>
      <c r="B131" s="58" t="s">
        <v>0</v>
      </c>
      <c r="C131" s="18">
        <f>G130</f>
        <v>2.4</v>
      </c>
      <c r="D131" s="15" t="s">
        <v>1</v>
      </c>
      <c r="E131" s="20">
        <v>3.19</v>
      </c>
      <c r="F131" s="7" t="s">
        <v>3</v>
      </c>
      <c r="G131" s="9">
        <f>C131*E131</f>
        <v>7.656</v>
      </c>
      <c r="H131" s="2"/>
      <c r="I131" s="10"/>
    </row>
    <row r="132" spans="1:9" ht="16.5">
      <c r="A132" s="129"/>
      <c r="B132" s="58" t="s">
        <v>36</v>
      </c>
      <c r="C132" s="46">
        <f>G130</f>
        <v>2.4</v>
      </c>
      <c r="D132" s="46" t="s">
        <v>1</v>
      </c>
      <c r="E132" s="83">
        <v>0.428</v>
      </c>
      <c r="F132" s="2" t="s">
        <v>19</v>
      </c>
      <c r="G132" s="9">
        <f>C132*E132</f>
        <v>1.0272</v>
      </c>
      <c r="H132" s="2"/>
      <c r="I132" s="10"/>
    </row>
    <row r="133" spans="1:9" ht="16.5">
      <c r="A133" s="129"/>
      <c r="B133" s="58" t="s">
        <v>37</v>
      </c>
      <c r="C133" s="46">
        <f>G130</f>
        <v>2.4</v>
      </c>
      <c r="D133" s="46" t="s">
        <v>1</v>
      </c>
      <c r="E133" s="48">
        <v>1.02</v>
      </c>
      <c r="F133" s="2" t="s">
        <v>4</v>
      </c>
      <c r="G133" s="9">
        <f>C133*E133</f>
        <v>2.448</v>
      </c>
      <c r="H133" s="2"/>
      <c r="I133" s="10"/>
    </row>
    <row r="134" spans="1:9" ht="16.5">
      <c r="A134" s="129"/>
      <c r="B134" s="58" t="s">
        <v>38</v>
      </c>
      <c r="C134" s="46">
        <f>G130</f>
        <v>2.4</v>
      </c>
      <c r="D134" s="46" t="s">
        <v>1</v>
      </c>
      <c r="E134" s="48">
        <v>0.0097</v>
      </c>
      <c r="F134" s="2" t="s">
        <v>4</v>
      </c>
      <c r="G134" s="9">
        <f>C134*E134</f>
        <v>0.02328</v>
      </c>
      <c r="H134" s="2"/>
      <c r="I134" s="10"/>
    </row>
    <row r="135" spans="1:9" ht="16.5">
      <c r="A135" s="129"/>
      <c r="B135" s="59" t="s">
        <v>39</v>
      </c>
      <c r="C135" s="61">
        <f>G130</f>
        <v>2.4</v>
      </c>
      <c r="D135" s="56" t="s">
        <v>1</v>
      </c>
      <c r="E135" s="11">
        <v>0.0273</v>
      </c>
      <c r="F135" s="53" t="s">
        <v>4</v>
      </c>
      <c r="G135" s="52">
        <f aca="true" t="shared" si="1" ref="G135:G140">E135*C135</f>
        <v>0.06552</v>
      </c>
      <c r="H135" s="53"/>
      <c r="I135" s="54"/>
    </row>
    <row r="136" spans="1:9" ht="16.5">
      <c r="A136" s="129"/>
      <c r="B136" s="59" t="s">
        <v>40</v>
      </c>
      <c r="C136" s="61">
        <f>G130</f>
        <v>2.4</v>
      </c>
      <c r="D136" s="56" t="s">
        <v>1</v>
      </c>
      <c r="E136" s="11">
        <v>0.515</v>
      </c>
      <c r="F136" s="53" t="s">
        <v>4</v>
      </c>
      <c r="G136" s="52">
        <f t="shared" si="1"/>
        <v>1.236</v>
      </c>
      <c r="H136" s="53"/>
      <c r="I136" s="54"/>
    </row>
    <row r="137" spans="1:9" ht="16.5">
      <c r="A137" s="129"/>
      <c r="B137" s="59" t="s">
        <v>42</v>
      </c>
      <c r="C137" s="61">
        <f>G130</f>
        <v>2.4</v>
      </c>
      <c r="D137" s="56" t="s">
        <v>1</v>
      </c>
      <c r="E137" s="11">
        <v>0.025</v>
      </c>
      <c r="F137" s="53" t="s">
        <v>43</v>
      </c>
      <c r="G137" s="52">
        <f t="shared" si="1"/>
        <v>0.06</v>
      </c>
      <c r="H137" s="53"/>
      <c r="I137" s="54"/>
    </row>
    <row r="138" spans="1:9" ht="16.5">
      <c r="A138" s="129"/>
      <c r="B138" s="59" t="s">
        <v>44</v>
      </c>
      <c r="C138" s="61">
        <f>G133</f>
        <v>2.448</v>
      </c>
      <c r="D138" s="56" t="s">
        <v>1</v>
      </c>
      <c r="E138" s="11">
        <v>2.4</v>
      </c>
      <c r="F138" s="53" t="s">
        <v>16</v>
      </c>
      <c r="G138" s="52">
        <f t="shared" si="1"/>
        <v>5.8751999999999995</v>
      </c>
      <c r="H138" s="53"/>
      <c r="I138" s="54"/>
    </row>
    <row r="139" spans="1:9" ht="16.5">
      <c r="A139" s="129"/>
      <c r="B139" s="59" t="s">
        <v>41</v>
      </c>
      <c r="C139" s="61">
        <f>G130</f>
        <v>2.4</v>
      </c>
      <c r="D139" s="56" t="s">
        <v>1</v>
      </c>
      <c r="E139" s="11">
        <v>0.838</v>
      </c>
      <c r="F139" s="53" t="s">
        <v>11</v>
      </c>
      <c r="G139" s="52">
        <f t="shared" si="1"/>
        <v>2.0111999999999997</v>
      </c>
      <c r="H139" s="53"/>
      <c r="I139" s="54"/>
    </row>
    <row r="140" spans="1:9" ht="17.25" thickBot="1">
      <c r="A140" s="130"/>
      <c r="B140" s="60" t="s">
        <v>12</v>
      </c>
      <c r="C140" s="62">
        <f>G130</f>
        <v>2.4</v>
      </c>
      <c r="D140" s="21" t="s">
        <v>1</v>
      </c>
      <c r="E140" s="22">
        <v>0.439</v>
      </c>
      <c r="F140" s="13" t="s">
        <v>11</v>
      </c>
      <c r="G140" s="63">
        <f t="shared" si="1"/>
        <v>1.0535999999999999</v>
      </c>
      <c r="H140" s="13"/>
      <c r="I140" s="14"/>
    </row>
    <row r="141" spans="1:9" ht="17.25" customHeight="1" thickTop="1">
      <c r="A141" s="128">
        <v>13</v>
      </c>
      <c r="B141" s="131" t="s">
        <v>76</v>
      </c>
      <c r="C141" s="131"/>
      <c r="D141" s="131"/>
      <c r="E141" s="132"/>
      <c r="F141" s="4" t="s">
        <v>4</v>
      </c>
      <c r="G141" s="4">
        <v>8.4</v>
      </c>
      <c r="H141" s="12"/>
      <c r="I141" s="5"/>
    </row>
    <row r="142" spans="1:9" ht="16.5">
      <c r="A142" s="129"/>
      <c r="B142" s="58" t="s">
        <v>0</v>
      </c>
      <c r="C142" s="18">
        <f>G141</f>
        <v>8.4</v>
      </c>
      <c r="D142" s="15" t="s">
        <v>1</v>
      </c>
      <c r="E142" s="20">
        <v>4.65</v>
      </c>
      <c r="F142" s="7" t="s">
        <v>3</v>
      </c>
      <c r="G142" s="9">
        <f>C142*E142</f>
        <v>39.06</v>
      </c>
      <c r="H142" s="2"/>
      <c r="I142" s="10"/>
    </row>
    <row r="143" spans="1:9" ht="16.5">
      <c r="A143" s="129"/>
      <c r="B143" s="3" t="s">
        <v>47</v>
      </c>
      <c r="C143" s="46">
        <f>0.153*2</f>
        <v>0.306</v>
      </c>
      <c r="D143" s="46" t="s">
        <v>1</v>
      </c>
      <c r="E143" s="101">
        <v>1</v>
      </c>
      <c r="F143" s="2" t="s">
        <v>16</v>
      </c>
      <c r="G143" s="79">
        <f>C143*E143</f>
        <v>0.306</v>
      </c>
      <c r="H143" s="2"/>
      <c r="I143" s="10"/>
    </row>
    <row r="144" spans="1:9" ht="16.5">
      <c r="A144" s="129"/>
      <c r="B144" s="84" t="s">
        <v>49</v>
      </c>
      <c r="C144" s="90">
        <f>G141</f>
        <v>8.4</v>
      </c>
      <c r="D144" s="85" t="s">
        <v>1</v>
      </c>
      <c r="E144" s="86">
        <v>0.576</v>
      </c>
      <c r="F144" s="87" t="s">
        <v>19</v>
      </c>
      <c r="G144" s="88">
        <f>C144*E144</f>
        <v>4.8384</v>
      </c>
      <c r="H144" s="87"/>
      <c r="I144" s="89"/>
    </row>
    <row r="145" spans="1:9" ht="16.5">
      <c r="A145" s="129"/>
      <c r="B145" s="58" t="s">
        <v>37</v>
      </c>
      <c r="C145" s="45">
        <f>G141</f>
        <v>8.4</v>
      </c>
      <c r="D145" s="46" t="s">
        <v>1</v>
      </c>
      <c r="E145" s="48">
        <v>1.04</v>
      </c>
      <c r="F145" s="2" t="s">
        <v>4</v>
      </c>
      <c r="G145" s="9">
        <f>C145*E145</f>
        <v>8.736</v>
      </c>
      <c r="H145" s="2"/>
      <c r="I145" s="10"/>
    </row>
    <row r="146" spans="1:9" ht="16.5">
      <c r="A146" s="129"/>
      <c r="B146" s="58" t="s">
        <v>38</v>
      </c>
      <c r="C146" s="45">
        <f>G141</f>
        <v>8.4</v>
      </c>
      <c r="D146" s="46" t="s">
        <v>1</v>
      </c>
      <c r="E146" s="48">
        <v>0.029</v>
      </c>
      <c r="F146" s="2" t="s">
        <v>4</v>
      </c>
      <c r="G146" s="9">
        <f>C146*E146</f>
        <v>0.2436</v>
      </c>
      <c r="H146" s="2"/>
      <c r="I146" s="10"/>
    </row>
    <row r="147" spans="1:9" ht="16.5">
      <c r="A147" s="129"/>
      <c r="B147" s="59" t="s">
        <v>39</v>
      </c>
      <c r="C147" s="61">
        <f>G141</f>
        <v>8.4</v>
      </c>
      <c r="D147" s="56" t="s">
        <v>1</v>
      </c>
      <c r="E147" s="11">
        <v>0.014</v>
      </c>
      <c r="F147" s="53" t="s">
        <v>4</v>
      </c>
      <c r="G147" s="52">
        <f>E147*C147</f>
        <v>0.11760000000000001</v>
      </c>
      <c r="H147" s="53"/>
      <c r="I147" s="54"/>
    </row>
    <row r="148" spans="1:9" ht="16.5">
      <c r="A148" s="129"/>
      <c r="B148" s="59" t="s">
        <v>40</v>
      </c>
      <c r="C148" s="61">
        <f>G141</f>
        <v>8.4</v>
      </c>
      <c r="D148" s="56" t="s">
        <v>1</v>
      </c>
      <c r="E148" s="11">
        <v>0.545</v>
      </c>
      <c r="F148" s="53" t="s">
        <v>4</v>
      </c>
      <c r="G148" s="52">
        <f>E148*C148</f>
        <v>4.578</v>
      </c>
      <c r="H148" s="53"/>
      <c r="I148" s="54"/>
    </row>
    <row r="149" spans="1:9" ht="16.5">
      <c r="A149" s="129"/>
      <c r="B149" s="59" t="s">
        <v>44</v>
      </c>
      <c r="C149" s="61">
        <f>G145</f>
        <v>8.736</v>
      </c>
      <c r="D149" s="56" t="s">
        <v>1</v>
      </c>
      <c r="E149" s="11">
        <v>2.4</v>
      </c>
      <c r="F149" s="53" t="s">
        <v>16</v>
      </c>
      <c r="G149" s="52">
        <f>E149*C149</f>
        <v>20.9664</v>
      </c>
      <c r="H149" s="53"/>
      <c r="I149" s="54"/>
    </row>
    <row r="150" spans="1:9" ht="16.5">
      <c r="A150" s="129"/>
      <c r="B150" s="59" t="s">
        <v>41</v>
      </c>
      <c r="C150" s="61">
        <f>G141</f>
        <v>8.4</v>
      </c>
      <c r="D150" s="56" t="s">
        <v>1</v>
      </c>
      <c r="E150" s="11">
        <v>0.789</v>
      </c>
      <c r="F150" s="53" t="s">
        <v>11</v>
      </c>
      <c r="G150" s="52">
        <f>E150*C150</f>
        <v>6.6276</v>
      </c>
      <c r="H150" s="53"/>
      <c r="I150" s="54"/>
    </row>
    <row r="151" spans="1:9" ht="17.25" thickBot="1">
      <c r="A151" s="130"/>
      <c r="B151" s="60" t="s">
        <v>12</v>
      </c>
      <c r="C151" s="62">
        <f>G141</f>
        <v>8.4</v>
      </c>
      <c r="D151" s="21" t="s">
        <v>1</v>
      </c>
      <c r="E151" s="22">
        <v>0.259</v>
      </c>
      <c r="F151" s="13" t="s">
        <v>11</v>
      </c>
      <c r="G151" s="63">
        <f>E151*C151</f>
        <v>2.1756</v>
      </c>
      <c r="H151" s="13"/>
      <c r="I151" s="14"/>
    </row>
    <row r="152" spans="1:9" ht="34.5" customHeight="1" thickTop="1">
      <c r="A152" s="128">
        <v>14</v>
      </c>
      <c r="B152" s="131" t="s">
        <v>77</v>
      </c>
      <c r="C152" s="131"/>
      <c r="D152" s="131"/>
      <c r="E152" s="132"/>
      <c r="F152" s="4" t="s">
        <v>16</v>
      </c>
      <c r="G152" s="4">
        <v>11.296</v>
      </c>
      <c r="H152" s="12"/>
      <c r="I152" s="5"/>
    </row>
    <row r="153" spans="1:9" ht="16.5">
      <c r="A153" s="129"/>
      <c r="B153" s="58" t="s">
        <v>0</v>
      </c>
      <c r="C153" s="77">
        <f>G152</f>
        <v>11.296</v>
      </c>
      <c r="D153" s="15" t="s">
        <v>1</v>
      </c>
      <c r="E153" s="20">
        <v>31.4</v>
      </c>
      <c r="F153" s="7" t="s">
        <v>3</v>
      </c>
      <c r="G153" s="9">
        <f>C153*E153</f>
        <v>354.6944</v>
      </c>
      <c r="H153" s="2"/>
      <c r="I153" s="10"/>
    </row>
    <row r="154" spans="1:9" ht="16.5">
      <c r="A154" s="129"/>
      <c r="B154" s="3" t="s">
        <v>47</v>
      </c>
      <c r="C154" s="46">
        <v>0.0523</v>
      </c>
      <c r="D154" s="46" t="s">
        <v>1</v>
      </c>
      <c r="E154" s="101">
        <v>1</v>
      </c>
      <c r="F154" s="2" t="s">
        <v>16</v>
      </c>
      <c r="G154" s="79">
        <f>C154*E154</f>
        <v>0.0523</v>
      </c>
      <c r="H154" s="2"/>
      <c r="I154" s="10"/>
    </row>
    <row r="155" spans="1:9" ht="16.5">
      <c r="A155" s="129"/>
      <c r="B155" s="84" t="s">
        <v>82</v>
      </c>
      <c r="C155" s="91">
        <v>0.411</v>
      </c>
      <c r="D155" s="85" t="s">
        <v>1</v>
      </c>
      <c r="E155" s="105">
        <v>1</v>
      </c>
      <c r="F155" s="87" t="s">
        <v>16</v>
      </c>
      <c r="G155" s="103">
        <f>C155*E155</f>
        <v>0.411</v>
      </c>
      <c r="H155" s="87"/>
      <c r="I155" s="89"/>
    </row>
    <row r="156" spans="1:9" ht="16.5">
      <c r="A156" s="129"/>
      <c r="B156" s="58" t="s">
        <v>78</v>
      </c>
      <c r="C156" s="92">
        <v>3.056</v>
      </c>
      <c r="D156" s="46" t="s">
        <v>1</v>
      </c>
      <c r="E156" s="104">
        <v>1</v>
      </c>
      <c r="F156" s="2" t="s">
        <v>16</v>
      </c>
      <c r="G156" s="79">
        <f>C156*E156</f>
        <v>3.056</v>
      </c>
      <c r="H156" s="2"/>
      <c r="I156" s="10"/>
    </row>
    <row r="157" spans="1:9" ht="16.5">
      <c r="A157" s="129"/>
      <c r="B157" s="58" t="s">
        <v>79</v>
      </c>
      <c r="C157" s="92">
        <v>0.687</v>
      </c>
      <c r="D157" s="46" t="s">
        <v>1</v>
      </c>
      <c r="E157" s="104">
        <v>1</v>
      </c>
      <c r="F157" s="2" t="s">
        <v>16</v>
      </c>
      <c r="G157" s="79">
        <f>C157*E157</f>
        <v>0.687</v>
      </c>
      <c r="H157" s="2"/>
      <c r="I157" s="10"/>
    </row>
    <row r="158" spans="1:9" ht="16.5">
      <c r="A158" s="129"/>
      <c r="B158" s="59" t="s">
        <v>80</v>
      </c>
      <c r="C158" s="93">
        <v>1.108</v>
      </c>
      <c r="D158" s="56" t="s">
        <v>1</v>
      </c>
      <c r="E158" s="11">
        <v>1</v>
      </c>
      <c r="F158" s="53" t="s">
        <v>16</v>
      </c>
      <c r="G158" s="94">
        <f>E158*C158</f>
        <v>1.108</v>
      </c>
      <c r="H158" s="53"/>
      <c r="I158" s="54"/>
    </row>
    <row r="159" spans="1:9" ht="16.5">
      <c r="A159" s="129"/>
      <c r="B159" s="59" t="s">
        <v>81</v>
      </c>
      <c r="C159" s="93">
        <v>5.98</v>
      </c>
      <c r="D159" s="56" t="s">
        <v>1</v>
      </c>
      <c r="E159" s="11">
        <v>1</v>
      </c>
      <c r="F159" s="53" t="s">
        <v>16</v>
      </c>
      <c r="G159" s="94">
        <f>E159*C159</f>
        <v>5.98</v>
      </c>
      <c r="H159" s="53"/>
      <c r="I159" s="54"/>
    </row>
    <row r="160" spans="1:9" ht="16.5">
      <c r="A160" s="129"/>
      <c r="B160" s="59" t="s">
        <v>83</v>
      </c>
      <c r="C160" s="93">
        <f>G152</f>
        <v>11.296</v>
      </c>
      <c r="D160" s="56" t="s">
        <v>1</v>
      </c>
      <c r="E160" s="11">
        <v>1</v>
      </c>
      <c r="F160" s="53" t="s">
        <v>16</v>
      </c>
      <c r="G160" s="94">
        <f>E160*C160</f>
        <v>11.296</v>
      </c>
      <c r="H160" s="53"/>
      <c r="I160" s="54"/>
    </row>
    <row r="161" spans="1:9" ht="16.5">
      <c r="A161" s="129"/>
      <c r="B161" s="59" t="s">
        <v>41</v>
      </c>
      <c r="C161" s="93">
        <f>G152</f>
        <v>11.296</v>
      </c>
      <c r="D161" s="56" t="s">
        <v>1</v>
      </c>
      <c r="E161" s="11">
        <v>0.37</v>
      </c>
      <c r="F161" s="53" t="s">
        <v>11</v>
      </c>
      <c r="G161" s="52">
        <f>E161*C161</f>
        <v>4.17952</v>
      </c>
      <c r="H161" s="53"/>
      <c r="I161" s="54"/>
    </row>
    <row r="162" spans="1:9" ht="17.25" thickBot="1">
      <c r="A162" s="130"/>
      <c r="B162" s="60" t="s">
        <v>12</v>
      </c>
      <c r="C162" s="98">
        <f>G152</f>
        <v>11.296</v>
      </c>
      <c r="D162" s="21" t="s">
        <v>1</v>
      </c>
      <c r="E162" s="22">
        <v>28.9</v>
      </c>
      <c r="F162" s="13" t="s">
        <v>11</v>
      </c>
      <c r="G162" s="63">
        <f>E162*C162</f>
        <v>326.45439999999996</v>
      </c>
      <c r="H162" s="13"/>
      <c r="I162" s="14"/>
    </row>
    <row r="163" spans="1:9" ht="17.25" customHeight="1" thickTop="1">
      <c r="A163" s="128">
        <v>15</v>
      </c>
      <c r="B163" s="131" t="s">
        <v>104</v>
      </c>
      <c r="C163" s="131"/>
      <c r="D163" s="131"/>
      <c r="E163" s="132"/>
      <c r="F163" s="4" t="s">
        <v>13</v>
      </c>
      <c r="G163" s="64">
        <v>112.8</v>
      </c>
      <c r="H163" s="12"/>
      <c r="I163" s="5"/>
    </row>
    <row r="164" spans="1:9" ht="16.5">
      <c r="A164" s="129"/>
      <c r="B164" s="58" t="s">
        <v>0</v>
      </c>
      <c r="C164" s="18">
        <f>G163</f>
        <v>112.8</v>
      </c>
      <c r="D164" s="15" t="s">
        <v>1</v>
      </c>
      <c r="E164" s="20">
        <v>1.16</v>
      </c>
      <c r="F164" s="7" t="s">
        <v>3</v>
      </c>
      <c r="G164" s="9">
        <f>C164*E164</f>
        <v>130.84799999999998</v>
      </c>
      <c r="H164" s="2"/>
      <c r="I164" s="10"/>
    </row>
    <row r="165" spans="1:9" ht="16.5">
      <c r="A165" s="129"/>
      <c r="B165" s="3" t="s">
        <v>105</v>
      </c>
      <c r="C165" s="45">
        <f>G163</f>
        <v>112.8</v>
      </c>
      <c r="D165" s="46" t="s">
        <v>1</v>
      </c>
      <c r="E165" s="48">
        <v>0.0068</v>
      </c>
      <c r="F165" s="2" t="s">
        <v>16</v>
      </c>
      <c r="G165" s="47">
        <f>C165*E165</f>
        <v>0.7670399999999999</v>
      </c>
      <c r="H165" s="2"/>
      <c r="I165" s="10"/>
    </row>
    <row r="166" spans="1:9" ht="16.5">
      <c r="A166" s="129"/>
      <c r="B166" s="59" t="s">
        <v>106</v>
      </c>
      <c r="C166" s="61">
        <f>G163</f>
        <v>112.8</v>
      </c>
      <c r="D166" s="56" t="s">
        <v>1</v>
      </c>
      <c r="E166" s="11">
        <v>0.0075</v>
      </c>
      <c r="F166" s="53" t="s">
        <v>4</v>
      </c>
      <c r="G166" s="100">
        <f>E166*C166</f>
        <v>0.846</v>
      </c>
      <c r="H166" s="53"/>
      <c r="I166" s="54"/>
    </row>
    <row r="167" spans="1:9" ht="16.5">
      <c r="A167" s="129"/>
      <c r="B167" s="59" t="s">
        <v>41</v>
      </c>
      <c r="C167" s="61">
        <f>G163</f>
        <v>112.8</v>
      </c>
      <c r="D167" s="56" t="s">
        <v>1</v>
      </c>
      <c r="E167" s="11">
        <v>0.0613</v>
      </c>
      <c r="F167" s="53" t="s">
        <v>11</v>
      </c>
      <c r="G167" s="52">
        <f>E167*C167</f>
        <v>6.9146399999999995</v>
      </c>
      <c r="H167" s="53"/>
      <c r="I167" s="54"/>
    </row>
    <row r="168" spans="1:9" ht="17.25" thickBot="1">
      <c r="A168" s="130"/>
      <c r="B168" s="60" t="s">
        <v>12</v>
      </c>
      <c r="C168" s="62">
        <f>G163</f>
        <v>112.8</v>
      </c>
      <c r="D168" s="21" t="s">
        <v>1</v>
      </c>
      <c r="E168" s="22">
        <v>0.588</v>
      </c>
      <c r="F168" s="13" t="s">
        <v>11</v>
      </c>
      <c r="G168" s="63">
        <f>E168*C168</f>
        <v>66.32639999999999</v>
      </c>
      <c r="H168" s="13"/>
      <c r="I168" s="14"/>
    </row>
    <row r="169" spans="1:12" ht="34.5" customHeight="1" thickTop="1">
      <c r="A169" s="128">
        <v>16</v>
      </c>
      <c r="B169" s="131" t="s">
        <v>84</v>
      </c>
      <c r="C169" s="131"/>
      <c r="D169" s="131"/>
      <c r="E169" s="132"/>
      <c r="F169" s="4" t="s">
        <v>13</v>
      </c>
      <c r="G169" s="4">
        <v>112.8</v>
      </c>
      <c r="H169" s="12"/>
      <c r="I169" s="5"/>
      <c r="J169" s="154"/>
      <c r="K169" s="137"/>
      <c r="L169" s="137"/>
    </row>
    <row r="170" spans="1:9" ht="16.5">
      <c r="A170" s="129"/>
      <c r="B170" s="58" t="s">
        <v>0</v>
      </c>
      <c r="C170" s="18">
        <f>G169</f>
        <v>112.8</v>
      </c>
      <c r="D170" s="15" t="s">
        <v>1</v>
      </c>
      <c r="E170" s="37">
        <v>0.0375</v>
      </c>
      <c r="F170" s="7" t="s">
        <v>3</v>
      </c>
      <c r="G170" s="9">
        <f>C170*E170</f>
        <v>4.2299999999999995</v>
      </c>
      <c r="H170" s="2"/>
      <c r="I170" s="10"/>
    </row>
    <row r="171" spans="1:11" ht="16.5">
      <c r="A171" s="129"/>
      <c r="B171" s="58" t="s">
        <v>23</v>
      </c>
      <c r="C171" s="46">
        <f>G169</f>
        <v>112.8</v>
      </c>
      <c r="D171" s="46" t="s">
        <v>1</v>
      </c>
      <c r="E171" s="57">
        <v>0.00302</v>
      </c>
      <c r="F171" s="2" t="s">
        <v>19</v>
      </c>
      <c r="G171" s="9">
        <f>C171*E171</f>
        <v>0.340656</v>
      </c>
      <c r="H171" s="2"/>
      <c r="I171" s="10"/>
      <c r="K171" s="23"/>
    </row>
    <row r="172" spans="1:9" ht="16.5">
      <c r="A172" s="129"/>
      <c r="B172" s="58" t="s">
        <v>21</v>
      </c>
      <c r="C172" s="46">
        <f>G169</f>
        <v>112.8</v>
      </c>
      <c r="D172" s="46" t="s">
        <v>1</v>
      </c>
      <c r="E172" s="57">
        <v>0.0037</v>
      </c>
      <c r="F172" s="2" t="s">
        <v>19</v>
      </c>
      <c r="G172" s="9">
        <f>C172*E172</f>
        <v>0.41736</v>
      </c>
      <c r="H172" s="2"/>
      <c r="I172" s="10"/>
    </row>
    <row r="173" spans="1:9" ht="16.5">
      <c r="A173" s="129"/>
      <c r="B173" s="58" t="s">
        <v>22</v>
      </c>
      <c r="C173" s="46">
        <f>G169</f>
        <v>112.8</v>
      </c>
      <c r="D173" s="46" t="s">
        <v>1</v>
      </c>
      <c r="E173" s="48">
        <v>0.0111</v>
      </c>
      <c r="F173" s="2" t="s">
        <v>19</v>
      </c>
      <c r="G173" s="9">
        <f>C173*E173</f>
        <v>1.25208</v>
      </c>
      <c r="H173" s="2"/>
      <c r="I173" s="10"/>
    </row>
    <row r="174" spans="1:9" ht="16.5">
      <c r="A174" s="129"/>
      <c r="B174" s="59" t="s">
        <v>24</v>
      </c>
      <c r="C174" s="61">
        <f>G169</f>
        <v>112.8</v>
      </c>
      <c r="D174" s="56" t="s">
        <v>1</v>
      </c>
      <c r="E174" s="11">
        <v>0.1286</v>
      </c>
      <c r="F174" s="53" t="s">
        <v>16</v>
      </c>
      <c r="G174" s="52">
        <f>E174*C174</f>
        <v>14.506079999999999</v>
      </c>
      <c r="H174" s="53"/>
      <c r="I174" s="54"/>
    </row>
    <row r="175" spans="1:9" ht="17.25" thickBot="1">
      <c r="A175" s="130"/>
      <c r="B175" s="60" t="s">
        <v>25</v>
      </c>
      <c r="C175" s="106">
        <f>G174</f>
        <v>14.506079999999999</v>
      </c>
      <c r="D175" s="21" t="s">
        <v>1</v>
      </c>
      <c r="E175" s="22">
        <v>1</v>
      </c>
      <c r="F175" s="13" t="s">
        <v>16</v>
      </c>
      <c r="G175" s="63">
        <f>E175*C175</f>
        <v>14.506079999999999</v>
      </c>
      <c r="H175" s="13"/>
      <c r="I175" s="14"/>
    </row>
    <row r="176" spans="1:9" ht="17.25" customHeight="1" thickTop="1">
      <c r="A176" s="128">
        <v>17</v>
      </c>
      <c r="B176" s="131" t="s">
        <v>95</v>
      </c>
      <c r="C176" s="131"/>
      <c r="D176" s="131"/>
      <c r="E176" s="132"/>
      <c r="F176" s="4" t="s">
        <v>16</v>
      </c>
      <c r="G176" s="40">
        <f>10.96+11.24</f>
        <v>22.200000000000003</v>
      </c>
      <c r="H176" s="12"/>
      <c r="I176" s="5"/>
    </row>
    <row r="177" spans="1:9" ht="16.5">
      <c r="A177" s="129"/>
      <c r="B177" s="58" t="s">
        <v>0</v>
      </c>
      <c r="C177" s="18">
        <f>G176</f>
        <v>22.200000000000003</v>
      </c>
      <c r="D177" s="15" t="s">
        <v>1</v>
      </c>
      <c r="E177" s="37">
        <v>4.64</v>
      </c>
      <c r="F177" s="7" t="s">
        <v>3</v>
      </c>
      <c r="G177" s="9">
        <f>C177*E177</f>
        <v>103.00800000000001</v>
      </c>
      <c r="H177" s="2"/>
      <c r="I177" s="10"/>
    </row>
    <row r="178" spans="1:9" ht="16.5">
      <c r="A178" s="129"/>
      <c r="B178" s="58" t="s">
        <v>85</v>
      </c>
      <c r="C178" s="46">
        <f>G176</f>
        <v>22.200000000000003</v>
      </c>
      <c r="D178" s="46" t="s">
        <v>1</v>
      </c>
      <c r="E178" s="57">
        <v>0.002</v>
      </c>
      <c r="F178" s="2" t="s">
        <v>16</v>
      </c>
      <c r="G178" s="79">
        <f>C178*E178</f>
        <v>0.04440000000000001</v>
      </c>
      <c r="H178" s="2"/>
      <c r="I178" s="10"/>
    </row>
    <row r="179" spans="1:9" ht="17.25" thickBot="1">
      <c r="A179" s="130"/>
      <c r="B179" s="60" t="s">
        <v>86</v>
      </c>
      <c r="C179" s="21">
        <f>G176</f>
        <v>22.200000000000003</v>
      </c>
      <c r="D179" s="21" t="s">
        <v>1</v>
      </c>
      <c r="E179" s="107">
        <v>0.004</v>
      </c>
      <c r="F179" s="13" t="s">
        <v>16</v>
      </c>
      <c r="G179" s="108">
        <f>C179*E179</f>
        <v>0.08880000000000002</v>
      </c>
      <c r="H179" s="13"/>
      <c r="I179" s="14"/>
    </row>
    <row r="180" spans="1:9" ht="17.25" thickTop="1">
      <c r="A180" s="128">
        <v>18</v>
      </c>
      <c r="B180" s="131" t="s">
        <v>87</v>
      </c>
      <c r="C180" s="131"/>
      <c r="D180" s="131"/>
      <c r="E180" s="132"/>
      <c r="F180" s="4" t="s">
        <v>61</v>
      </c>
      <c r="G180" s="4">
        <v>48</v>
      </c>
      <c r="H180" s="12"/>
      <c r="I180" s="5"/>
    </row>
    <row r="181" spans="1:9" ht="17.25" thickBot="1">
      <c r="A181" s="130"/>
      <c r="B181" s="60" t="s">
        <v>0</v>
      </c>
      <c r="C181" s="109">
        <f>G180</f>
        <v>48</v>
      </c>
      <c r="D181" s="22" t="s">
        <v>1</v>
      </c>
      <c r="E181" s="110">
        <v>0.66</v>
      </c>
      <c r="F181" s="111" t="s">
        <v>3</v>
      </c>
      <c r="G181" s="63">
        <f>C181*E181</f>
        <v>31.68</v>
      </c>
      <c r="H181" s="13"/>
      <c r="I181" s="14"/>
    </row>
    <row r="182" spans="1:9" ht="17.25" customHeight="1" thickTop="1">
      <c r="A182" s="128">
        <v>19</v>
      </c>
      <c r="B182" s="133" t="s">
        <v>88</v>
      </c>
      <c r="C182" s="131"/>
      <c r="D182" s="131"/>
      <c r="E182" s="132"/>
      <c r="F182" s="72" t="s">
        <v>2</v>
      </c>
      <c r="G182" s="41">
        <v>9.4</v>
      </c>
      <c r="H182" s="43"/>
      <c r="I182" s="44"/>
    </row>
    <row r="183" spans="1:9" ht="16.5">
      <c r="A183" s="129"/>
      <c r="B183" s="3" t="s">
        <v>0</v>
      </c>
      <c r="C183" s="18">
        <f>G182</f>
        <v>9.4</v>
      </c>
      <c r="D183" s="15" t="s">
        <v>1</v>
      </c>
      <c r="E183" s="112">
        <v>2.53</v>
      </c>
      <c r="F183" s="7" t="s">
        <v>3</v>
      </c>
      <c r="G183" s="47">
        <f aca="true" t="shared" si="2" ref="G183:G189">C183*E183</f>
        <v>23.782</v>
      </c>
      <c r="H183" s="2"/>
      <c r="I183" s="10"/>
    </row>
    <row r="184" spans="1:9" ht="16.5">
      <c r="A184" s="129"/>
      <c r="B184" s="58" t="s">
        <v>89</v>
      </c>
      <c r="C184" s="45">
        <f>G182</f>
        <v>9.4</v>
      </c>
      <c r="D184" s="46" t="s">
        <v>1</v>
      </c>
      <c r="E184" s="37">
        <v>0.0041</v>
      </c>
      <c r="F184" s="2" t="s">
        <v>16</v>
      </c>
      <c r="G184" s="79">
        <f t="shared" si="2"/>
        <v>0.038540000000000005</v>
      </c>
      <c r="H184" s="2"/>
      <c r="I184" s="10"/>
    </row>
    <row r="185" spans="1:9" ht="16.5">
      <c r="A185" s="129"/>
      <c r="B185" s="59" t="s">
        <v>90</v>
      </c>
      <c r="C185" s="45">
        <f>G182</f>
        <v>9.4</v>
      </c>
      <c r="D185" s="46" t="s">
        <v>1</v>
      </c>
      <c r="E185" s="37">
        <v>4.14</v>
      </c>
      <c r="F185" s="2" t="s">
        <v>43</v>
      </c>
      <c r="G185" s="9">
        <f t="shared" si="2"/>
        <v>38.916</v>
      </c>
      <c r="H185" s="2"/>
      <c r="I185" s="10"/>
    </row>
    <row r="186" spans="1:9" ht="16.5">
      <c r="A186" s="129"/>
      <c r="B186" s="59" t="s">
        <v>94</v>
      </c>
      <c r="C186" s="45">
        <f>G182</f>
        <v>9.4</v>
      </c>
      <c r="D186" s="46" t="s">
        <v>1</v>
      </c>
      <c r="E186" s="37">
        <v>0.0074</v>
      </c>
      <c r="F186" s="2" t="s">
        <v>16</v>
      </c>
      <c r="G186" s="79">
        <f t="shared" si="2"/>
        <v>0.06956000000000001</v>
      </c>
      <c r="H186" s="2"/>
      <c r="I186" s="10"/>
    </row>
    <row r="187" spans="1:9" ht="16.5">
      <c r="A187" s="129"/>
      <c r="B187" s="59" t="s">
        <v>91</v>
      </c>
      <c r="C187" s="45">
        <f>G182</f>
        <v>9.4</v>
      </c>
      <c r="D187" s="46" t="s">
        <v>1</v>
      </c>
      <c r="E187" s="37">
        <v>2.3</v>
      </c>
      <c r="F187" s="2" t="s">
        <v>13</v>
      </c>
      <c r="G187" s="9">
        <f t="shared" si="2"/>
        <v>21.619999999999997</v>
      </c>
      <c r="H187" s="2"/>
      <c r="I187" s="10"/>
    </row>
    <row r="188" spans="1:9" ht="16.5">
      <c r="A188" s="129"/>
      <c r="B188" s="59" t="s">
        <v>92</v>
      </c>
      <c r="C188" s="45">
        <v>44.4</v>
      </c>
      <c r="D188" s="46" t="s">
        <v>1</v>
      </c>
      <c r="E188" s="37">
        <v>1</v>
      </c>
      <c r="F188" s="2" t="s">
        <v>43</v>
      </c>
      <c r="G188" s="9">
        <v>14.4</v>
      </c>
      <c r="H188" s="2"/>
      <c r="I188" s="10"/>
    </row>
    <row r="189" spans="1:9" ht="16.5">
      <c r="A189" s="129"/>
      <c r="B189" s="59" t="s">
        <v>93</v>
      </c>
      <c r="C189" s="45">
        <f>3*48</f>
        <v>144</v>
      </c>
      <c r="D189" s="46" t="s">
        <v>1</v>
      </c>
      <c r="E189" s="37">
        <v>1</v>
      </c>
      <c r="F189" s="2" t="s">
        <v>2</v>
      </c>
      <c r="G189" s="9">
        <f t="shared" si="2"/>
        <v>144</v>
      </c>
      <c r="H189" s="2"/>
      <c r="I189" s="10"/>
    </row>
    <row r="190" spans="1:9" ht="16.5">
      <c r="A190" s="129"/>
      <c r="B190" s="59" t="s">
        <v>41</v>
      </c>
      <c r="C190" s="93">
        <f>G182</f>
        <v>9.4</v>
      </c>
      <c r="D190" s="56" t="s">
        <v>1</v>
      </c>
      <c r="E190" s="11">
        <v>0.158</v>
      </c>
      <c r="F190" s="53" t="s">
        <v>11</v>
      </c>
      <c r="G190" s="52">
        <f>E190*C190</f>
        <v>1.4852</v>
      </c>
      <c r="H190" s="53"/>
      <c r="I190" s="54"/>
    </row>
    <row r="191" spans="1:9" ht="17.25" thickBot="1">
      <c r="A191" s="130"/>
      <c r="B191" s="60" t="s">
        <v>12</v>
      </c>
      <c r="C191" s="98">
        <f>G182</f>
        <v>9.4</v>
      </c>
      <c r="D191" s="21" t="s">
        <v>1</v>
      </c>
      <c r="E191" s="22">
        <v>1.61</v>
      </c>
      <c r="F191" s="13" t="s">
        <v>11</v>
      </c>
      <c r="G191" s="63">
        <f>E191*C191</f>
        <v>15.134000000000002</v>
      </c>
      <c r="H191" s="13"/>
      <c r="I191" s="14"/>
    </row>
    <row r="192" spans="1:9" ht="17.25" customHeight="1" thickTop="1">
      <c r="A192" s="128">
        <v>20</v>
      </c>
      <c r="B192" s="133" t="s">
        <v>96</v>
      </c>
      <c r="C192" s="131"/>
      <c r="D192" s="131"/>
      <c r="E192" s="132"/>
      <c r="F192" s="72" t="s">
        <v>4</v>
      </c>
      <c r="G192" s="41">
        <v>104</v>
      </c>
      <c r="H192" s="43"/>
      <c r="I192" s="44"/>
    </row>
    <row r="193" spans="1:9" ht="16.5">
      <c r="A193" s="129"/>
      <c r="B193" s="3" t="s">
        <v>0</v>
      </c>
      <c r="C193" s="18">
        <f>G192</f>
        <v>104</v>
      </c>
      <c r="D193" s="15" t="s">
        <v>1</v>
      </c>
      <c r="E193" s="112">
        <v>3.84</v>
      </c>
      <c r="F193" s="7" t="s">
        <v>3</v>
      </c>
      <c r="G193" s="47">
        <f aca="true" t="shared" si="3" ref="G193:G198">C193*E193</f>
        <v>399.36</v>
      </c>
      <c r="H193" s="2"/>
      <c r="I193" s="10"/>
    </row>
    <row r="194" spans="1:9" ht="16.5">
      <c r="A194" s="129"/>
      <c r="B194" s="58" t="s">
        <v>97</v>
      </c>
      <c r="C194" s="45">
        <v>14</v>
      </c>
      <c r="D194" s="46" t="s">
        <v>1</v>
      </c>
      <c r="E194" s="82">
        <v>1</v>
      </c>
      <c r="F194" s="2" t="s">
        <v>61</v>
      </c>
      <c r="G194" s="79">
        <f t="shared" si="3"/>
        <v>14</v>
      </c>
      <c r="H194" s="2"/>
      <c r="I194" s="10"/>
    </row>
    <row r="195" spans="1:9" ht="16.5">
      <c r="A195" s="129"/>
      <c r="B195" s="59" t="s">
        <v>98</v>
      </c>
      <c r="C195" s="45">
        <v>4</v>
      </c>
      <c r="D195" s="46" t="s">
        <v>1</v>
      </c>
      <c r="E195" s="82">
        <v>1</v>
      </c>
      <c r="F195" s="2" t="s">
        <v>61</v>
      </c>
      <c r="G195" s="9">
        <f t="shared" si="3"/>
        <v>4</v>
      </c>
      <c r="H195" s="2"/>
      <c r="I195" s="10"/>
    </row>
    <row r="196" spans="1:9" ht="16.5">
      <c r="A196" s="129"/>
      <c r="B196" s="59" t="s">
        <v>99</v>
      </c>
      <c r="C196" s="45">
        <v>8</v>
      </c>
      <c r="D196" s="46" t="s">
        <v>1</v>
      </c>
      <c r="E196" s="82">
        <v>1</v>
      </c>
      <c r="F196" s="2" t="s">
        <v>61</v>
      </c>
      <c r="G196" s="79">
        <f t="shared" si="3"/>
        <v>8</v>
      </c>
      <c r="H196" s="2"/>
      <c r="I196" s="10"/>
    </row>
    <row r="197" spans="1:9" ht="16.5">
      <c r="A197" s="129"/>
      <c r="B197" s="59" t="s">
        <v>100</v>
      </c>
      <c r="C197" s="45">
        <v>16</v>
      </c>
      <c r="D197" s="46" t="s">
        <v>1</v>
      </c>
      <c r="E197" s="82">
        <v>1</v>
      </c>
      <c r="F197" s="2" t="s">
        <v>61</v>
      </c>
      <c r="G197" s="9">
        <f t="shared" si="3"/>
        <v>16</v>
      </c>
      <c r="H197" s="2"/>
      <c r="I197" s="10"/>
    </row>
    <row r="198" spans="1:9" ht="16.5">
      <c r="A198" s="129"/>
      <c r="B198" s="59" t="s">
        <v>101</v>
      </c>
      <c r="C198" s="45">
        <f>G192</f>
        <v>104</v>
      </c>
      <c r="D198" s="46" t="s">
        <v>1</v>
      </c>
      <c r="E198" s="82">
        <v>1</v>
      </c>
      <c r="F198" s="2" t="s">
        <v>4</v>
      </c>
      <c r="G198" s="9">
        <f t="shared" si="3"/>
        <v>104</v>
      </c>
      <c r="H198" s="2"/>
      <c r="I198" s="10"/>
    </row>
    <row r="199" spans="1:9" ht="16.5">
      <c r="A199" s="129"/>
      <c r="B199" s="3" t="s">
        <v>103</v>
      </c>
      <c r="C199" s="121">
        <f>G198</f>
        <v>104</v>
      </c>
      <c r="D199" s="46" t="s">
        <v>1</v>
      </c>
      <c r="E199" s="15">
        <v>2</v>
      </c>
      <c r="F199" s="2" t="s">
        <v>16</v>
      </c>
      <c r="G199" s="9">
        <f>E199*C199</f>
        <v>208</v>
      </c>
      <c r="H199" s="2"/>
      <c r="I199" s="10"/>
    </row>
    <row r="200" spans="1:9" ht="16.5">
      <c r="A200" s="129"/>
      <c r="B200" s="3" t="s">
        <v>39</v>
      </c>
      <c r="C200" s="113">
        <f>G192</f>
        <v>104</v>
      </c>
      <c r="D200" s="46" t="s">
        <v>1</v>
      </c>
      <c r="E200" s="15">
        <v>0.00214</v>
      </c>
      <c r="F200" s="2" t="s">
        <v>4</v>
      </c>
      <c r="G200" s="79">
        <f>E200*C200</f>
        <v>0.22256</v>
      </c>
      <c r="H200" s="2"/>
      <c r="I200" s="10"/>
    </row>
    <row r="201" spans="1:9" ht="16.5">
      <c r="A201" s="129"/>
      <c r="B201" s="114" t="s">
        <v>41</v>
      </c>
      <c r="C201" s="120">
        <f>G192</f>
        <v>104</v>
      </c>
      <c r="D201" s="115" t="s">
        <v>1</v>
      </c>
      <c r="E201" s="116">
        <v>0.32</v>
      </c>
      <c r="F201" s="117" t="s">
        <v>11</v>
      </c>
      <c r="G201" s="118">
        <f>E201*C201</f>
        <v>33.28</v>
      </c>
      <c r="H201" s="117"/>
      <c r="I201" s="119"/>
    </row>
    <row r="202" spans="1:9" ht="17.25" thickBot="1">
      <c r="A202" s="130"/>
      <c r="B202" s="60" t="s">
        <v>12</v>
      </c>
      <c r="C202" s="62">
        <f>G192</f>
        <v>104</v>
      </c>
      <c r="D202" s="21" t="s">
        <v>1</v>
      </c>
      <c r="E202" s="22">
        <v>1.28</v>
      </c>
      <c r="F202" s="13" t="s">
        <v>11</v>
      </c>
      <c r="G202" s="63">
        <f>E202*C202</f>
        <v>133.12</v>
      </c>
      <c r="H202" s="13"/>
      <c r="I202" s="14"/>
    </row>
    <row r="203" spans="1:9" ht="17.25" customHeight="1" thickTop="1">
      <c r="A203" s="129">
        <v>21</v>
      </c>
      <c r="B203" s="141" t="s">
        <v>102</v>
      </c>
      <c r="C203" s="141"/>
      <c r="D203" s="141"/>
      <c r="E203" s="142"/>
      <c r="F203" s="41" t="s">
        <v>4</v>
      </c>
      <c r="G203" s="41">
        <v>125</v>
      </c>
      <c r="H203" s="43"/>
      <c r="I203" s="44"/>
    </row>
    <row r="204" spans="1:9" ht="16.5">
      <c r="A204" s="129"/>
      <c r="B204" s="58" t="s">
        <v>0</v>
      </c>
      <c r="C204" s="18">
        <f>G203</f>
        <v>125</v>
      </c>
      <c r="D204" s="15" t="s">
        <v>1</v>
      </c>
      <c r="E204" s="37">
        <v>2.8</v>
      </c>
      <c r="F204" s="7" t="s">
        <v>3</v>
      </c>
      <c r="G204" s="9">
        <f>C204*E204</f>
        <v>350</v>
      </c>
      <c r="H204" s="2"/>
      <c r="I204" s="10"/>
    </row>
    <row r="205" spans="1:9" ht="16.5">
      <c r="A205" s="129"/>
      <c r="B205" s="59" t="s">
        <v>27</v>
      </c>
      <c r="C205" s="61">
        <f>G203</f>
        <v>125</v>
      </c>
      <c r="D205" s="56" t="s">
        <v>1</v>
      </c>
      <c r="E205" s="11">
        <v>1.11</v>
      </c>
      <c r="F205" s="53" t="s">
        <v>4</v>
      </c>
      <c r="G205" s="52">
        <f>E205*C205</f>
        <v>138.75</v>
      </c>
      <c r="H205" s="53"/>
      <c r="I205" s="54"/>
    </row>
    <row r="206" spans="1:9" ht="16.5">
      <c r="A206" s="129"/>
      <c r="B206" s="71" t="s">
        <v>28</v>
      </c>
      <c r="C206" s="61">
        <f>G205</f>
        <v>138.75</v>
      </c>
      <c r="D206" s="56" t="s">
        <v>1</v>
      </c>
      <c r="E206" s="11">
        <v>1.6</v>
      </c>
      <c r="F206" s="53" t="s">
        <v>16</v>
      </c>
      <c r="G206" s="52">
        <f>E206*C206</f>
        <v>222</v>
      </c>
      <c r="H206" s="53"/>
      <c r="I206" s="54"/>
    </row>
    <row r="207" spans="1:9" ht="17.25" thickBot="1">
      <c r="A207" s="130"/>
      <c r="B207" s="60" t="s">
        <v>41</v>
      </c>
      <c r="C207" s="21">
        <f>G203</f>
        <v>125</v>
      </c>
      <c r="D207" s="21" t="s">
        <v>1</v>
      </c>
      <c r="E207" s="38">
        <v>0.143</v>
      </c>
      <c r="F207" s="13" t="s">
        <v>11</v>
      </c>
      <c r="G207" s="16">
        <f>E207*C207</f>
        <v>17.875</v>
      </c>
      <c r="H207" s="13"/>
      <c r="I207" s="14"/>
    </row>
    <row r="208" spans="1:10" ht="18" thickBot="1" thickTop="1">
      <c r="A208" s="34"/>
      <c r="B208" s="164" t="s">
        <v>20</v>
      </c>
      <c r="C208" s="165"/>
      <c r="D208" s="165"/>
      <c r="E208" s="166"/>
      <c r="F208" s="34"/>
      <c r="G208" s="34"/>
      <c r="H208" s="34"/>
      <c r="I208" s="35"/>
      <c r="J208" s="23"/>
    </row>
    <row r="209" spans="1:9" ht="18" thickBot="1" thickTop="1">
      <c r="A209" s="17"/>
      <c r="B209" s="138" t="s">
        <v>108</v>
      </c>
      <c r="C209" s="139"/>
      <c r="D209" s="139"/>
      <c r="E209" s="140"/>
      <c r="F209" s="29"/>
      <c r="G209" s="30"/>
      <c r="H209" s="29"/>
      <c r="I209" s="19"/>
    </row>
    <row r="210" spans="1:10" ht="18" thickBot="1" thickTop="1">
      <c r="A210" s="50"/>
      <c r="B210" s="31" t="s">
        <v>20</v>
      </c>
      <c r="C210" s="32"/>
      <c r="D210" s="32"/>
      <c r="E210" s="33"/>
      <c r="F210" s="50"/>
      <c r="G210" s="50"/>
      <c r="H210" s="50"/>
      <c r="I210" s="19"/>
      <c r="J210" s="23"/>
    </row>
    <row r="211" spans="1:9" ht="18" thickBot="1" thickTop="1">
      <c r="A211" s="50"/>
      <c r="B211" s="138" t="s">
        <v>109</v>
      </c>
      <c r="C211" s="139"/>
      <c r="D211" s="139"/>
      <c r="E211" s="140"/>
      <c r="F211" s="50"/>
      <c r="G211" s="50"/>
      <c r="H211" s="50"/>
      <c r="I211" s="19"/>
    </row>
    <row r="212" spans="1:9" ht="18" thickBot="1" thickTop="1">
      <c r="A212" s="50"/>
      <c r="B212" s="138" t="s">
        <v>20</v>
      </c>
      <c r="C212" s="139"/>
      <c r="D212" s="139"/>
      <c r="E212" s="140"/>
      <c r="F212" s="50"/>
      <c r="G212" s="50"/>
      <c r="H212" s="50"/>
      <c r="I212" s="19"/>
    </row>
    <row r="213" spans="1:9" ht="18" thickBot="1" thickTop="1">
      <c r="A213" s="50"/>
      <c r="B213" s="138" t="s">
        <v>110</v>
      </c>
      <c r="C213" s="139"/>
      <c r="D213" s="139"/>
      <c r="E213" s="140"/>
      <c r="F213" s="50"/>
      <c r="G213" s="50"/>
      <c r="H213" s="50"/>
      <c r="I213" s="19"/>
    </row>
    <row r="214" spans="1:9" ht="17.25" thickTop="1">
      <c r="A214" s="122"/>
      <c r="B214" s="161" t="s">
        <v>20</v>
      </c>
      <c r="C214" s="162"/>
      <c r="D214" s="162"/>
      <c r="E214" s="163"/>
      <c r="F214" s="122"/>
      <c r="G214" s="122"/>
      <c r="H214" s="122"/>
      <c r="I214" s="123"/>
    </row>
    <row r="215" spans="1:9" ht="16.5">
      <c r="A215" s="124"/>
      <c r="B215" s="125" t="s">
        <v>111</v>
      </c>
      <c r="C215" s="3"/>
      <c r="D215" s="58"/>
      <c r="E215" s="126"/>
      <c r="F215" s="126"/>
      <c r="G215" s="124"/>
      <c r="H215" s="124"/>
      <c r="I215" s="124"/>
    </row>
    <row r="216" spans="2:9" ht="16.5">
      <c r="B216" s="125" t="s">
        <v>20</v>
      </c>
      <c r="C216" s="84"/>
      <c r="D216" s="84"/>
      <c r="E216" s="127"/>
      <c r="F216" s="127"/>
      <c r="G216" s="124"/>
      <c r="H216" s="124"/>
      <c r="I216" s="124"/>
    </row>
    <row r="217" spans="11:17" ht="16.5">
      <c r="K217" s="137"/>
      <c r="L217" s="137"/>
      <c r="M217" s="137"/>
      <c r="N217" s="137"/>
      <c r="O217" s="137"/>
      <c r="P217" s="137"/>
      <c r="Q217" s="137"/>
    </row>
    <row r="223" spans="3:9" ht="16.5">
      <c r="C223" s="137"/>
      <c r="D223" s="137"/>
      <c r="E223" s="137"/>
      <c r="F223" s="137"/>
      <c r="G223" s="137"/>
      <c r="H223" s="137"/>
      <c r="I223" s="137"/>
    </row>
  </sheetData>
  <sheetProtection/>
  <mergeCells count="74">
    <mergeCell ref="A203:A207"/>
    <mergeCell ref="B203:E203"/>
    <mergeCell ref="B130:E130"/>
    <mergeCell ref="A107:A114"/>
    <mergeCell ref="B107:E107"/>
    <mergeCell ref="A115:A124"/>
    <mergeCell ref="B115:E115"/>
    <mergeCell ref="K217:Q217"/>
    <mergeCell ref="A180:A181"/>
    <mergeCell ref="B180:E180"/>
    <mergeCell ref="A182:A191"/>
    <mergeCell ref="B182:E182"/>
    <mergeCell ref="A43:A53"/>
    <mergeCell ref="B43:E43"/>
    <mergeCell ref="A54:A64"/>
    <mergeCell ref="A18:A20"/>
    <mergeCell ref="B18:E18"/>
    <mergeCell ref="A24:A26"/>
    <mergeCell ref="B24:E24"/>
    <mergeCell ref="A21:A23"/>
    <mergeCell ref="B21:E21"/>
    <mergeCell ref="J169:L169"/>
    <mergeCell ref="A28:I28"/>
    <mergeCell ref="B32:E32"/>
    <mergeCell ref="B15:E15"/>
    <mergeCell ref="B212:E212"/>
    <mergeCell ref="B213:E213"/>
    <mergeCell ref="B211:E211"/>
    <mergeCell ref="B208:E208"/>
    <mergeCell ref="B125:E125"/>
    <mergeCell ref="B100:E100"/>
    <mergeCell ref="A2:I2"/>
    <mergeCell ref="B9:E9"/>
    <mergeCell ref="B10:E10"/>
    <mergeCell ref="C8:D8"/>
    <mergeCell ref="E8:F8"/>
    <mergeCell ref="A11:I11"/>
    <mergeCell ref="C223:I223"/>
    <mergeCell ref="B209:E209"/>
    <mergeCell ref="B27:E27"/>
    <mergeCell ref="A29:A31"/>
    <mergeCell ref="A76:A86"/>
    <mergeCell ref="A15:A17"/>
    <mergeCell ref="B29:E29"/>
    <mergeCell ref="A32:A42"/>
    <mergeCell ref="A169:A175"/>
    <mergeCell ref="B214:E214"/>
    <mergeCell ref="B54:E54"/>
    <mergeCell ref="A65:A75"/>
    <mergeCell ref="B65:E65"/>
    <mergeCell ref="A4:I4"/>
    <mergeCell ref="A7:B7"/>
    <mergeCell ref="C7:D7"/>
    <mergeCell ref="E7:F7"/>
    <mergeCell ref="B6:J6"/>
    <mergeCell ref="B12:E12"/>
    <mergeCell ref="A12:A14"/>
    <mergeCell ref="A100:A106"/>
    <mergeCell ref="A163:A168"/>
    <mergeCell ref="B163:E163"/>
    <mergeCell ref="A130:A140"/>
    <mergeCell ref="B76:E76"/>
    <mergeCell ref="A87:A99"/>
    <mergeCell ref="B87:E87"/>
    <mergeCell ref="A141:A151"/>
    <mergeCell ref="B141:E141"/>
    <mergeCell ref="A125:A129"/>
    <mergeCell ref="A176:A179"/>
    <mergeCell ref="B176:E176"/>
    <mergeCell ref="A192:A202"/>
    <mergeCell ref="B192:E192"/>
    <mergeCell ref="A152:A162"/>
    <mergeCell ref="B152:E152"/>
    <mergeCell ref="B169:E169"/>
  </mergeCells>
  <printOptions horizontalCentered="1"/>
  <pageMargins left="0.196850393700787" right="0.196850393700787" top="0.590551181102362" bottom="0.590551181102362" header="0.511811023622047" footer="0.511811023622047"/>
  <pageSetup horizontalDpi="600" verticalDpi="600" orientation="portrait" paperSize="9" scale="85" r:id="rId1"/>
  <ignoredErrors>
    <ignoredError sqref="G80:G81 G91:G92 G96 C127 C205 G16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Mariam Zakaidze</cp:lastModifiedBy>
  <cp:lastPrinted>2015-04-10T13:55:23Z</cp:lastPrinted>
  <dcterms:created xsi:type="dcterms:W3CDTF">1996-10-14T23:33:28Z</dcterms:created>
  <dcterms:modified xsi:type="dcterms:W3CDTF">2016-02-18T11:42:24Z</dcterms:modified>
  <cp:category/>
  <cp:version/>
  <cp:contentType/>
  <cp:contentStatus/>
</cp:coreProperties>
</file>