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15" windowHeight="11640" activeTab="2"/>
  </bookViews>
  <sheets>
    <sheet name="ganmartebiti" sheetId="1" r:id="rId1"/>
    <sheet name="N1" sheetId="2" r:id="rId2"/>
    <sheet name="Sheet1" sheetId="3" r:id="rId3"/>
  </sheets>
  <definedNames>
    <definedName name="_xlnm.Print_Titles" localSheetId="1">'N1'!$7:$7</definedName>
  </definedNames>
  <calcPr fullCalcOnLoad="1"/>
</workbook>
</file>

<file path=xl/sharedStrings.xml><?xml version="1.0" encoding="utf-8"?>
<sst xmlns="http://schemas.openxmlformats.org/spreadsheetml/2006/main" count="427" uniqueCount="166">
  <si>
    <t>#</t>
  </si>
  <si>
    <t xml:space="preserve"> lokaluri xarjTaRricxva #1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</si>
  <si>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</si>
  <si>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</si>
  <si>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</si>
  <si>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</si>
  <si>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</si>
  <si>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</si>
  <si>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</si>
  <si>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</si>
  <si>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</si>
  <si>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</si>
  <si>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</si>
  <si>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</si>
  <si>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r>
      <t>m</t>
    </r>
    <r>
      <rPr>
        <vertAlign val="superscript"/>
        <sz val="12"/>
        <rFont val="AcadNusx"/>
        <family val="0"/>
      </rPr>
      <t>2</t>
    </r>
  </si>
  <si>
    <t>zednadebi xarjebi</t>
  </si>
  <si>
    <t>saxarjTaRricxvo mogeba</t>
  </si>
  <si>
    <t xml:space="preserve">sul </t>
  </si>
  <si>
    <t>sul Tavi 1-is mixedviT</t>
  </si>
  <si>
    <t>sul Tavi 3-is mixedviT</t>
  </si>
  <si>
    <t>%</t>
  </si>
  <si>
    <t>27-251</t>
  </si>
  <si>
    <t>Txevadi bitumis mosxma</t>
  </si>
  <si>
    <t>t</t>
  </si>
  <si>
    <t>sul Tavi 2-is mixedviT</t>
  </si>
  <si>
    <t>ganmartebiTi baraTi</t>
  </si>
  <si>
    <t xml:space="preserve">proeqtis mTavari inJineri:                                         </t>
  </si>
  <si>
    <t>tipi I</t>
  </si>
  <si>
    <t xml:space="preserve">safaris zeda fenis mowyoba wvrilmarcvlovani mkvrivi RorRovani a/betonis cxeli nareviT sisqiT 4 sm </t>
  </si>
  <si>
    <t>dRg 18%</t>
  </si>
  <si>
    <t>m</t>
  </si>
  <si>
    <t>c</t>
  </si>
  <si>
    <t>gauTvaliswinebeli xarjebi</t>
  </si>
  <si>
    <t>o. ungiaZe</t>
  </si>
  <si>
    <t>Sedgenilia 2015 w II kv. fasebSi</t>
  </si>
  <si>
    <t>1-18-6   srf     2015 w,  II kv.</t>
  </si>
  <si>
    <t>b) kiuvetebis gawmenda xeliT gverdze gadayriT.</t>
  </si>
  <si>
    <t>1-164-3</t>
  </si>
  <si>
    <t xml:space="preserve">ormoebis damuSaveba pnevmaturi CaquCebiT, datvirTva xeliT da transportireba nayarSi </t>
  </si>
  <si>
    <t>27-18-4          1-166-3      srf-2015   II kv.</t>
  </si>
  <si>
    <t>gaTixianebuli da talaxSi areuli safuZvlis (III-kat. Ggrunti) moxsna xeliT, datvirTva a.TviTmclelebze da gatana.</t>
  </si>
  <si>
    <t>1-164-3          1-166-3      srf-2015   II kv.</t>
  </si>
  <si>
    <r>
      <t xml:space="preserve">axali 7 sm sisqis safuZvlis mowyoba fraqciuli RorRiT, (0-40mm) SemdgomSi misi vibrosatkepniT Semkvriveba (tkepnis koeficienti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  <family val="0"/>
      </rPr>
      <t>-1,26)</t>
    </r>
  </si>
  <si>
    <t>23-1-2 miy.  1-134-2     srf-2015,  II kv.</t>
  </si>
  <si>
    <t>27-251,   srf-2015,   II kv.</t>
  </si>
  <si>
    <t>ormoebis Zirisa da kedlis nawiburebis damuSaveba Txevadi bitumiT</t>
  </si>
  <si>
    <r>
      <t>ormoebis Sevseba  wvril-marcvlovani mkvrivi RorRovani a/betonis cxeli nareviT tipi ,,</t>
    </r>
    <r>
      <rPr>
        <sz val="12"/>
        <color indexed="8"/>
        <rFont val="Times New Roman"/>
        <family val="1"/>
      </rPr>
      <t>Б</t>
    </r>
    <r>
      <rPr>
        <sz val="12"/>
        <color indexed="8"/>
        <rFont val="AcadNusx"/>
        <family val="0"/>
      </rPr>
      <t xml:space="preserve">" marka II   </t>
    </r>
  </si>
  <si>
    <t>savali nawilis nawiburebis aRdgena</t>
  </si>
  <si>
    <t xml:space="preserve">nawiburebis CamoWra pnevmaturi CaquCebiT, datvirTva xeliT da transportireba nayarSi </t>
  </si>
  <si>
    <t>27-16-2,    srf-2015   II kv.</t>
  </si>
  <si>
    <t>nawiburebis aRdgena wvrilmarcvlovani mkvrivi, RorRovani a/betonis cxeli nareviT tipi ,,Б” marka II</t>
  </si>
  <si>
    <t>grZivi da ganivi bzarebis Sevseba bitumis mastikiT.</t>
  </si>
  <si>
    <t>27-251  miy,   srf-2015,   II kv.</t>
  </si>
  <si>
    <r>
      <t>dazianebuli da daweuli misayreli gverdulebis aRdgena-Sevseba qviSa-xreSovani nareviT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LPM Literaturuli"/>
        <family val="0"/>
      </rPr>
      <t xml:space="preserve"> </t>
    </r>
    <r>
      <rPr>
        <sz val="12"/>
        <color indexed="8"/>
        <rFont val="AcadNusx"/>
        <family val="0"/>
      </rPr>
      <t>k-1,22 SemdgomSi misi satkepniT Semkvriveba.</t>
    </r>
  </si>
  <si>
    <t>23-1-3  miy,  srf-2015,  II kv.</t>
  </si>
  <si>
    <r>
      <t>safuZvlis mowyoba fraqciuli RorRiT (0-40) mm.KsisqiT-12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-1,26 SemdgomSi misi satkepniT Semkvriveba.</t>
    </r>
  </si>
  <si>
    <r>
      <t>Txevadi bitumis emulsiis mosxma (0.6 l/m</t>
    </r>
    <r>
      <rPr>
        <vertAlign val="superscript"/>
        <sz val="12"/>
        <color indexed="8"/>
        <rFont val="AcadNusx"/>
        <family val="0"/>
      </rPr>
      <t>2</t>
    </r>
    <r>
      <rPr>
        <sz val="12"/>
        <color indexed="8"/>
        <rFont val="AcadNusx"/>
        <family val="0"/>
      </rPr>
      <t>)</t>
    </r>
  </si>
  <si>
    <r>
      <t>Txevadi bitumis emulsiis mosxma (0.3 l/m</t>
    </r>
    <r>
      <rPr>
        <vertAlign val="superscript"/>
        <sz val="12"/>
        <color indexed="8"/>
        <rFont val="AcadNusx"/>
        <family val="0"/>
      </rPr>
      <t>2</t>
    </r>
    <r>
      <rPr>
        <sz val="12"/>
        <color indexed="8"/>
        <rFont val="AcadNusx"/>
        <family val="0"/>
      </rPr>
      <t>)</t>
    </r>
  </si>
  <si>
    <t>27-53-4   27-54-4,   srf-2015,  II kv.</t>
  </si>
  <si>
    <t>27-53-2   27-54-2,   srf-2015,  II kv.</t>
  </si>
  <si>
    <r>
      <t xml:space="preserve">misayreli gverdulebis mowyoba qviSa-xreSovani nareviT saSualo  sisqiT 20 sm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-1.22</t>
    </r>
  </si>
  <si>
    <t>sof. savaneSi mefrinveleobis fabrikisa da itavazis kvarcis qviSebis karierisken mimaval saavtomobilo gzaze asfaltobetonis safaris mowyoba</t>
  </si>
  <si>
    <t xml:space="preserve">Tavi 1. teritoriis aTviseba da mosamzadebeli samuSaoebi </t>
  </si>
  <si>
    <t>kr. sapr. sag. samuS. t-1</t>
  </si>
  <si>
    <t>trasis aRdgena da damagreba</t>
  </si>
  <si>
    <t>km</t>
  </si>
  <si>
    <t>dazianebuli da gamofituli a.betonis safaris (saS. sisqiT 6-6.5 sm) moxsna meqanizmebis gamoyenebiT, (moxvna) moSandakeba da misi gamoyeneba Semasworebel fenad qviSa-xreSovan narevTan erTad.</t>
  </si>
  <si>
    <t>Tavi 2. miwis vakisi</t>
  </si>
  <si>
    <r>
      <t>gruntis damuSaveba WrilSi eqskavatoriT (V-0.5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>da misi gadaadgileba yrilSi buldozeriT 30 m. manZilze</t>
    </r>
  </si>
  <si>
    <t>1-17-15   srf     2015 w,  II kv.</t>
  </si>
  <si>
    <t>gruntovani kiuvetebis mowyoba</t>
  </si>
  <si>
    <t>a) gruntis damuSaveba eqskavatoriT 0.25 m3 datvirTva a/T-ze da zidva nayarSi 3 km-ze.</t>
  </si>
  <si>
    <t>1-1130</t>
  </si>
  <si>
    <t>planireba greideriT</t>
  </si>
  <si>
    <t>mdinaris kalapotis gawmenda</t>
  </si>
  <si>
    <t>1-12-15   srf     2015 w,  II kv.</t>
  </si>
  <si>
    <t>mdinaris kalapotis gruntis damuSaveba eqskavatoriT 0.5m3 gverdze gadayriT.</t>
  </si>
  <si>
    <t xml:space="preserve">mdinaris kalapotis gruntis damuSaveba buldozeriT, gadaadgileba 15-30 m. gzis mxares. </t>
  </si>
  <si>
    <t>1-24-3     1-24-11    srf     2015 w, II kv.</t>
  </si>
  <si>
    <t xml:space="preserve">Tavi 3. sagzao samosi   </t>
  </si>
  <si>
    <r>
      <t>asfaltbetonis safaris ormuli SekeTeba</t>
    </r>
    <r>
      <rPr>
        <b/>
        <sz val="12"/>
        <color indexed="8"/>
        <rFont val="AcadNusx"/>
        <family val="0"/>
      </rPr>
      <t xml:space="preserve"> </t>
    </r>
  </si>
  <si>
    <t>tipi-II</t>
  </si>
  <si>
    <r>
      <t xml:space="preserve">qvesagebi fenis gaZlierebisa da grZivi da ganivi mikroprofilis gasworebis mizniT, Semasworebeli fenis mowyoba qviSa xreSovani nareviT (fraqciiT 0-70 mm-mde) saS. sisqiT-10sm </t>
    </r>
    <r>
      <rPr>
        <sz val="12"/>
        <color indexed="8"/>
        <rFont val="Times New Roman"/>
        <family val="1"/>
      </rPr>
      <t xml:space="preserve"> k</t>
    </r>
    <r>
      <rPr>
        <sz val="12"/>
        <color indexed="8"/>
        <rFont val="AcadNusx"/>
        <family val="0"/>
      </rPr>
      <t>-1,22</t>
    </r>
  </si>
  <si>
    <t>27-21-1,  srf-2015,  II kv.</t>
  </si>
  <si>
    <t>27-22-1 miy.        1-134-2     srf-2015,  II kv.</t>
  </si>
  <si>
    <t xml:space="preserve">safaris qveda fenis mowyoba msxvilmarcvlovani forovan RorRovani a/betonis cxeli nareviT sisqiT 6 sm </t>
  </si>
  <si>
    <t>tipi-III</t>
  </si>
  <si>
    <r>
      <t>qvesagebi fenis mowyoba qviSa xreSovani nareviT (fraqciiT 0-70 mm-mde) sisqiT 25sm</t>
    </r>
    <r>
      <rPr>
        <sz val="12"/>
        <color indexed="8"/>
        <rFont val="Times New Roman"/>
        <family val="1"/>
      </rPr>
      <t xml:space="preserve"> k</t>
    </r>
    <r>
      <rPr>
        <sz val="12"/>
        <color indexed="8"/>
        <rFont val="AcadNusx"/>
        <family val="0"/>
      </rPr>
      <t>-1,22 SemdgomSi misi satkepniT Semkvriveba.</t>
    </r>
  </si>
  <si>
    <t>Tavi 4. xelovnuri nagebobebi</t>
  </si>
  <si>
    <r>
      <t xml:space="preserve">saTavisebis portaluri kedlis monoliTuri betoni (fundamenti, tani) </t>
    </r>
    <r>
      <rPr>
        <sz val="12"/>
        <rFont val="Times New Roman"/>
        <family val="1"/>
      </rPr>
      <t xml:space="preserve"> B20, F100</t>
    </r>
  </si>
  <si>
    <t>1-1218</t>
  </si>
  <si>
    <t>risbermis mowyoba</t>
  </si>
  <si>
    <r>
      <t xml:space="preserve">arsebuli milebis reabilitacia da axali liTonis mrgvali milebis </t>
    </r>
    <r>
      <rPr>
        <b/>
        <sz val="12"/>
        <color indexed="8"/>
        <rFont val="Times New Roman"/>
        <family val="1"/>
      </rPr>
      <t>d</t>
    </r>
    <r>
      <rPr>
        <b/>
        <sz val="12"/>
        <color indexed="8"/>
        <rFont val="AcadNusx"/>
        <family val="0"/>
      </rPr>
      <t xml:space="preserve">=0.92 m mowyoba </t>
    </r>
  </si>
  <si>
    <r>
      <t xml:space="preserve">arsebuli azbestis milis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-0.25 m demontaJi da gatana nayarSi</t>
    </r>
  </si>
  <si>
    <r>
      <t xml:space="preserve">arsebuli rk. betonis </t>
    </r>
    <r>
      <rPr>
        <sz val="12"/>
        <color indexed="8"/>
        <rFont val="AcadNusx"/>
        <family val="0"/>
      </rPr>
      <t xml:space="preserve">mrgvali milis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-0.75m demontaJi da gatana</t>
    </r>
  </si>
  <si>
    <t>22-3-4  miy.  srf 2015, II kv.</t>
  </si>
  <si>
    <t>22-10-4  miy.  srf 2015, II kv.</t>
  </si>
  <si>
    <t>arsebuli milis dazianebuli betonis portaluri kedlis daSla samtvrevi CaquCebiT, datvirTva a/TviTmclelebze da gatana nayarSi.</t>
  </si>
  <si>
    <t>46-34-1,  miy.        1-166-3</t>
  </si>
  <si>
    <r>
      <t>III-kaetgoriis gruntis damuSaveba eskavatoriT  (V-0.25 m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>) gverdze gadayriT.</t>
    </r>
  </si>
  <si>
    <t>1-13-6</t>
  </si>
  <si>
    <t>III-kaetgoriis gruntis damuSaveba xeliT gverdze gadayriT.</t>
  </si>
  <si>
    <r>
      <t xml:space="preserve">qviSa-xreSovani baliSi milis qveS </t>
    </r>
    <r>
      <rPr>
        <sz val="12"/>
        <color indexed="8"/>
        <rFont val="Times New Roman"/>
        <family val="1"/>
      </rPr>
      <t>h</t>
    </r>
    <r>
      <rPr>
        <sz val="12"/>
        <color indexed="8"/>
        <rFont val="AcadNusx"/>
        <family val="0"/>
      </rPr>
      <t>-20sm k-1.22</t>
    </r>
  </si>
  <si>
    <r>
      <t xml:space="preserve">axali liTonis milis Cadeba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-920X10mm</t>
    </r>
  </si>
  <si>
    <t>22-8-15  miy.,  srf 2015, II kv.</t>
  </si>
  <si>
    <t>30-343</t>
  </si>
  <si>
    <t>milis Seglesva garedan bitumiT 2-jer</t>
  </si>
  <si>
    <t>30-7-1, srf-2015,  II kv.</t>
  </si>
  <si>
    <r>
      <t xml:space="preserve">parapetebis monoliTuri betoni </t>
    </r>
    <r>
      <rPr>
        <sz val="12"/>
        <rFont val="Times New Roman"/>
        <family val="1"/>
      </rPr>
      <t>B20, F100</t>
    </r>
  </si>
  <si>
    <t>portaluri kedlisa ukana mxaris Seglesva bitumiT</t>
  </si>
  <si>
    <t>8-4-7</t>
  </si>
  <si>
    <r>
      <rPr>
        <sz val="12"/>
        <color indexed="8"/>
        <rFont val="AcadNusx"/>
        <family val="0"/>
      </rPr>
      <t>m</t>
    </r>
    <r>
      <rPr>
        <vertAlign val="superscript"/>
        <sz val="12"/>
        <color indexed="8"/>
        <rFont val="AcadNusx"/>
        <family val="0"/>
      </rPr>
      <t>3</t>
    </r>
  </si>
  <si>
    <r>
      <t>gruntis ukuCayra meqanizmebiT</t>
    </r>
    <r>
      <rPr>
        <vertAlign val="superscript"/>
        <sz val="12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>da fenebad datkepna (fenis sisqe 20sm)</t>
    </r>
  </si>
  <si>
    <t>1-27-3</t>
  </si>
  <si>
    <t>1-27-3,      1-134-2</t>
  </si>
  <si>
    <t>zedmeti gruntis gadaadgileba buldozeriT yrilSi 30m manZilze</t>
  </si>
  <si>
    <t>gabionebi</t>
  </si>
  <si>
    <t>gabionis qveda sayrdeni kedlis mowyoba pk19+58-pk19+82 (24 m)</t>
  </si>
  <si>
    <r>
      <t xml:space="preserve">qviSa-xreSovani mosamzadebeli Sre gabionis yuTebis qveS </t>
    </r>
    <r>
      <rPr>
        <sz val="12"/>
        <color indexed="8"/>
        <rFont val="Times New Roman"/>
        <family val="1"/>
      </rPr>
      <t>h</t>
    </r>
    <r>
      <rPr>
        <sz val="12"/>
        <color indexed="8"/>
        <rFont val="AcadNusx"/>
        <family val="0"/>
      </rPr>
      <t xml:space="preserve">=20sm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-1.22</t>
    </r>
  </si>
  <si>
    <t>kg</t>
  </si>
  <si>
    <t>sabazro,  srf-2015, II kv.</t>
  </si>
  <si>
    <r>
      <t xml:space="preserve">gabionis yuTebi zomiT 2.0X1.0X1.0m mavTuliT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=2.7mm</t>
    </r>
  </si>
  <si>
    <r>
      <t xml:space="preserve">gabionis yuTebi zom. 1.5X1.0X1.0m mavTuliT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=2.7mm</t>
    </r>
  </si>
  <si>
    <t>srf-2015, II kv.</t>
  </si>
  <si>
    <r>
      <t xml:space="preserve">gabionis yuTebis gadasabmeli mavTuli 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=2.2mm</t>
    </r>
  </si>
  <si>
    <t>endag 1960 kr.13    13-15       p.3d</t>
  </si>
  <si>
    <t>gabionis yuTebis Sevseba qviT xeliT</t>
  </si>
  <si>
    <t>gabionis kedlebis ukana mxaris Sevseba gruntiT buldozeriT.</t>
  </si>
  <si>
    <r>
      <t>mdinaris mxridan nayari gruntisa da mdinaris kalapotis gruntis gadaadgileba buldozeriT 10</t>
    </r>
    <r>
      <rPr>
        <sz val="12"/>
        <color indexed="8"/>
        <rFont val="Arial"/>
        <family val="2"/>
      </rPr>
      <t>÷</t>
    </r>
    <r>
      <rPr>
        <sz val="12"/>
        <color indexed="8"/>
        <rFont val="AcadNusx"/>
        <family val="0"/>
      </rPr>
      <t>15 metrze da miyra gabionebis mxares.</t>
    </r>
  </si>
  <si>
    <t>gabionis qveda sayrdeni kedlis mowyoba pk20+32-pk20+48 (16 m)</t>
  </si>
  <si>
    <t>1-12-15</t>
  </si>
  <si>
    <r>
      <t>III-kaetgoriis gruntis damuSaveba eskavatoriT  (V-0.5 m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>) gverdze gadayriT.</t>
    </r>
  </si>
  <si>
    <t>gabionis qveda sayrdeni kedlis mowyoba pk28+36-pk29+22 (86 m)</t>
  </si>
  <si>
    <t>gabionis qveda sayrdeni kedlis mowyoba pk34+28-pk34+40 (12 m)</t>
  </si>
  <si>
    <t>sul Tavi 4-is mixedviT</t>
  </si>
  <si>
    <t>Tavi 5. gzis kuTvnileba da keTilmowyoba</t>
  </si>
  <si>
    <t>mierTebebi erT doneSi</t>
  </si>
  <si>
    <r>
      <t xml:space="preserve">mierTebebze liTonis mrgvali milebis </t>
    </r>
    <r>
      <rPr>
        <b/>
        <sz val="12"/>
        <color indexed="8"/>
        <rFont val="Times New Roman"/>
        <family val="1"/>
      </rPr>
      <t>d</t>
    </r>
    <r>
      <rPr>
        <b/>
        <sz val="12"/>
        <color indexed="8"/>
        <rFont val="AcadNusx"/>
        <family val="0"/>
      </rPr>
      <t>=0.4 m mowyoba.</t>
    </r>
  </si>
  <si>
    <r>
      <t xml:space="preserve">arsebuli azbestis milis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-0.3 m demontaJi da gatana nayarSi</t>
    </r>
  </si>
  <si>
    <t>22-3-5  miy.  srf 2015, II kv.</t>
  </si>
  <si>
    <r>
      <t xml:space="preserve">axali liTonis milis Cadeba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-400X6mm</t>
    </r>
  </si>
  <si>
    <t>22-8-10  miy.,  srf 2015, II kv.</t>
  </si>
  <si>
    <t>1-166-3    1-134-2</t>
  </si>
  <si>
    <r>
      <t>gruntis ukuCayra xeliT</t>
    </r>
    <r>
      <rPr>
        <vertAlign val="superscript"/>
        <sz val="12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>da fenebad datkepna (fenis sisqe 20sm)</t>
    </r>
  </si>
  <si>
    <t>zedmeti gruntis mosworeba adgilze xeliT</t>
  </si>
  <si>
    <t xml:space="preserve">1-166-3  miy.    </t>
  </si>
  <si>
    <t>mierTebebis moasfalteba</t>
  </si>
  <si>
    <t>gruntis damuSaveba buldozeriT, datvirTva a/TviTmclelze da gatana nayarSi</t>
  </si>
  <si>
    <t>1-17-15      1-24-3        srf     2015 w,  II kv.</t>
  </si>
  <si>
    <r>
      <t xml:space="preserve">Semasworebeli fenis mowyoba qviSa xreSovani nareviT (fraqciiT 0-70 mm-mde)  </t>
    </r>
    <r>
      <rPr>
        <sz val="12"/>
        <color indexed="8"/>
        <rFont val="Bell MT"/>
        <family val="1"/>
      </rPr>
      <t>k</t>
    </r>
    <r>
      <rPr>
        <sz val="12"/>
        <color indexed="8"/>
        <rFont val="AcadNusx"/>
        <family val="0"/>
      </rPr>
      <t>-1,22 SemdgomSi misi satkepniT Semkvriveba.</t>
    </r>
  </si>
  <si>
    <r>
      <t>safuZvlis mowyoba fraqciuli RorRiT (0-40) mm.KsisqiT-8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-1,26 SemdgomSi misi satkepniT Semkvriveba.</t>
    </r>
  </si>
  <si>
    <t>sul Tavi 5-is mixedviT</t>
  </si>
  <si>
    <r>
      <t>safaris mowyoba wvril-marcvlovani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5 sm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9128-84)</t>
    </r>
  </si>
  <si>
    <t>1-24-3     1-24-11     1-17-15    srf     2015 w, II kv.</t>
  </si>
  <si>
    <t>saCxeris municipalitetSi, sof. savaneSi mefrinveleobis fabrikisa da itavazis kvarcis qviSebis karierisken mimaval saavtomobilo gzaze asfaltobetonis safaris mowyobis samuSaoebis saxarjTaRricxvo dokumentacia Sedgenilia Sps `jeo roud~-is mier 2015 w. II kv. fasebSi, resursuli meTodiT. kac/sT-ebis, samSeneblo manqana - meqanizmebis manq/sT-ebisa da masalebis fasebi aRebulia mSeneblobis SemfasebelTa kavSiris 2015 w. II kv `samSeneblo resursebis fasebis~ krebuliT. inertul masalebze aRebulia adgilobrivi karieris fasebi. masalis fasSi gaTvaliswinebulia transportirebis xarji.</t>
  </si>
  <si>
    <t>saxarjTaRricxvo Rirebuleba 1,131.07 aT. lari</t>
  </si>
  <si>
    <t>calkeuli samuSaoebis Rirebulebis gansazRvrisaTvis gamoyenebulia 1984w saxarjTaRricxvo sn da w Sesabamisi cxrilebi. zednadebi xarjebia -  10%,  mogeba - 8%, gauTvaliswinebeli xarjebi - 3%. sareabilitacio samuSaoebis mTliani Rirebuleba dRg-s CaTvliT Seadgens - 1,131,067.89 lars.</t>
  </si>
  <si>
    <r>
      <t>gaTixianebuli da teqnogenuri xreSovani savali nawilisa da gverdulebis zeda fenis moxsna buldozeriT,Segroveba 30 m. datvirTva eqskavatoriT(V-0.5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da gatana nayarSi </t>
    </r>
  </si>
  <si>
    <t>gruntis damuSaveba karierSi, datvirTva a/TviTmclelebze da zidva yrilis mosawyobad 3km manZilze</t>
  </si>
  <si>
    <t>Sps ,,jeo roud"- is direqtori</t>
  </si>
  <si>
    <t>v. samxaraZe</t>
  </si>
  <si>
    <t>ტიპი II</t>
  </si>
  <si>
    <t xml:space="preserve">dRg </t>
  </si>
  <si>
    <t>შენიშვნა; გაუთვალისწინებელი ხარჯები შეადგენს 3% და გამოიყენება მხოლოდ შემსყიდველთან შეთანხმებით</t>
  </si>
  <si>
    <t>პრეტენდენტის დასახელება ხელმოწერა და ბეჭედი––––––––––––––––––––––––––––––––––––––––––––––––––––––––––––––––––––––––––</t>
  </si>
  <si>
    <t>დანართი#1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</si>
</sst>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6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LPM Literaturuli"/>
      <family val="0"/>
    </font>
    <font>
      <sz val="12"/>
      <color indexed="8"/>
      <name val="Times New Roman"/>
      <family val="1"/>
    </font>
    <font>
      <sz val="12"/>
      <color indexed="8"/>
      <name val="Sylfaen"/>
      <family val="1"/>
    </font>
    <font>
      <b/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Bell MT"/>
      <family val="1"/>
    </font>
    <font>
      <sz val="16"/>
      <color indexed="8"/>
      <name val="AcadNusx"/>
      <family val="0"/>
    </font>
    <font>
      <sz val="11"/>
      <color indexed="8"/>
      <name val="AcadNusx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43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49" fontId="2" fillId="0" borderId="0" xfId="57" applyNumberFormat="1" applyFont="1" applyBorder="1" applyAlignment="1">
      <alignment horizontal="left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7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 wrapText="1"/>
    </xf>
    <xf numFmtId="0" fontId="23" fillId="0" borderId="0" xfId="58" applyFont="1" applyAlignment="1">
      <alignment horizontal="center" vertical="center"/>
      <protection/>
    </xf>
    <xf numFmtId="0" fontId="24" fillId="0" borderId="0" xfId="58" applyFont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>
      <alignment horizontal="left" vertical="top" wrapText="1"/>
      <protection/>
    </xf>
    <xf numFmtId="0" fontId="1" fillId="0" borderId="0" xfId="58" applyFont="1" applyAlignment="1">
      <alignment horizontal="left" vertical="top" wrapText="1"/>
      <protection/>
    </xf>
    <xf numFmtId="0" fontId="14" fillId="0" borderId="0" xfId="58" applyFont="1" applyAlignment="1">
      <alignment horizontal="right" vertical="top" wrapText="1"/>
      <protection/>
    </xf>
    <xf numFmtId="0" fontId="24" fillId="0" borderId="0" xfId="58" applyFont="1" applyAlignment="1">
      <alignment horizontal="left" vertical="top" wrapText="1"/>
      <protection/>
    </xf>
    <xf numFmtId="188" fontId="12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/>
      <protection/>
    </xf>
    <xf numFmtId="184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3" xfId="57" applyFont="1" applyBorder="1" applyAlignment="1">
      <alignment horizontal="center" vertical="top"/>
      <protection/>
    </xf>
    <xf numFmtId="2" fontId="12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center" wrapText="1"/>
    </xf>
    <xf numFmtId="0" fontId="1" fillId="0" borderId="11" xfId="57" applyFont="1" applyBorder="1">
      <alignment/>
      <protection/>
    </xf>
    <xf numFmtId="0" fontId="2" fillId="0" borderId="12" xfId="57" applyFont="1" applyBorder="1" applyAlignment="1">
      <alignment horizontal="center" vertical="center"/>
      <protection/>
    </xf>
    <xf numFmtId="2" fontId="13" fillId="0" borderId="12" xfId="0" applyNumberFormat="1" applyFont="1" applyBorder="1" applyAlignment="1">
      <alignment horizontal="center" vertical="center" wrapText="1"/>
    </xf>
    <xf numFmtId="0" fontId="2" fillId="0" borderId="13" xfId="57" applyFont="1" applyBorder="1" applyAlignment="1">
      <alignment horizontal="center" vertical="top"/>
      <protection/>
    </xf>
    <xf numFmtId="0" fontId="2" fillId="0" borderId="11" xfId="57" applyFont="1" applyBorder="1">
      <alignment/>
      <protection/>
    </xf>
    <xf numFmtId="0" fontId="2" fillId="0" borderId="14" xfId="57" applyFont="1" applyBorder="1" applyAlignment="1">
      <alignment horizontal="center" vertical="top"/>
      <protection/>
    </xf>
    <xf numFmtId="49" fontId="2" fillId="0" borderId="12" xfId="57" applyNumberFormat="1" applyFont="1" applyBorder="1" applyAlignment="1">
      <alignment horizontal="center" vertical="top" wrapText="1"/>
      <protection/>
    </xf>
    <xf numFmtId="0" fontId="2" fillId="0" borderId="15" xfId="57" applyFont="1" applyBorder="1">
      <alignment/>
      <protection/>
    </xf>
    <xf numFmtId="0" fontId="2" fillId="0" borderId="12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top" wrapTex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2" fillId="0" borderId="16" xfId="57" applyFont="1" applyBorder="1" applyAlignment="1">
      <alignment vertical="center" wrapText="1"/>
      <protection/>
    </xf>
    <xf numFmtId="0" fontId="1" fillId="0" borderId="17" xfId="57" applyFont="1" applyBorder="1" applyAlignment="1">
      <alignment horizontal="center" vertical="top"/>
      <protection/>
    </xf>
    <xf numFmtId="49" fontId="1" fillId="0" borderId="16" xfId="57" applyNumberFormat="1" applyFont="1" applyBorder="1" applyAlignment="1">
      <alignment horizontal="center" vertical="top" wrapText="1"/>
      <protection/>
    </xf>
    <xf numFmtId="184" fontId="3" fillId="0" borderId="16" xfId="57" applyNumberFormat="1" applyFont="1" applyFill="1" applyBorder="1" applyAlignment="1">
      <alignment horizontal="center" vertical="center" wrapText="1"/>
      <protection/>
    </xf>
    <xf numFmtId="184" fontId="3" fillId="0" borderId="18" xfId="57" applyNumberFormat="1" applyFont="1" applyFill="1" applyBorder="1" applyAlignment="1">
      <alignment horizontal="center" vertical="center" wrapText="1"/>
      <protection/>
    </xf>
    <xf numFmtId="0" fontId="2" fillId="0" borderId="19" xfId="57" applyFont="1" applyBorder="1" applyAlignment="1">
      <alignment horizontal="center" vertical="top"/>
      <protection/>
    </xf>
    <xf numFmtId="49" fontId="2" fillId="0" borderId="20" xfId="57" applyNumberFormat="1" applyFont="1" applyBorder="1" applyAlignment="1">
      <alignment horizontal="center" vertical="top" wrapText="1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1" fillId="0" borderId="23" xfId="57" applyFont="1" applyBorder="1" applyAlignment="1">
      <alignment horizontal="center" vertical="top"/>
      <protection/>
    </xf>
    <xf numFmtId="49" fontId="1" fillId="0" borderId="24" xfId="57" applyNumberFormat="1" applyFont="1" applyBorder="1" applyAlignment="1">
      <alignment horizontal="center" vertical="top" wrapText="1"/>
      <protection/>
    </xf>
    <xf numFmtId="0" fontId="2" fillId="0" borderId="24" xfId="57" applyFont="1" applyBorder="1" applyAlignment="1">
      <alignment vertical="center" wrapText="1"/>
      <protection/>
    </xf>
    <xf numFmtId="0" fontId="2" fillId="0" borderId="24" xfId="57" applyFont="1" applyBorder="1" applyAlignment="1">
      <alignment horizontal="center" vertical="center"/>
      <protection/>
    </xf>
    <xf numFmtId="2" fontId="13" fillId="0" borderId="24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 wrapText="1"/>
    </xf>
    <xf numFmtId="0" fontId="2" fillId="0" borderId="27" xfId="57" applyFont="1" applyBorder="1" applyAlignment="1">
      <alignment vertical="center" wrapText="1"/>
      <protection/>
    </xf>
    <xf numFmtId="0" fontId="2" fillId="0" borderId="27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0" fontId="1" fillId="0" borderId="26" xfId="57" applyFont="1" applyBorder="1" applyAlignment="1">
      <alignment horizontal="center" vertical="top"/>
      <protection/>
    </xf>
    <xf numFmtId="49" fontId="1" fillId="0" borderId="27" xfId="57" applyNumberFormat="1" applyFont="1" applyBorder="1" applyAlignment="1">
      <alignment horizontal="center" vertical="top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184" fontId="3" fillId="0" borderId="27" xfId="57" applyNumberFormat="1" applyFont="1" applyFill="1" applyBorder="1" applyAlignment="1">
      <alignment horizontal="center" vertical="center" wrapText="1"/>
      <protection/>
    </xf>
    <xf numFmtId="184" fontId="3" fillId="0" borderId="28" xfId="57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left" vertical="top" wrapText="1" indent="1"/>
    </xf>
    <xf numFmtId="0" fontId="1" fillId="0" borderId="10" xfId="57" applyFont="1" applyBorder="1" applyAlignment="1">
      <alignment horizontal="left" vertical="center" wrapText="1"/>
      <protection/>
    </xf>
    <xf numFmtId="0" fontId="14" fillId="0" borderId="11" xfId="0" applyFont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4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32" borderId="10" xfId="57" applyFont="1" applyFill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top"/>
      <protection/>
    </xf>
    <xf numFmtId="49" fontId="2" fillId="0" borderId="10" xfId="57" applyNumberFormat="1" applyFont="1" applyBorder="1" applyAlignment="1">
      <alignment horizontal="left" vertical="top"/>
      <protection/>
    </xf>
    <xf numFmtId="0" fontId="2" fillId="0" borderId="10" xfId="57" applyFont="1" applyBorder="1" applyAlignment="1">
      <alignment horizontal="left" vertical="center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6" fillId="0" borderId="30" xfId="57" applyFont="1" applyBorder="1" applyAlignment="1">
      <alignment horizontal="center" vertical="center" wrapText="1"/>
      <protection/>
    </xf>
    <xf numFmtId="0" fontId="6" fillId="0" borderId="31" xfId="57" applyFont="1" applyBorder="1" applyAlignment="1">
      <alignment horizontal="center" vertical="center" wrapText="1"/>
      <protection/>
    </xf>
    <xf numFmtId="0" fontId="4" fillId="0" borderId="32" xfId="57" applyBorder="1" applyAlignment="1">
      <alignment horizontal="center"/>
      <protection/>
    </xf>
    <xf numFmtId="0" fontId="6" fillId="0" borderId="33" xfId="57" applyFont="1" applyBorder="1" applyAlignment="1">
      <alignment horizontal="center" vertical="center" wrapText="1"/>
      <protection/>
    </xf>
    <xf numFmtId="0" fontId="4" fillId="0" borderId="34" xfId="57" applyBorder="1" applyAlignment="1">
      <alignment horizontal="center"/>
      <protection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6" fillId="0" borderId="35" xfId="57" applyFont="1" applyBorder="1" applyAlignment="1">
      <alignment horizontal="center" vertical="center" wrapText="1"/>
      <protection/>
    </xf>
    <xf numFmtId="0" fontId="4" fillId="0" borderId="36" xfId="57" applyBorder="1" applyAlignment="1">
      <alignment horizontal="center"/>
      <protection/>
    </xf>
    <xf numFmtId="49" fontId="6" fillId="0" borderId="31" xfId="57" applyNumberFormat="1" applyFont="1" applyBorder="1" applyAlignment="1">
      <alignment horizontal="center" vertical="center" wrapText="1"/>
      <protection/>
    </xf>
    <xf numFmtId="49" fontId="4" fillId="0" borderId="32" xfId="57" applyNumberFormat="1" applyBorder="1" applyAlignment="1">
      <alignment horizontal="center"/>
      <protection/>
    </xf>
    <xf numFmtId="0" fontId="6" fillId="0" borderId="32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49" fontId="6" fillId="0" borderId="32" xfId="57" applyNumberFormat="1" applyFont="1" applyBorder="1" applyAlignment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2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2" xfId="57" applyFont="1" applyBorder="1" applyAlignment="1" applyProtection="1">
      <alignment horizontal="center" vertical="center"/>
      <protection locked="0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57" applyFont="1" applyFill="1" applyBorder="1" applyAlignment="1" applyProtection="1">
      <alignment horizontal="center" vertical="center"/>
      <protection locked="0"/>
    </xf>
    <xf numFmtId="0" fontId="2" fillId="0" borderId="37" xfId="57" applyFont="1" applyBorder="1" applyAlignment="1">
      <alignment horizontal="center" vertical="top"/>
      <protection/>
    </xf>
    <xf numFmtId="0" fontId="26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1.421875" style="31" customWidth="1"/>
    <col min="2" max="16384" width="9.140625" style="31" customWidth="1"/>
  </cols>
  <sheetData>
    <row r="1" ht="22.5">
      <c r="A1" s="30" t="s">
        <v>25</v>
      </c>
    </row>
    <row r="2" ht="16.5">
      <c r="A2" s="32"/>
    </row>
    <row r="3" ht="148.5">
      <c r="A3" s="33" t="s">
        <v>154</v>
      </c>
    </row>
    <row r="4" ht="82.5">
      <c r="A4" s="34" t="s">
        <v>156</v>
      </c>
    </row>
    <row r="5" ht="16.5">
      <c r="A5" s="33"/>
    </row>
    <row r="6" ht="16.5">
      <c r="A6" s="33"/>
    </row>
    <row r="7" ht="16.5">
      <c r="A7" s="35" t="s">
        <v>26</v>
      </c>
    </row>
    <row r="8" ht="16.5">
      <c r="A8" s="35" t="s">
        <v>33</v>
      </c>
    </row>
    <row r="9" ht="15.75">
      <c r="A9" s="36"/>
    </row>
    <row r="10" ht="15.75">
      <c r="A10" s="36"/>
    </row>
    <row r="11" ht="15.75">
      <c r="A11" s="36"/>
    </row>
    <row r="12" ht="15.75">
      <c r="A12" s="36"/>
    </row>
    <row r="13" ht="15.75">
      <c r="A13" s="36"/>
    </row>
    <row r="14" ht="15.75">
      <c r="A14" s="36"/>
    </row>
    <row r="15" ht="15.75">
      <c r="A15" s="3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9"/>
  <sheetViews>
    <sheetView zoomScalePageLayoutView="0" workbookViewId="0" topLeftCell="A130">
      <selection activeCell="A5" sqref="A5:M7"/>
    </sheetView>
  </sheetViews>
  <sheetFormatPr defaultColWidth="9.140625" defaultRowHeight="15"/>
  <cols>
    <col min="1" max="1" width="4.421875" style="2" customWidth="1"/>
    <col min="2" max="2" width="12.421875" style="8" customWidth="1"/>
    <col min="3" max="3" width="39.421875" style="4" customWidth="1"/>
    <col min="4" max="4" width="9.140625" style="5" customWidth="1"/>
    <col min="5" max="5" width="10.7109375" style="6" customWidth="1"/>
    <col min="6" max="6" width="9.140625" style="6" customWidth="1"/>
    <col min="7" max="7" width="12.28125" style="6" bestFit="1" customWidth="1"/>
    <col min="8" max="8" width="9.140625" style="6" customWidth="1"/>
    <col min="9" max="9" width="10.00390625" style="6" bestFit="1" customWidth="1"/>
    <col min="10" max="10" width="9.140625" style="6" customWidth="1"/>
    <col min="11" max="11" width="10.57421875" style="6" customWidth="1"/>
    <col min="12" max="12" width="12.140625" style="6" customWidth="1"/>
    <col min="13" max="16384" width="9.140625" style="1" customWidth="1"/>
  </cols>
  <sheetData>
    <row r="1" spans="1:13" ht="21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67.5" customHeight="1">
      <c r="A2" s="109" t="s">
        <v>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2:9" ht="16.5">
      <c r="B3" s="3" t="s">
        <v>155</v>
      </c>
      <c r="I3" s="7" t="s">
        <v>34</v>
      </c>
    </row>
    <row r="4" ht="17.25" thickBot="1">
      <c r="I4" s="7"/>
    </row>
    <row r="5" spans="1:18" s="10" customFormat="1" ht="15.75">
      <c r="A5" s="110" t="s">
        <v>0</v>
      </c>
      <c r="B5" s="112" t="s">
        <v>2</v>
      </c>
      <c r="C5" s="104" t="s">
        <v>3</v>
      </c>
      <c r="D5" s="104" t="s">
        <v>4</v>
      </c>
      <c r="E5" s="104" t="s">
        <v>5</v>
      </c>
      <c r="F5" s="102" t="s">
        <v>6</v>
      </c>
      <c r="G5" s="103"/>
      <c r="H5" s="102" t="s">
        <v>7</v>
      </c>
      <c r="I5" s="103"/>
      <c r="J5" s="102" t="s">
        <v>8</v>
      </c>
      <c r="K5" s="103"/>
      <c r="L5" s="104" t="s">
        <v>9</v>
      </c>
      <c r="M5" s="106" t="s">
        <v>10</v>
      </c>
      <c r="N5" s="9"/>
      <c r="O5" s="9"/>
      <c r="P5" s="9"/>
      <c r="Q5" s="9"/>
      <c r="R5" s="9"/>
    </row>
    <row r="6" spans="1:13" s="10" customFormat="1" ht="32.25" thickBot="1">
      <c r="A6" s="111"/>
      <c r="B6" s="113"/>
      <c r="C6" s="105"/>
      <c r="D6" s="105"/>
      <c r="E6" s="105"/>
      <c r="F6" s="39" t="s">
        <v>11</v>
      </c>
      <c r="G6" s="40" t="s">
        <v>9</v>
      </c>
      <c r="H6" s="39" t="s">
        <v>11</v>
      </c>
      <c r="I6" s="40" t="s">
        <v>9</v>
      </c>
      <c r="J6" s="39" t="s">
        <v>11</v>
      </c>
      <c r="K6" s="40" t="s">
        <v>9</v>
      </c>
      <c r="L6" s="105"/>
      <c r="M6" s="107"/>
    </row>
    <row r="7" spans="1:13" ht="17.25" thickBot="1">
      <c r="A7" s="65">
        <v>1</v>
      </c>
      <c r="B7" s="66">
        <v>2</v>
      </c>
      <c r="C7" s="67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9">
        <v>13</v>
      </c>
    </row>
    <row r="8" spans="1:13" ht="49.5">
      <c r="A8" s="82"/>
      <c r="B8" s="83"/>
      <c r="C8" s="84" t="s">
        <v>62</v>
      </c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1:13" ht="47.25">
      <c r="A9" s="87">
        <v>1</v>
      </c>
      <c r="B9" s="88" t="s">
        <v>63</v>
      </c>
      <c r="C9" s="26" t="s">
        <v>64</v>
      </c>
      <c r="D9" s="26" t="s">
        <v>65</v>
      </c>
      <c r="E9" s="37">
        <v>3.56</v>
      </c>
      <c r="F9" s="27">
        <v>0</v>
      </c>
      <c r="G9" s="27">
        <f>E9*F9</f>
        <v>0</v>
      </c>
      <c r="H9" s="27">
        <v>100</v>
      </c>
      <c r="I9" s="27">
        <f>E9*H9</f>
        <v>356</v>
      </c>
      <c r="J9" s="27">
        <v>328</v>
      </c>
      <c r="K9" s="27">
        <f>E9*J9</f>
        <v>1167.68</v>
      </c>
      <c r="L9" s="27">
        <f>G9+I9+K9</f>
        <v>1523.68</v>
      </c>
      <c r="M9" s="28"/>
    </row>
    <row r="10" spans="1:13" ht="115.5">
      <c r="A10" s="47">
        <v>2</v>
      </c>
      <c r="B10" s="58" t="s">
        <v>78</v>
      </c>
      <c r="C10" s="25" t="s">
        <v>66</v>
      </c>
      <c r="D10" s="22" t="s">
        <v>12</v>
      </c>
      <c r="E10" s="27">
        <v>76</v>
      </c>
      <c r="F10" s="27">
        <v>0</v>
      </c>
      <c r="G10" s="27">
        <f>E10*F10</f>
        <v>0</v>
      </c>
      <c r="H10" s="27">
        <v>0.11</v>
      </c>
      <c r="I10" s="27">
        <f>E10*H10</f>
        <v>8.36</v>
      </c>
      <c r="J10" s="27">
        <v>0.69</v>
      </c>
      <c r="K10" s="27">
        <f>E10*J10</f>
        <v>52.44</v>
      </c>
      <c r="L10" s="27">
        <f>G10+I10+K10</f>
        <v>60.8</v>
      </c>
      <c r="M10" s="28"/>
    </row>
    <row r="11" spans="1:13" ht="135.75">
      <c r="A11" s="47">
        <v>3</v>
      </c>
      <c r="B11" s="58" t="s">
        <v>153</v>
      </c>
      <c r="C11" s="25" t="s">
        <v>157</v>
      </c>
      <c r="D11" s="22" t="s">
        <v>12</v>
      </c>
      <c r="E11" s="27">
        <v>670</v>
      </c>
      <c r="F11" s="27">
        <v>0</v>
      </c>
      <c r="G11" s="27">
        <f>E11*F11</f>
        <v>0</v>
      </c>
      <c r="H11" s="27">
        <v>0.46</v>
      </c>
      <c r="I11" s="27">
        <f>E11*H11</f>
        <v>308.2</v>
      </c>
      <c r="J11" s="27">
        <v>4.04</v>
      </c>
      <c r="K11" s="27">
        <f>E11*J11</f>
        <v>2706.8</v>
      </c>
      <c r="L11" s="27">
        <f>G11+I11+K11</f>
        <v>3015</v>
      </c>
      <c r="M11" s="28"/>
    </row>
    <row r="12" spans="1:13" ht="16.5">
      <c r="A12" s="45"/>
      <c r="B12" s="13"/>
      <c r="C12" s="16" t="s">
        <v>18</v>
      </c>
      <c r="D12" s="12" t="s">
        <v>13</v>
      </c>
      <c r="E12" s="12"/>
      <c r="F12" s="12"/>
      <c r="G12" s="29">
        <f>SUM(G9:G11)</f>
        <v>0</v>
      </c>
      <c r="H12" s="29"/>
      <c r="I12" s="29">
        <f>SUM(I9:I11)</f>
        <v>672.56</v>
      </c>
      <c r="J12" s="29"/>
      <c r="K12" s="29">
        <f>SUM(K9:K11)</f>
        <v>3926.92</v>
      </c>
      <c r="L12" s="29">
        <f>G12+I12+K12</f>
        <v>4599.48</v>
      </c>
      <c r="M12" s="46"/>
    </row>
    <row r="13" spans="1:13" ht="16.5">
      <c r="A13" s="61"/>
      <c r="B13" s="62"/>
      <c r="C13" s="60" t="s">
        <v>67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</row>
    <row r="14" spans="1:13" ht="99">
      <c r="A14" s="47">
        <v>1</v>
      </c>
      <c r="B14" s="58" t="s">
        <v>153</v>
      </c>
      <c r="C14" s="25" t="s">
        <v>68</v>
      </c>
      <c r="D14" s="22" t="s">
        <v>12</v>
      </c>
      <c r="E14" s="27">
        <v>364</v>
      </c>
      <c r="F14" s="27">
        <v>0</v>
      </c>
      <c r="G14" s="27">
        <f>E14*F14</f>
        <v>0</v>
      </c>
      <c r="H14" s="27">
        <v>0.46</v>
      </c>
      <c r="I14" s="27">
        <f>E14*H14</f>
        <v>167.44</v>
      </c>
      <c r="J14" s="27">
        <v>2.74</v>
      </c>
      <c r="K14" s="27">
        <f>E14*J14</f>
        <v>997.3600000000001</v>
      </c>
      <c r="L14" s="27">
        <f>G14+I14+K14</f>
        <v>1164.8000000000002</v>
      </c>
      <c r="M14" s="28"/>
    </row>
    <row r="15" spans="1:13" ht="66">
      <c r="A15" s="47">
        <v>2</v>
      </c>
      <c r="B15" s="58" t="s">
        <v>69</v>
      </c>
      <c r="C15" s="25" t="s">
        <v>158</v>
      </c>
      <c r="D15" s="22" t="s">
        <v>12</v>
      </c>
      <c r="E15" s="27">
        <v>750</v>
      </c>
      <c r="F15" s="27">
        <v>0</v>
      </c>
      <c r="G15" s="27">
        <f>E15*F15</f>
        <v>0</v>
      </c>
      <c r="H15" s="27">
        <v>0.3</v>
      </c>
      <c r="I15" s="27">
        <f>E15*H15</f>
        <v>225</v>
      </c>
      <c r="J15" s="27">
        <v>3.13</v>
      </c>
      <c r="K15" s="27">
        <f>E15*J15</f>
        <v>2347.5</v>
      </c>
      <c r="L15" s="27">
        <f>G15+I15+K15</f>
        <v>2572.5</v>
      </c>
      <c r="M15" s="28"/>
    </row>
    <row r="16" spans="1:13" ht="33">
      <c r="A16" s="47"/>
      <c r="B16" s="58"/>
      <c r="C16" s="43" t="s">
        <v>70</v>
      </c>
      <c r="D16" s="22"/>
      <c r="E16" s="27"/>
      <c r="F16" s="27"/>
      <c r="G16" s="27">
        <v>0</v>
      </c>
      <c r="H16" s="27"/>
      <c r="I16" s="27">
        <v>0</v>
      </c>
      <c r="J16" s="27"/>
      <c r="K16" s="27">
        <v>0</v>
      </c>
      <c r="L16" s="27"/>
      <c r="M16" s="28"/>
    </row>
    <row r="17" spans="1:13" ht="66">
      <c r="A17" s="47">
        <v>3</v>
      </c>
      <c r="B17" s="58" t="s">
        <v>35</v>
      </c>
      <c r="C17" s="25" t="s">
        <v>71</v>
      </c>
      <c r="D17" s="22" t="s">
        <v>12</v>
      </c>
      <c r="E17" s="27">
        <v>910</v>
      </c>
      <c r="F17" s="27">
        <v>0</v>
      </c>
      <c r="G17" s="27">
        <f>E17*F17</f>
        <v>0</v>
      </c>
      <c r="H17" s="27">
        <v>0.67</v>
      </c>
      <c r="I17" s="27">
        <f>E17*H17</f>
        <v>609.7</v>
      </c>
      <c r="J17" s="27">
        <v>3.33</v>
      </c>
      <c r="K17" s="27">
        <f>E17*J17</f>
        <v>3030.3</v>
      </c>
      <c r="L17" s="27">
        <f>G17+I17+K17</f>
        <v>3640</v>
      </c>
      <c r="M17" s="28"/>
    </row>
    <row r="18" spans="1:13" ht="33">
      <c r="A18" s="47">
        <v>4</v>
      </c>
      <c r="B18" s="58" t="s">
        <v>37</v>
      </c>
      <c r="C18" s="25" t="s">
        <v>36</v>
      </c>
      <c r="D18" s="22" t="s">
        <v>12</v>
      </c>
      <c r="E18" s="27">
        <v>51</v>
      </c>
      <c r="F18" s="27">
        <v>0</v>
      </c>
      <c r="G18" s="27">
        <f>E18*F18</f>
        <v>0</v>
      </c>
      <c r="H18" s="27">
        <v>11.41</v>
      </c>
      <c r="I18" s="27">
        <f>E18*H18</f>
        <v>581.91</v>
      </c>
      <c r="J18" s="27">
        <v>0</v>
      </c>
      <c r="K18" s="27">
        <f>E18*J18</f>
        <v>0</v>
      </c>
      <c r="L18" s="27">
        <f>K18+I18+G18</f>
        <v>581.91</v>
      </c>
      <c r="M18" s="28"/>
    </row>
    <row r="19" spans="1:13" ht="20.25">
      <c r="A19" s="47">
        <v>5</v>
      </c>
      <c r="B19" s="89" t="s">
        <v>72</v>
      </c>
      <c r="C19" s="90" t="s">
        <v>73</v>
      </c>
      <c r="D19" s="26" t="s">
        <v>14</v>
      </c>
      <c r="E19" s="27">
        <v>18800</v>
      </c>
      <c r="F19" s="27">
        <v>0</v>
      </c>
      <c r="G19" s="27">
        <v>0</v>
      </c>
      <c r="H19" s="27">
        <v>0.05</v>
      </c>
      <c r="I19" s="27">
        <f>E19*H19</f>
        <v>940</v>
      </c>
      <c r="J19" s="27">
        <v>0.1</v>
      </c>
      <c r="K19" s="27">
        <f>E19*J19</f>
        <v>1880</v>
      </c>
      <c r="L19" s="27">
        <f>K19+I19+G19</f>
        <v>2820</v>
      </c>
      <c r="M19" s="28"/>
    </row>
    <row r="20" spans="1:13" ht="33">
      <c r="A20" s="47"/>
      <c r="B20" s="58"/>
      <c r="C20" s="43" t="s">
        <v>74</v>
      </c>
      <c r="D20" s="22"/>
      <c r="E20" s="27"/>
      <c r="F20" s="27"/>
      <c r="G20" s="27">
        <v>0</v>
      </c>
      <c r="H20" s="27"/>
      <c r="I20" s="27">
        <v>0</v>
      </c>
      <c r="J20" s="27"/>
      <c r="K20" s="27">
        <v>0</v>
      </c>
      <c r="L20" s="27"/>
      <c r="M20" s="28"/>
    </row>
    <row r="21" spans="1:13" ht="66">
      <c r="A21" s="47">
        <v>6</v>
      </c>
      <c r="B21" s="58" t="s">
        <v>75</v>
      </c>
      <c r="C21" s="25" t="s">
        <v>76</v>
      </c>
      <c r="D21" s="22" t="s">
        <v>12</v>
      </c>
      <c r="E21" s="27">
        <v>250</v>
      </c>
      <c r="F21" s="27">
        <v>0</v>
      </c>
      <c r="G21" s="27">
        <f>E21*F21</f>
        <v>0</v>
      </c>
      <c r="H21" s="27">
        <v>0.22</v>
      </c>
      <c r="I21" s="27">
        <f>E21*H21</f>
        <v>55</v>
      </c>
      <c r="J21" s="27">
        <v>1.15</v>
      </c>
      <c r="K21" s="27">
        <f>E21*J21</f>
        <v>287.5</v>
      </c>
      <c r="L21" s="27">
        <f>G21+I21+K21</f>
        <v>342.5</v>
      </c>
      <c r="M21" s="28"/>
    </row>
    <row r="22" spans="1:13" ht="82.5">
      <c r="A22" s="47">
        <v>7</v>
      </c>
      <c r="B22" s="58" t="s">
        <v>78</v>
      </c>
      <c r="C22" s="25" t="s">
        <v>77</v>
      </c>
      <c r="D22" s="22" t="s">
        <v>12</v>
      </c>
      <c r="E22" s="27">
        <v>370</v>
      </c>
      <c r="F22" s="27">
        <v>0</v>
      </c>
      <c r="G22" s="27">
        <f>E22*F22</f>
        <v>0</v>
      </c>
      <c r="H22" s="27">
        <v>0.16</v>
      </c>
      <c r="I22" s="27">
        <f>E22*H22</f>
        <v>59.2</v>
      </c>
      <c r="J22" s="27">
        <v>0.99</v>
      </c>
      <c r="K22" s="27">
        <f>E22*J22</f>
        <v>366.3</v>
      </c>
      <c r="L22" s="27">
        <f>G22+I22+K22</f>
        <v>425.5</v>
      </c>
      <c r="M22" s="28"/>
    </row>
    <row r="23" spans="1:13" ht="16.5">
      <c r="A23" s="45"/>
      <c r="B23" s="13"/>
      <c r="C23" s="16" t="s">
        <v>24</v>
      </c>
      <c r="D23" s="12" t="s">
        <v>13</v>
      </c>
      <c r="E23" s="12"/>
      <c r="F23" s="12"/>
      <c r="G23" s="29">
        <f>SUM(G14:G22)</f>
        <v>0</v>
      </c>
      <c r="H23" s="29"/>
      <c r="I23" s="29">
        <f>SUM(I14:I22)</f>
        <v>2638.25</v>
      </c>
      <c r="J23" s="29"/>
      <c r="K23" s="29">
        <f>SUM(K14:K22)</f>
        <v>8908.96</v>
      </c>
      <c r="L23" s="29">
        <f>G23+I23+K23</f>
        <v>11547.21</v>
      </c>
      <c r="M23" s="48"/>
    </row>
    <row r="24" spans="1:13" ht="16.5">
      <c r="A24" s="45"/>
      <c r="B24" s="13"/>
      <c r="C24" s="42" t="s">
        <v>79</v>
      </c>
      <c r="D24" s="14"/>
      <c r="E24" s="15"/>
      <c r="F24" s="41"/>
      <c r="G24" s="41"/>
      <c r="H24" s="15"/>
      <c r="I24" s="15"/>
      <c r="J24" s="41"/>
      <c r="K24" s="41"/>
      <c r="L24" s="15"/>
      <c r="M24" s="49"/>
    </row>
    <row r="25" spans="1:13" ht="16.5">
      <c r="A25" s="45"/>
      <c r="B25" s="13"/>
      <c r="C25" s="43" t="s">
        <v>27</v>
      </c>
      <c r="D25" s="14"/>
      <c r="E25" s="15"/>
      <c r="F25" s="41"/>
      <c r="G25" s="41"/>
      <c r="H25" s="15"/>
      <c r="I25" s="15"/>
      <c r="J25" s="41"/>
      <c r="K25" s="41"/>
      <c r="L25" s="15"/>
      <c r="M25" s="49"/>
    </row>
    <row r="26" spans="1:13" ht="33">
      <c r="A26" s="45"/>
      <c r="B26" s="13"/>
      <c r="C26" s="42" t="s">
        <v>80</v>
      </c>
      <c r="D26" s="14"/>
      <c r="E26" s="15"/>
      <c r="F26" s="41"/>
      <c r="G26" s="41"/>
      <c r="H26" s="15"/>
      <c r="I26" s="15"/>
      <c r="J26" s="41"/>
      <c r="K26" s="41"/>
      <c r="L26" s="15"/>
      <c r="M26" s="49"/>
    </row>
    <row r="27" spans="1:13" ht="66">
      <c r="A27" s="47">
        <v>1</v>
      </c>
      <c r="B27" s="58" t="s">
        <v>39</v>
      </c>
      <c r="C27" s="25" t="s">
        <v>38</v>
      </c>
      <c r="D27" s="22" t="s">
        <v>12</v>
      </c>
      <c r="E27" s="27">
        <v>24.5</v>
      </c>
      <c r="F27" s="27">
        <v>0</v>
      </c>
      <c r="G27" s="27">
        <f>E27*F27</f>
        <v>0</v>
      </c>
      <c r="H27" s="27">
        <v>15.8</v>
      </c>
      <c r="I27" s="27">
        <f>E27*H27</f>
        <v>387.1</v>
      </c>
      <c r="J27" s="27">
        <v>12.21</v>
      </c>
      <c r="K27" s="27">
        <f>E27*J27</f>
        <v>299.14500000000004</v>
      </c>
      <c r="L27" s="27">
        <f>K27+I27+G27</f>
        <v>686.2450000000001</v>
      </c>
      <c r="M27" s="28"/>
    </row>
    <row r="28" spans="1:13" ht="82.5">
      <c r="A28" s="47">
        <v>2</v>
      </c>
      <c r="B28" s="58" t="s">
        <v>41</v>
      </c>
      <c r="C28" s="25" t="s">
        <v>40</v>
      </c>
      <c r="D28" s="22" t="s">
        <v>12</v>
      </c>
      <c r="E28" s="27">
        <v>37</v>
      </c>
      <c r="F28" s="27">
        <v>0</v>
      </c>
      <c r="G28" s="27">
        <f>E28*F28</f>
        <v>0</v>
      </c>
      <c r="H28" s="27">
        <v>17.81</v>
      </c>
      <c r="I28" s="27">
        <f>E28*H28</f>
        <v>658.9699999999999</v>
      </c>
      <c r="J28" s="27">
        <v>1.34</v>
      </c>
      <c r="K28" s="27">
        <f>E28*J28</f>
        <v>49.580000000000005</v>
      </c>
      <c r="L28" s="27">
        <f>K28+I28+G28</f>
        <v>708.55</v>
      </c>
      <c r="M28" s="28"/>
    </row>
    <row r="29" spans="1:13" ht="82.5">
      <c r="A29" s="47">
        <v>3</v>
      </c>
      <c r="B29" s="21" t="s">
        <v>43</v>
      </c>
      <c r="C29" s="25" t="s">
        <v>42</v>
      </c>
      <c r="D29" s="22" t="s">
        <v>12</v>
      </c>
      <c r="E29" s="27">
        <v>37</v>
      </c>
      <c r="F29" s="27">
        <v>11</v>
      </c>
      <c r="G29" s="27">
        <f>E29*F29</f>
        <v>407</v>
      </c>
      <c r="H29" s="27">
        <v>8.39</v>
      </c>
      <c r="I29" s="27">
        <f>E29*H29</f>
        <v>310.43</v>
      </c>
      <c r="J29" s="27">
        <v>14.81</v>
      </c>
      <c r="K29" s="27">
        <f>E29*J29</f>
        <v>547.97</v>
      </c>
      <c r="L29" s="27">
        <f>K29+I29+G29</f>
        <v>1265.4</v>
      </c>
      <c r="M29" s="28"/>
    </row>
    <row r="30" spans="1:13" ht="49.5">
      <c r="A30" s="47">
        <v>4</v>
      </c>
      <c r="B30" s="21" t="s">
        <v>44</v>
      </c>
      <c r="C30" s="25" t="s">
        <v>45</v>
      </c>
      <c r="D30" s="22" t="s">
        <v>23</v>
      </c>
      <c r="E30" s="27">
        <v>0.31</v>
      </c>
      <c r="F30" s="27">
        <v>1050</v>
      </c>
      <c r="G30" s="27">
        <f>E30*F30</f>
        <v>325.5</v>
      </c>
      <c r="H30" s="27">
        <v>262.5</v>
      </c>
      <c r="I30" s="27">
        <f>E30*H30</f>
        <v>81.375</v>
      </c>
      <c r="J30" s="27">
        <v>18.99</v>
      </c>
      <c r="K30" s="27">
        <f>E30*J30</f>
        <v>5.8869</v>
      </c>
      <c r="L30" s="27">
        <f>K30+I30+G30</f>
        <v>412.76189999999997</v>
      </c>
      <c r="M30" s="28"/>
    </row>
    <row r="31" spans="1:13" ht="66">
      <c r="A31" s="47">
        <v>5</v>
      </c>
      <c r="B31" s="21" t="s">
        <v>49</v>
      </c>
      <c r="C31" s="25" t="s">
        <v>46</v>
      </c>
      <c r="D31" s="26" t="s">
        <v>23</v>
      </c>
      <c r="E31" s="27">
        <v>63.8</v>
      </c>
      <c r="F31" s="27">
        <v>121.35</v>
      </c>
      <c r="G31" s="27">
        <f>E31*F31</f>
        <v>7742.129999999999</v>
      </c>
      <c r="H31" s="27">
        <v>4.47</v>
      </c>
      <c r="I31" s="27">
        <f>E31*H31</f>
        <v>285.186</v>
      </c>
      <c r="J31" s="27">
        <v>24.89</v>
      </c>
      <c r="K31" s="27">
        <f>E31*J31</f>
        <v>1587.982</v>
      </c>
      <c r="L31" s="27">
        <f>K31+I31+G31</f>
        <v>9615.297999999999</v>
      </c>
      <c r="M31" s="28"/>
    </row>
    <row r="32" spans="1:13" ht="33">
      <c r="A32" s="45"/>
      <c r="B32" s="13"/>
      <c r="C32" s="43" t="s">
        <v>47</v>
      </c>
      <c r="D32" s="14"/>
      <c r="E32" s="15"/>
      <c r="F32" s="41"/>
      <c r="G32" s="27">
        <v>0</v>
      </c>
      <c r="H32" s="15"/>
      <c r="I32" s="27">
        <v>0</v>
      </c>
      <c r="J32" s="41"/>
      <c r="K32" s="27">
        <v>0</v>
      </c>
      <c r="L32" s="15"/>
      <c r="M32" s="49"/>
    </row>
    <row r="33" spans="1:13" ht="66">
      <c r="A33" s="47">
        <v>6</v>
      </c>
      <c r="B33" s="58" t="s">
        <v>39</v>
      </c>
      <c r="C33" s="25" t="s">
        <v>48</v>
      </c>
      <c r="D33" s="22" t="s">
        <v>12</v>
      </c>
      <c r="E33" s="27">
        <v>10.7</v>
      </c>
      <c r="F33" s="27">
        <v>0</v>
      </c>
      <c r="G33" s="27">
        <f>E33*F33</f>
        <v>0</v>
      </c>
      <c r="H33" s="27">
        <v>15.8</v>
      </c>
      <c r="I33" s="27">
        <f>E33*H33</f>
        <v>169.06</v>
      </c>
      <c r="J33" s="27">
        <v>12.21</v>
      </c>
      <c r="K33" s="27">
        <f>E33*J33</f>
        <v>130.647</v>
      </c>
      <c r="L33" s="27">
        <f>K33+I33+G33</f>
        <v>299.707</v>
      </c>
      <c r="M33" s="28"/>
    </row>
    <row r="34" spans="1:13" ht="49.5">
      <c r="A34" s="47">
        <v>7</v>
      </c>
      <c r="B34" s="21" t="s">
        <v>44</v>
      </c>
      <c r="C34" s="25" t="s">
        <v>22</v>
      </c>
      <c r="D34" s="22" t="s">
        <v>23</v>
      </c>
      <c r="E34" s="37">
        <v>0.05</v>
      </c>
      <c r="F34" s="27">
        <v>1050</v>
      </c>
      <c r="G34" s="27">
        <f>E34*F34</f>
        <v>52.5</v>
      </c>
      <c r="H34" s="27">
        <v>262.5</v>
      </c>
      <c r="I34" s="27">
        <f>E34*H34</f>
        <v>13.125</v>
      </c>
      <c r="J34" s="27">
        <v>18.99</v>
      </c>
      <c r="K34" s="27">
        <f>E34*J34</f>
        <v>0.9495</v>
      </c>
      <c r="L34" s="27">
        <f>K34+I34+G34</f>
        <v>66.5745</v>
      </c>
      <c r="M34" s="28"/>
    </row>
    <row r="35" spans="1:13" ht="66">
      <c r="A35" s="47">
        <v>8</v>
      </c>
      <c r="B35" s="21" t="s">
        <v>49</v>
      </c>
      <c r="C35" s="25" t="s">
        <v>50</v>
      </c>
      <c r="D35" s="26" t="s">
        <v>23</v>
      </c>
      <c r="E35" s="27">
        <v>24.5</v>
      </c>
      <c r="F35" s="27">
        <v>121.35</v>
      </c>
      <c r="G35" s="27">
        <f>E35*F35</f>
        <v>2973.075</v>
      </c>
      <c r="H35" s="27">
        <v>4.47</v>
      </c>
      <c r="I35" s="27">
        <f>E35*H35</f>
        <v>109.515</v>
      </c>
      <c r="J35" s="27">
        <v>24.89</v>
      </c>
      <c r="K35" s="27">
        <f>E35*J35</f>
        <v>609.8050000000001</v>
      </c>
      <c r="L35" s="27">
        <f>K35+I35+G35</f>
        <v>3692.395</v>
      </c>
      <c r="M35" s="28"/>
    </row>
    <row r="36" spans="1:13" ht="66">
      <c r="A36" s="47">
        <v>9</v>
      </c>
      <c r="B36" s="21" t="s">
        <v>52</v>
      </c>
      <c r="C36" s="25" t="s">
        <v>51</v>
      </c>
      <c r="D36" s="22" t="s">
        <v>30</v>
      </c>
      <c r="E36" s="37">
        <v>120</v>
      </c>
      <c r="F36" s="27">
        <v>0.5</v>
      </c>
      <c r="G36" s="27">
        <f>E36*F36</f>
        <v>60</v>
      </c>
      <c r="H36" s="27">
        <v>0.3</v>
      </c>
      <c r="I36" s="27">
        <f>E36*H36</f>
        <v>36</v>
      </c>
      <c r="J36" s="27">
        <v>0.2</v>
      </c>
      <c r="K36" s="27">
        <f>E36*J36</f>
        <v>24</v>
      </c>
      <c r="L36" s="27">
        <f>K36+I36+G36</f>
        <v>120</v>
      </c>
      <c r="M36" s="28"/>
    </row>
    <row r="37" spans="1:13" ht="99">
      <c r="A37" s="47">
        <v>10</v>
      </c>
      <c r="B37" s="21" t="s">
        <v>54</v>
      </c>
      <c r="C37" s="25" t="s">
        <v>53</v>
      </c>
      <c r="D37" s="22" t="s">
        <v>12</v>
      </c>
      <c r="E37" s="27">
        <v>31</v>
      </c>
      <c r="F37" s="27">
        <v>4.24</v>
      </c>
      <c r="G37" s="27">
        <f>E37*F37</f>
        <v>131.44</v>
      </c>
      <c r="H37" s="27">
        <v>8.39</v>
      </c>
      <c r="I37" s="27">
        <f>E37*H37</f>
        <v>260.09000000000003</v>
      </c>
      <c r="J37" s="27">
        <v>4.72</v>
      </c>
      <c r="K37" s="27">
        <f>E37*J37</f>
        <v>146.32</v>
      </c>
      <c r="L37" s="27">
        <f>K37+I37+G37</f>
        <v>537.85</v>
      </c>
      <c r="M37" s="28"/>
    </row>
    <row r="38" spans="1:13" ht="16.5">
      <c r="A38" s="45"/>
      <c r="B38" s="13"/>
      <c r="C38" s="43" t="s">
        <v>81</v>
      </c>
      <c r="D38" s="14"/>
      <c r="E38" s="15"/>
      <c r="F38" s="41"/>
      <c r="G38" s="27">
        <v>0</v>
      </c>
      <c r="H38" s="15"/>
      <c r="I38" s="27">
        <v>0</v>
      </c>
      <c r="J38" s="41"/>
      <c r="K38" s="27">
        <v>0</v>
      </c>
      <c r="L38" s="15"/>
      <c r="M38" s="49"/>
    </row>
    <row r="39" spans="1:13" ht="115.5">
      <c r="A39" s="47">
        <v>1</v>
      </c>
      <c r="B39" s="21" t="s">
        <v>83</v>
      </c>
      <c r="C39" s="25" t="s">
        <v>82</v>
      </c>
      <c r="D39" s="22" t="s">
        <v>12</v>
      </c>
      <c r="E39" s="27">
        <v>1485</v>
      </c>
      <c r="F39" s="27">
        <v>4.24</v>
      </c>
      <c r="G39" s="27">
        <f aca="true" t="shared" si="0" ref="G39:G44">E39*F39</f>
        <v>6296.400000000001</v>
      </c>
      <c r="H39" s="27">
        <v>2.5</v>
      </c>
      <c r="I39" s="27">
        <f aca="true" t="shared" si="1" ref="I39:I44">E39*H39</f>
        <v>3712.5</v>
      </c>
      <c r="J39" s="27">
        <v>4.72</v>
      </c>
      <c r="K39" s="27">
        <f aca="true" t="shared" si="2" ref="K39:K44">E39*J39</f>
        <v>7009.2</v>
      </c>
      <c r="L39" s="27">
        <f aca="true" t="shared" si="3" ref="L39:L44">K39+I39+G39</f>
        <v>17018.100000000002</v>
      </c>
      <c r="M39" s="28"/>
    </row>
    <row r="40" spans="1:13" ht="82.5">
      <c r="A40" s="47">
        <v>2</v>
      </c>
      <c r="B40" s="21" t="s">
        <v>84</v>
      </c>
      <c r="C40" s="25" t="s">
        <v>55</v>
      </c>
      <c r="D40" s="22" t="s">
        <v>12</v>
      </c>
      <c r="E40" s="27">
        <v>1530</v>
      </c>
      <c r="F40" s="27">
        <v>11</v>
      </c>
      <c r="G40" s="27">
        <f t="shared" si="0"/>
        <v>16830</v>
      </c>
      <c r="H40" s="27">
        <v>2.35</v>
      </c>
      <c r="I40" s="27">
        <f t="shared" si="1"/>
        <v>3595.5</v>
      </c>
      <c r="J40" s="27">
        <v>18.06</v>
      </c>
      <c r="K40" s="27">
        <f t="shared" si="2"/>
        <v>27631.8</v>
      </c>
      <c r="L40" s="27">
        <f t="shared" si="3"/>
        <v>48057.3</v>
      </c>
      <c r="M40" s="28"/>
    </row>
    <row r="41" spans="1:13" ht="49.5">
      <c r="A41" s="47">
        <v>3</v>
      </c>
      <c r="B41" s="21" t="s">
        <v>44</v>
      </c>
      <c r="C41" s="25" t="s">
        <v>56</v>
      </c>
      <c r="D41" s="22" t="s">
        <v>23</v>
      </c>
      <c r="E41" s="37">
        <v>5.43</v>
      </c>
      <c r="F41" s="27">
        <v>1050</v>
      </c>
      <c r="G41" s="27">
        <f t="shared" si="0"/>
        <v>5701.5</v>
      </c>
      <c r="H41" s="27">
        <v>262.5</v>
      </c>
      <c r="I41" s="27">
        <f t="shared" si="1"/>
        <v>1425.375</v>
      </c>
      <c r="J41" s="27">
        <v>18.99</v>
      </c>
      <c r="K41" s="27">
        <f t="shared" si="2"/>
        <v>103.11569999999999</v>
      </c>
      <c r="L41" s="27">
        <f t="shared" si="3"/>
        <v>7229.9907</v>
      </c>
      <c r="M41" s="28"/>
    </row>
    <row r="42" spans="1:13" ht="66">
      <c r="A42" s="47">
        <v>4</v>
      </c>
      <c r="B42" s="21" t="s">
        <v>58</v>
      </c>
      <c r="C42" s="25" t="s">
        <v>85</v>
      </c>
      <c r="D42" s="26" t="s">
        <v>14</v>
      </c>
      <c r="E42" s="27">
        <v>9045</v>
      </c>
      <c r="F42" s="27">
        <v>15.95</v>
      </c>
      <c r="G42" s="27">
        <f t="shared" si="0"/>
        <v>144267.75</v>
      </c>
      <c r="H42" s="27">
        <v>0.31</v>
      </c>
      <c r="I42" s="27">
        <f t="shared" si="1"/>
        <v>2803.95</v>
      </c>
      <c r="J42" s="27">
        <v>3.1</v>
      </c>
      <c r="K42" s="27">
        <f t="shared" si="2"/>
        <v>28039.5</v>
      </c>
      <c r="L42" s="27">
        <f t="shared" si="3"/>
        <v>175111.2</v>
      </c>
      <c r="M42" s="28"/>
    </row>
    <row r="43" spans="1:13" ht="36.75">
      <c r="A43" s="47">
        <v>5</v>
      </c>
      <c r="B43" s="21" t="s">
        <v>21</v>
      </c>
      <c r="C43" s="25" t="s">
        <v>57</v>
      </c>
      <c r="D43" s="22" t="s">
        <v>23</v>
      </c>
      <c r="E43" s="37">
        <v>2.72</v>
      </c>
      <c r="F43" s="27">
        <v>1050</v>
      </c>
      <c r="G43" s="27">
        <f t="shared" si="0"/>
        <v>2856</v>
      </c>
      <c r="H43" s="27">
        <v>262.5</v>
      </c>
      <c r="I43" s="27">
        <f t="shared" si="1"/>
        <v>714</v>
      </c>
      <c r="J43" s="27">
        <v>18.99</v>
      </c>
      <c r="K43" s="27">
        <f t="shared" si="2"/>
        <v>51.6528</v>
      </c>
      <c r="L43" s="27">
        <f t="shared" si="3"/>
        <v>3621.6528</v>
      </c>
      <c r="M43" s="28"/>
    </row>
    <row r="44" spans="1:13" ht="66">
      <c r="A44" s="47">
        <v>6</v>
      </c>
      <c r="B44" s="21" t="s">
        <v>59</v>
      </c>
      <c r="C44" s="25" t="s">
        <v>28</v>
      </c>
      <c r="D44" s="26" t="s">
        <v>14</v>
      </c>
      <c r="E44" s="27">
        <v>9045</v>
      </c>
      <c r="F44" s="27">
        <v>11.79</v>
      </c>
      <c r="G44" s="27">
        <f t="shared" si="0"/>
        <v>106640.54999999999</v>
      </c>
      <c r="H44" s="27">
        <v>0.31</v>
      </c>
      <c r="I44" s="27">
        <f t="shared" si="1"/>
        <v>2803.95</v>
      </c>
      <c r="J44" s="27">
        <v>2.3</v>
      </c>
      <c r="K44" s="27">
        <f t="shared" si="2"/>
        <v>20803.5</v>
      </c>
      <c r="L44" s="27">
        <f t="shared" si="3"/>
        <v>130247.99999999999</v>
      </c>
      <c r="M44" s="28"/>
    </row>
    <row r="45" spans="1:13" ht="66">
      <c r="A45" s="47">
        <v>7</v>
      </c>
      <c r="B45" s="21" t="s">
        <v>83</v>
      </c>
      <c r="C45" s="25" t="s">
        <v>60</v>
      </c>
      <c r="D45" s="22" t="s">
        <v>12</v>
      </c>
      <c r="E45" s="27">
        <v>732</v>
      </c>
      <c r="F45" s="27">
        <v>4.24</v>
      </c>
      <c r="G45" s="27">
        <f>E45*F45</f>
        <v>3103.6800000000003</v>
      </c>
      <c r="H45" s="27">
        <v>2.5</v>
      </c>
      <c r="I45" s="27">
        <f>E45*H45</f>
        <v>1830</v>
      </c>
      <c r="J45" s="27">
        <v>4.72</v>
      </c>
      <c r="K45" s="27">
        <f>E45*J45</f>
        <v>3455.04</v>
      </c>
      <c r="L45" s="27">
        <f>K45+I45+G45</f>
        <v>8388.720000000001</v>
      </c>
      <c r="M45" s="28"/>
    </row>
    <row r="46" spans="1:13" ht="16.5">
      <c r="A46" s="45"/>
      <c r="B46" s="13"/>
      <c r="C46" s="43" t="s">
        <v>86</v>
      </c>
      <c r="D46" s="14"/>
      <c r="E46" s="15"/>
      <c r="F46" s="41"/>
      <c r="G46" s="27">
        <v>0</v>
      </c>
      <c r="H46" s="15"/>
      <c r="I46" s="27">
        <v>0</v>
      </c>
      <c r="J46" s="41"/>
      <c r="K46" s="27">
        <v>0</v>
      </c>
      <c r="L46" s="15"/>
      <c r="M46" s="49"/>
    </row>
    <row r="47" spans="1:13" ht="82.5">
      <c r="A47" s="47">
        <v>1</v>
      </c>
      <c r="B47" s="21" t="s">
        <v>83</v>
      </c>
      <c r="C47" s="25" t="s">
        <v>87</v>
      </c>
      <c r="D47" s="22" t="s">
        <v>12</v>
      </c>
      <c r="E47" s="27">
        <v>2164</v>
      </c>
      <c r="F47" s="27">
        <v>4.24</v>
      </c>
      <c r="G47" s="27">
        <f aca="true" t="shared" si="4" ref="G47:G53">E47*F47</f>
        <v>9175.36</v>
      </c>
      <c r="H47" s="27">
        <v>2.5</v>
      </c>
      <c r="I47" s="27">
        <f aca="true" t="shared" si="5" ref="I47:I53">E47*H47</f>
        <v>5410</v>
      </c>
      <c r="J47" s="27">
        <v>4.72</v>
      </c>
      <c r="K47" s="27">
        <f aca="true" t="shared" si="6" ref="K47:K53">E47*J47</f>
        <v>10214.08</v>
      </c>
      <c r="L47" s="27">
        <f aca="true" t="shared" si="7" ref="L47:L53">K47+I47+G47</f>
        <v>24799.440000000002</v>
      </c>
      <c r="M47" s="28"/>
    </row>
    <row r="48" spans="1:13" ht="82.5">
      <c r="A48" s="47">
        <v>2</v>
      </c>
      <c r="B48" s="21" t="s">
        <v>84</v>
      </c>
      <c r="C48" s="25" t="s">
        <v>55</v>
      </c>
      <c r="D48" s="22" t="s">
        <v>12</v>
      </c>
      <c r="E48" s="27">
        <v>874</v>
      </c>
      <c r="F48" s="27">
        <v>11</v>
      </c>
      <c r="G48" s="27">
        <f t="shared" si="4"/>
        <v>9614</v>
      </c>
      <c r="H48" s="27">
        <v>2.35</v>
      </c>
      <c r="I48" s="27">
        <f t="shared" si="5"/>
        <v>2053.9</v>
      </c>
      <c r="J48" s="27">
        <v>18.06</v>
      </c>
      <c r="K48" s="27">
        <f t="shared" si="6"/>
        <v>15784.439999999999</v>
      </c>
      <c r="L48" s="27">
        <f t="shared" si="7"/>
        <v>27452.34</v>
      </c>
      <c r="M48" s="28"/>
    </row>
    <row r="49" spans="1:13" ht="49.5">
      <c r="A49" s="47">
        <v>3</v>
      </c>
      <c r="B49" s="21" t="s">
        <v>44</v>
      </c>
      <c r="C49" s="25" t="s">
        <v>56</v>
      </c>
      <c r="D49" s="22" t="s">
        <v>23</v>
      </c>
      <c r="E49" s="37">
        <v>3.47</v>
      </c>
      <c r="F49" s="27">
        <v>1050</v>
      </c>
      <c r="G49" s="27">
        <f t="shared" si="4"/>
        <v>3643.5</v>
      </c>
      <c r="H49" s="27">
        <v>262.5</v>
      </c>
      <c r="I49" s="27">
        <f t="shared" si="5"/>
        <v>910.875</v>
      </c>
      <c r="J49" s="27">
        <v>18.99</v>
      </c>
      <c r="K49" s="27">
        <f t="shared" si="6"/>
        <v>65.89529999999999</v>
      </c>
      <c r="L49" s="27">
        <f t="shared" si="7"/>
        <v>4620.2703</v>
      </c>
      <c r="M49" s="28"/>
    </row>
    <row r="50" spans="1:13" ht="66">
      <c r="A50" s="47">
        <v>4</v>
      </c>
      <c r="B50" s="21" t="s">
        <v>58</v>
      </c>
      <c r="C50" s="25" t="s">
        <v>85</v>
      </c>
      <c r="D50" s="26" t="s">
        <v>14</v>
      </c>
      <c r="E50" s="27">
        <v>5160</v>
      </c>
      <c r="F50" s="27">
        <v>15.95</v>
      </c>
      <c r="G50" s="27">
        <f t="shared" si="4"/>
        <v>82302</v>
      </c>
      <c r="H50" s="27">
        <v>0.31</v>
      </c>
      <c r="I50" s="27">
        <f t="shared" si="5"/>
        <v>1599.6</v>
      </c>
      <c r="J50" s="27">
        <v>3.1</v>
      </c>
      <c r="K50" s="27">
        <f t="shared" si="6"/>
        <v>15996</v>
      </c>
      <c r="L50" s="27">
        <f t="shared" si="7"/>
        <v>99897.6</v>
      </c>
      <c r="M50" s="28"/>
    </row>
    <row r="51" spans="1:13" ht="36.75">
      <c r="A51" s="47">
        <v>5</v>
      </c>
      <c r="B51" s="21" t="s">
        <v>21</v>
      </c>
      <c r="C51" s="25" t="s">
        <v>57</v>
      </c>
      <c r="D51" s="22" t="s">
        <v>23</v>
      </c>
      <c r="E51" s="37">
        <v>1.74</v>
      </c>
      <c r="F51" s="27">
        <v>1050</v>
      </c>
      <c r="G51" s="27">
        <f t="shared" si="4"/>
        <v>1827</v>
      </c>
      <c r="H51" s="27">
        <v>262.5</v>
      </c>
      <c r="I51" s="27">
        <f t="shared" si="5"/>
        <v>456.75</v>
      </c>
      <c r="J51" s="27">
        <v>18.99</v>
      </c>
      <c r="K51" s="27">
        <f t="shared" si="6"/>
        <v>33.0426</v>
      </c>
      <c r="L51" s="27">
        <f t="shared" si="7"/>
        <v>2316.7925999999998</v>
      </c>
      <c r="M51" s="28"/>
    </row>
    <row r="52" spans="1:13" ht="66">
      <c r="A52" s="47">
        <v>6</v>
      </c>
      <c r="B52" s="21" t="s">
        <v>59</v>
      </c>
      <c r="C52" s="25" t="s">
        <v>28</v>
      </c>
      <c r="D52" s="26" t="s">
        <v>14</v>
      </c>
      <c r="E52" s="27">
        <v>5160</v>
      </c>
      <c r="F52" s="27">
        <v>11.79</v>
      </c>
      <c r="G52" s="27">
        <f t="shared" si="4"/>
        <v>60836.399999999994</v>
      </c>
      <c r="H52" s="27">
        <v>0.31</v>
      </c>
      <c r="I52" s="27">
        <f t="shared" si="5"/>
        <v>1599.6</v>
      </c>
      <c r="J52" s="27">
        <v>2.3</v>
      </c>
      <c r="K52" s="27">
        <f t="shared" si="6"/>
        <v>11867.999999999998</v>
      </c>
      <c r="L52" s="27">
        <f t="shared" si="7"/>
        <v>74304</v>
      </c>
      <c r="M52" s="28"/>
    </row>
    <row r="53" spans="1:13" ht="66">
      <c r="A53" s="47">
        <v>7</v>
      </c>
      <c r="B53" s="21" t="s">
        <v>83</v>
      </c>
      <c r="C53" s="25" t="s">
        <v>60</v>
      </c>
      <c r="D53" s="22" t="s">
        <v>12</v>
      </c>
      <c r="E53" s="27">
        <v>420</v>
      </c>
      <c r="F53" s="27">
        <v>4.24</v>
      </c>
      <c r="G53" s="27">
        <f t="shared" si="4"/>
        <v>1780.8000000000002</v>
      </c>
      <c r="H53" s="27">
        <v>2.5</v>
      </c>
      <c r="I53" s="27">
        <f t="shared" si="5"/>
        <v>1050</v>
      </c>
      <c r="J53" s="27">
        <v>4.72</v>
      </c>
      <c r="K53" s="27">
        <f t="shared" si="6"/>
        <v>1982.3999999999999</v>
      </c>
      <c r="L53" s="27">
        <f t="shared" si="7"/>
        <v>4813.2</v>
      </c>
      <c r="M53" s="28"/>
    </row>
    <row r="54" spans="1:13" s="17" customFormat="1" ht="16.5">
      <c r="A54" s="45"/>
      <c r="B54" s="13"/>
      <c r="C54" s="16" t="s">
        <v>19</v>
      </c>
      <c r="D54" s="12" t="s">
        <v>13</v>
      </c>
      <c r="E54" s="12"/>
      <c r="F54" s="12"/>
      <c r="G54" s="29">
        <f>SUM(G27:G53)</f>
        <v>466566.5849999999</v>
      </c>
      <c r="H54" s="29"/>
      <c r="I54" s="29">
        <f>SUM(I27:I53)</f>
        <v>32276.851</v>
      </c>
      <c r="J54" s="29"/>
      <c r="K54" s="29">
        <f>SUM(K27:K53)</f>
        <v>146439.95179999998</v>
      </c>
      <c r="L54" s="29">
        <f>G54+I54+K54</f>
        <v>645283.3877999999</v>
      </c>
      <c r="M54" s="48"/>
    </row>
    <row r="55" spans="1:13" s="17" customFormat="1" ht="33">
      <c r="A55" s="45"/>
      <c r="B55" s="13"/>
      <c r="C55" s="43" t="s">
        <v>88</v>
      </c>
      <c r="D55" s="14"/>
      <c r="E55" s="15"/>
      <c r="F55" s="41"/>
      <c r="G55" s="29"/>
      <c r="H55" s="29"/>
      <c r="I55" s="29"/>
      <c r="J55" s="29"/>
      <c r="K55" s="29"/>
      <c r="L55" s="29"/>
      <c r="M55" s="48"/>
    </row>
    <row r="56" spans="1:13" s="17" customFormat="1" ht="66">
      <c r="A56" s="45"/>
      <c r="B56" s="13"/>
      <c r="C56" s="43" t="s">
        <v>92</v>
      </c>
      <c r="D56" s="14"/>
      <c r="E56" s="15"/>
      <c r="F56" s="41"/>
      <c r="G56" s="29"/>
      <c r="H56" s="29"/>
      <c r="I56" s="29"/>
      <c r="J56" s="29"/>
      <c r="K56" s="29"/>
      <c r="L56" s="29"/>
      <c r="M56" s="48"/>
    </row>
    <row r="57" spans="1:13" s="17" customFormat="1" ht="49.5">
      <c r="A57" s="47">
        <v>1</v>
      </c>
      <c r="B57" s="21" t="s">
        <v>95</v>
      </c>
      <c r="C57" s="91" t="s">
        <v>93</v>
      </c>
      <c r="D57" s="22" t="s">
        <v>30</v>
      </c>
      <c r="E57" s="27">
        <v>8</v>
      </c>
      <c r="F57" s="59">
        <v>0</v>
      </c>
      <c r="G57" s="27">
        <f aca="true" t="shared" si="8" ref="G57:G70">E57*F57</f>
        <v>0</v>
      </c>
      <c r="H57" s="59">
        <v>2.46</v>
      </c>
      <c r="I57" s="27">
        <f aca="true" t="shared" si="9" ref="I57:I70">E57*H57</f>
        <v>19.68</v>
      </c>
      <c r="J57" s="59">
        <v>0.46</v>
      </c>
      <c r="K57" s="27">
        <f aca="true" t="shared" si="10" ref="K57:K70">E57*J57</f>
        <v>3.68</v>
      </c>
      <c r="L57" s="27">
        <f>K57+I57+G57</f>
        <v>23.36</v>
      </c>
      <c r="M57" s="28"/>
    </row>
    <row r="58" spans="1:13" s="17" customFormat="1" ht="49.5">
      <c r="A58" s="47">
        <v>2</v>
      </c>
      <c r="B58" s="21" t="s">
        <v>96</v>
      </c>
      <c r="C58" s="91" t="s">
        <v>94</v>
      </c>
      <c r="D58" s="22" t="s">
        <v>30</v>
      </c>
      <c r="E58" s="27">
        <v>10</v>
      </c>
      <c r="F58" s="59">
        <v>0</v>
      </c>
      <c r="G58" s="27">
        <f t="shared" si="8"/>
        <v>0</v>
      </c>
      <c r="H58" s="59">
        <v>12.11</v>
      </c>
      <c r="I58" s="27">
        <f t="shared" si="9"/>
        <v>121.1</v>
      </c>
      <c r="J58" s="59">
        <v>5.22</v>
      </c>
      <c r="K58" s="27">
        <f t="shared" si="10"/>
        <v>52.199999999999996</v>
      </c>
      <c r="L58" s="27">
        <f>K58+I58+G58</f>
        <v>173.29999999999998</v>
      </c>
      <c r="M58" s="28"/>
    </row>
    <row r="59" spans="1:13" s="17" customFormat="1" ht="82.5">
      <c r="A59" s="87">
        <v>3</v>
      </c>
      <c r="B59" s="89" t="s">
        <v>98</v>
      </c>
      <c r="C59" s="91" t="s">
        <v>97</v>
      </c>
      <c r="D59" s="22" t="s">
        <v>12</v>
      </c>
      <c r="E59" s="27">
        <v>2.7</v>
      </c>
      <c r="F59" s="27">
        <v>0</v>
      </c>
      <c r="G59" s="27">
        <f t="shared" si="8"/>
        <v>0</v>
      </c>
      <c r="H59" s="27">
        <v>45.3</v>
      </c>
      <c r="I59" s="27">
        <f t="shared" si="9"/>
        <v>122.31</v>
      </c>
      <c r="J59" s="27">
        <v>13.17</v>
      </c>
      <c r="K59" s="27">
        <f t="shared" si="10"/>
        <v>35.559000000000005</v>
      </c>
      <c r="L59" s="27">
        <f>G59+I59+K59</f>
        <v>157.869</v>
      </c>
      <c r="M59" s="93"/>
    </row>
    <row r="60" spans="1:13" s="17" customFormat="1" ht="53.25">
      <c r="A60" s="47">
        <v>4</v>
      </c>
      <c r="B60" s="21" t="s">
        <v>100</v>
      </c>
      <c r="C60" s="91" t="s">
        <v>99</v>
      </c>
      <c r="D60" s="22" t="s">
        <v>12</v>
      </c>
      <c r="E60" s="27">
        <v>193</v>
      </c>
      <c r="F60" s="27">
        <v>0</v>
      </c>
      <c r="G60" s="27">
        <f t="shared" si="8"/>
        <v>0</v>
      </c>
      <c r="H60" s="27">
        <v>0.39</v>
      </c>
      <c r="I60" s="27">
        <f t="shared" si="9"/>
        <v>75.27</v>
      </c>
      <c r="J60" s="27">
        <v>1.59</v>
      </c>
      <c r="K60" s="27">
        <f t="shared" si="10"/>
        <v>306.87</v>
      </c>
      <c r="L60" s="27">
        <f>G60+I60+K60</f>
        <v>382.14</v>
      </c>
      <c r="M60" s="28"/>
    </row>
    <row r="61" spans="1:13" s="17" customFormat="1" ht="49.5">
      <c r="A61" s="47">
        <v>5</v>
      </c>
      <c r="B61" s="21" t="s">
        <v>37</v>
      </c>
      <c r="C61" s="91" t="s">
        <v>101</v>
      </c>
      <c r="D61" s="22" t="s">
        <v>12</v>
      </c>
      <c r="E61" s="27">
        <v>37</v>
      </c>
      <c r="F61" s="27">
        <v>0</v>
      </c>
      <c r="G61" s="27">
        <f t="shared" si="8"/>
        <v>0</v>
      </c>
      <c r="H61" s="27">
        <v>11.41</v>
      </c>
      <c r="I61" s="27">
        <f t="shared" si="9"/>
        <v>422.17</v>
      </c>
      <c r="J61" s="27">
        <v>0</v>
      </c>
      <c r="K61" s="27">
        <f t="shared" si="10"/>
        <v>0</v>
      </c>
      <c r="L61" s="27">
        <f aca="true" t="shared" si="11" ref="L61:L69">K61+I61+G61</f>
        <v>422.17</v>
      </c>
      <c r="M61" s="28"/>
    </row>
    <row r="62" spans="1:13" s="17" customFormat="1" ht="66">
      <c r="A62" s="47">
        <v>6</v>
      </c>
      <c r="B62" s="21" t="s">
        <v>54</v>
      </c>
      <c r="C62" s="91" t="s">
        <v>102</v>
      </c>
      <c r="D62" s="22" t="s">
        <v>12</v>
      </c>
      <c r="E62" s="27">
        <v>17.4</v>
      </c>
      <c r="F62" s="27">
        <v>4.24</v>
      </c>
      <c r="G62" s="27">
        <f t="shared" si="8"/>
        <v>73.776</v>
      </c>
      <c r="H62" s="27">
        <v>8.39</v>
      </c>
      <c r="I62" s="27">
        <f t="shared" si="9"/>
        <v>145.986</v>
      </c>
      <c r="J62" s="27">
        <v>4.72</v>
      </c>
      <c r="K62" s="27">
        <f t="shared" si="10"/>
        <v>82.12799999999999</v>
      </c>
      <c r="L62" s="27">
        <f t="shared" si="11"/>
        <v>301.89</v>
      </c>
      <c r="M62" s="28"/>
    </row>
    <row r="63" spans="1:13" s="17" customFormat="1" ht="49.5">
      <c r="A63" s="47">
        <v>7</v>
      </c>
      <c r="B63" s="21" t="s">
        <v>104</v>
      </c>
      <c r="C63" s="91" t="s">
        <v>103</v>
      </c>
      <c r="D63" s="22" t="s">
        <v>30</v>
      </c>
      <c r="E63" s="27">
        <v>69</v>
      </c>
      <c r="F63" s="59">
        <v>443.84</v>
      </c>
      <c r="G63" s="27">
        <f t="shared" si="8"/>
        <v>30624.96</v>
      </c>
      <c r="H63" s="59">
        <v>14.11</v>
      </c>
      <c r="I63" s="27">
        <f t="shared" si="9"/>
        <v>973.5899999999999</v>
      </c>
      <c r="J63" s="59">
        <v>15.37</v>
      </c>
      <c r="K63" s="27">
        <f t="shared" si="10"/>
        <v>1060.53</v>
      </c>
      <c r="L63" s="27">
        <f t="shared" si="11"/>
        <v>32659.079999999998</v>
      </c>
      <c r="M63" s="28"/>
    </row>
    <row r="64" spans="1:13" s="17" customFormat="1" ht="33">
      <c r="A64" s="47">
        <v>8</v>
      </c>
      <c r="B64" s="89" t="s">
        <v>105</v>
      </c>
      <c r="C64" s="91" t="s">
        <v>106</v>
      </c>
      <c r="D64" s="26" t="s">
        <v>14</v>
      </c>
      <c r="E64" s="27">
        <v>200</v>
      </c>
      <c r="F64" s="27">
        <v>2.7</v>
      </c>
      <c r="G64" s="27">
        <f t="shared" si="8"/>
        <v>540</v>
      </c>
      <c r="H64" s="27">
        <v>2.2</v>
      </c>
      <c r="I64" s="27">
        <f t="shared" si="9"/>
        <v>440.00000000000006</v>
      </c>
      <c r="J64" s="27">
        <v>1.83</v>
      </c>
      <c r="K64" s="27">
        <f t="shared" si="10"/>
        <v>366</v>
      </c>
      <c r="L64" s="27">
        <f t="shared" si="11"/>
        <v>1346</v>
      </c>
      <c r="M64" s="46"/>
    </row>
    <row r="65" spans="1:13" s="17" customFormat="1" ht="49.5">
      <c r="A65" s="47">
        <v>9</v>
      </c>
      <c r="B65" s="21" t="s">
        <v>107</v>
      </c>
      <c r="C65" s="25" t="s">
        <v>89</v>
      </c>
      <c r="D65" s="22" t="s">
        <v>12</v>
      </c>
      <c r="E65" s="27">
        <v>78.7</v>
      </c>
      <c r="F65" s="27">
        <v>142.46</v>
      </c>
      <c r="G65" s="27">
        <f t="shared" si="8"/>
        <v>11211.602</v>
      </c>
      <c r="H65" s="27">
        <v>30.36</v>
      </c>
      <c r="I65" s="27">
        <f t="shared" si="9"/>
        <v>2389.332</v>
      </c>
      <c r="J65" s="27">
        <v>11.72</v>
      </c>
      <c r="K65" s="27">
        <f t="shared" si="10"/>
        <v>922.364</v>
      </c>
      <c r="L65" s="27">
        <f t="shared" si="11"/>
        <v>14523.298</v>
      </c>
      <c r="M65" s="46"/>
    </row>
    <row r="66" spans="1:13" s="17" customFormat="1" ht="20.25">
      <c r="A66" s="47">
        <v>10</v>
      </c>
      <c r="B66" s="89" t="s">
        <v>90</v>
      </c>
      <c r="C66" s="92" t="s">
        <v>91</v>
      </c>
      <c r="D66" s="22" t="s">
        <v>12</v>
      </c>
      <c r="E66" s="27">
        <v>16.5</v>
      </c>
      <c r="F66" s="27">
        <v>4.24</v>
      </c>
      <c r="G66" s="27">
        <f t="shared" si="8"/>
        <v>69.96000000000001</v>
      </c>
      <c r="H66" s="27">
        <v>14.8</v>
      </c>
      <c r="I66" s="27">
        <f t="shared" si="9"/>
        <v>244.20000000000002</v>
      </c>
      <c r="J66" s="27">
        <v>1.46</v>
      </c>
      <c r="K66" s="27">
        <f t="shared" si="10"/>
        <v>24.09</v>
      </c>
      <c r="L66" s="27">
        <f t="shared" si="11"/>
        <v>338.25</v>
      </c>
      <c r="M66" s="46"/>
    </row>
    <row r="67" spans="1:13" s="17" customFormat="1" ht="49.5">
      <c r="A67" s="47">
        <v>11</v>
      </c>
      <c r="B67" s="21" t="s">
        <v>107</v>
      </c>
      <c r="C67" s="25" t="s">
        <v>108</v>
      </c>
      <c r="D67" s="22" t="s">
        <v>12</v>
      </c>
      <c r="E67" s="27">
        <v>8.4</v>
      </c>
      <c r="F67" s="27">
        <v>142.46</v>
      </c>
      <c r="G67" s="27">
        <f t="shared" si="8"/>
        <v>1196.6640000000002</v>
      </c>
      <c r="H67" s="27">
        <v>30.36</v>
      </c>
      <c r="I67" s="27">
        <f t="shared" si="9"/>
        <v>255.024</v>
      </c>
      <c r="J67" s="27">
        <v>11.72</v>
      </c>
      <c r="K67" s="27">
        <f t="shared" si="10"/>
        <v>98.44800000000001</v>
      </c>
      <c r="L67" s="27">
        <f t="shared" si="11"/>
        <v>1550.1360000000002</v>
      </c>
      <c r="M67" s="46"/>
    </row>
    <row r="68" spans="1:13" s="17" customFormat="1" ht="33">
      <c r="A68" s="47">
        <v>12</v>
      </c>
      <c r="B68" s="21" t="s">
        <v>110</v>
      </c>
      <c r="C68" s="25" t="s">
        <v>109</v>
      </c>
      <c r="D68" s="26" t="s">
        <v>14</v>
      </c>
      <c r="E68" s="27">
        <v>57</v>
      </c>
      <c r="F68" s="27">
        <v>2.5</v>
      </c>
      <c r="G68" s="27">
        <f t="shared" si="8"/>
        <v>142.5</v>
      </c>
      <c r="H68" s="27">
        <v>1.4</v>
      </c>
      <c r="I68" s="27">
        <f t="shared" si="9"/>
        <v>79.8</v>
      </c>
      <c r="J68" s="27">
        <v>1.83</v>
      </c>
      <c r="K68" s="27">
        <f t="shared" si="10"/>
        <v>104.31</v>
      </c>
      <c r="L68" s="27">
        <f t="shared" si="11"/>
        <v>326.61</v>
      </c>
      <c r="M68" s="46"/>
    </row>
    <row r="69" spans="1:13" s="17" customFormat="1" ht="53.25">
      <c r="A69" s="94">
        <v>13</v>
      </c>
      <c r="B69" s="95" t="s">
        <v>114</v>
      </c>
      <c r="C69" s="25" t="s">
        <v>112</v>
      </c>
      <c r="D69" s="95" t="s">
        <v>111</v>
      </c>
      <c r="E69" s="27">
        <v>61</v>
      </c>
      <c r="F69" s="27">
        <v>0</v>
      </c>
      <c r="G69" s="27">
        <f t="shared" si="8"/>
        <v>0</v>
      </c>
      <c r="H69" s="27">
        <v>0.7</v>
      </c>
      <c r="I69" s="27">
        <f t="shared" si="9"/>
        <v>42.699999999999996</v>
      </c>
      <c r="J69" s="59">
        <v>0.53</v>
      </c>
      <c r="K69" s="27">
        <f t="shared" si="10"/>
        <v>32.33</v>
      </c>
      <c r="L69" s="27">
        <f t="shared" si="11"/>
        <v>75.03</v>
      </c>
      <c r="M69" s="93"/>
    </row>
    <row r="70" spans="1:13" s="17" customFormat="1" ht="82.5">
      <c r="A70" s="47">
        <v>14</v>
      </c>
      <c r="B70" s="58" t="s">
        <v>78</v>
      </c>
      <c r="C70" s="25" t="s">
        <v>115</v>
      </c>
      <c r="D70" s="22" t="s">
        <v>12</v>
      </c>
      <c r="E70" s="27">
        <v>169</v>
      </c>
      <c r="F70" s="27">
        <v>0</v>
      </c>
      <c r="G70" s="27">
        <f t="shared" si="8"/>
        <v>0</v>
      </c>
      <c r="H70" s="27">
        <v>0.16</v>
      </c>
      <c r="I70" s="27">
        <f t="shared" si="9"/>
        <v>27.04</v>
      </c>
      <c r="J70" s="27">
        <v>0.99</v>
      </c>
      <c r="K70" s="27">
        <f t="shared" si="10"/>
        <v>167.31</v>
      </c>
      <c r="L70" s="27">
        <f>G70+I70+K70</f>
        <v>194.35</v>
      </c>
      <c r="M70" s="28"/>
    </row>
    <row r="71" spans="1:13" s="17" customFormat="1" ht="16.5">
      <c r="A71" s="47"/>
      <c r="B71" s="21"/>
      <c r="C71" s="43" t="s">
        <v>116</v>
      </c>
      <c r="D71" s="26"/>
      <c r="E71" s="27"/>
      <c r="F71" s="27"/>
      <c r="G71" s="27">
        <v>0</v>
      </c>
      <c r="H71" s="27"/>
      <c r="I71" s="27">
        <v>0</v>
      </c>
      <c r="J71" s="27"/>
      <c r="K71" s="27">
        <v>0</v>
      </c>
      <c r="L71" s="27"/>
      <c r="M71" s="46"/>
    </row>
    <row r="72" spans="1:13" s="17" customFormat="1" ht="49.5">
      <c r="A72" s="47"/>
      <c r="B72" s="21"/>
      <c r="C72" s="96" t="s">
        <v>117</v>
      </c>
      <c r="D72"/>
      <c r="E72" s="27"/>
      <c r="F72" s="27"/>
      <c r="G72" s="27">
        <v>0</v>
      </c>
      <c r="H72" s="27"/>
      <c r="I72" s="27">
        <v>0</v>
      </c>
      <c r="J72" s="27"/>
      <c r="K72" s="27">
        <v>0</v>
      </c>
      <c r="L72" s="27"/>
      <c r="M72" s="46"/>
    </row>
    <row r="73" spans="1:13" s="17" customFormat="1" ht="53.25">
      <c r="A73" s="47">
        <v>1</v>
      </c>
      <c r="B73" s="21" t="s">
        <v>130</v>
      </c>
      <c r="C73" s="91" t="s">
        <v>131</v>
      </c>
      <c r="D73" s="22" t="s">
        <v>12</v>
      </c>
      <c r="E73" s="27">
        <v>135</v>
      </c>
      <c r="F73" s="27">
        <v>0</v>
      </c>
      <c r="G73" s="27">
        <f aca="true" t="shared" si="12" ref="G73:G81">E73*F73</f>
        <v>0</v>
      </c>
      <c r="H73" s="27">
        <v>0.14</v>
      </c>
      <c r="I73" s="27">
        <f aca="true" t="shared" si="13" ref="I73:I81">E73*H73</f>
        <v>18.900000000000002</v>
      </c>
      <c r="J73" s="27">
        <v>0.72</v>
      </c>
      <c r="K73" s="27">
        <f aca="true" t="shared" si="14" ref="K73:K81">E73*J73</f>
        <v>97.2</v>
      </c>
      <c r="L73" s="27">
        <f>G73+I73+K73</f>
        <v>116.10000000000001</v>
      </c>
      <c r="M73" s="28"/>
    </row>
    <row r="74" spans="1:13" s="17" customFormat="1" ht="49.5">
      <c r="A74" s="47">
        <v>2</v>
      </c>
      <c r="B74" s="21" t="s">
        <v>37</v>
      </c>
      <c r="C74" s="91" t="s">
        <v>101</v>
      </c>
      <c r="D74" s="22" t="s">
        <v>12</v>
      </c>
      <c r="E74" s="27">
        <v>15</v>
      </c>
      <c r="F74" s="27">
        <v>0</v>
      </c>
      <c r="G74" s="27">
        <f t="shared" si="12"/>
        <v>0</v>
      </c>
      <c r="H74" s="27">
        <v>11.41</v>
      </c>
      <c r="I74" s="27">
        <f t="shared" si="13"/>
        <v>171.15</v>
      </c>
      <c r="J74" s="27">
        <v>0</v>
      </c>
      <c r="K74" s="27">
        <f t="shared" si="14"/>
        <v>0</v>
      </c>
      <c r="L74" s="27">
        <f aca="true" t="shared" si="15" ref="L74:L80">K74+I74+G74</f>
        <v>171.15</v>
      </c>
      <c r="M74" s="28"/>
    </row>
    <row r="75" spans="1:13" s="17" customFormat="1" ht="66">
      <c r="A75" s="47">
        <v>3</v>
      </c>
      <c r="B75" s="21" t="s">
        <v>54</v>
      </c>
      <c r="C75" s="91" t="s">
        <v>118</v>
      </c>
      <c r="D75" s="22" t="s">
        <v>12</v>
      </c>
      <c r="E75" s="27">
        <v>12</v>
      </c>
      <c r="F75" s="27">
        <v>4.24</v>
      </c>
      <c r="G75" s="27">
        <f t="shared" si="12"/>
        <v>50.88</v>
      </c>
      <c r="H75" s="27">
        <v>8.39</v>
      </c>
      <c r="I75" s="27">
        <f t="shared" si="13"/>
        <v>100.68</v>
      </c>
      <c r="J75" s="27">
        <v>4.72</v>
      </c>
      <c r="K75" s="27">
        <f t="shared" si="14"/>
        <v>56.64</v>
      </c>
      <c r="L75" s="27">
        <f t="shared" si="15"/>
        <v>208.2</v>
      </c>
      <c r="M75" s="28"/>
    </row>
    <row r="76" spans="1:13" s="17" customFormat="1" ht="49.5">
      <c r="A76" s="47">
        <v>4</v>
      </c>
      <c r="B76" s="21" t="s">
        <v>120</v>
      </c>
      <c r="C76" s="91" t="s">
        <v>121</v>
      </c>
      <c r="D76" s="22" t="s">
        <v>31</v>
      </c>
      <c r="E76" s="27">
        <v>19</v>
      </c>
      <c r="F76" s="59">
        <v>72.9</v>
      </c>
      <c r="G76" s="27">
        <f t="shared" si="12"/>
        <v>1385.1000000000001</v>
      </c>
      <c r="H76" s="27">
        <v>0</v>
      </c>
      <c r="I76" s="27">
        <f t="shared" si="13"/>
        <v>0</v>
      </c>
      <c r="J76" s="27">
        <v>2</v>
      </c>
      <c r="K76" s="27">
        <f t="shared" si="14"/>
        <v>38</v>
      </c>
      <c r="L76" s="27">
        <f t="shared" si="15"/>
        <v>1423.1000000000001</v>
      </c>
      <c r="M76" s="46"/>
    </row>
    <row r="77" spans="1:13" s="17" customFormat="1" ht="49.5">
      <c r="A77" s="47">
        <v>5</v>
      </c>
      <c r="B77" s="21" t="s">
        <v>120</v>
      </c>
      <c r="C77" s="91" t="s">
        <v>122</v>
      </c>
      <c r="D77" s="22" t="s">
        <v>31</v>
      </c>
      <c r="E77" s="27">
        <v>42</v>
      </c>
      <c r="F77" s="59">
        <v>56.8</v>
      </c>
      <c r="G77" s="27">
        <f t="shared" si="12"/>
        <v>2385.6</v>
      </c>
      <c r="H77" s="27">
        <v>0</v>
      </c>
      <c r="I77" s="27">
        <f t="shared" si="13"/>
        <v>0</v>
      </c>
      <c r="J77" s="27">
        <v>2</v>
      </c>
      <c r="K77" s="27">
        <f t="shared" si="14"/>
        <v>84</v>
      </c>
      <c r="L77" s="27">
        <f t="shared" si="15"/>
        <v>2469.6</v>
      </c>
      <c r="M77" s="46"/>
    </row>
    <row r="78" spans="1:13" s="17" customFormat="1" ht="33">
      <c r="A78" s="47">
        <v>6</v>
      </c>
      <c r="B78" s="21" t="s">
        <v>123</v>
      </c>
      <c r="C78" s="91" t="s">
        <v>124</v>
      </c>
      <c r="D78" s="22" t="s">
        <v>119</v>
      </c>
      <c r="E78" s="27">
        <v>44.3</v>
      </c>
      <c r="F78" s="27">
        <v>2.2</v>
      </c>
      <c r="G78" s="27">
        <f t="shared" si="12"/>
        <v>97.46000000000001</v>
      </c>
      <c r="H78" s="27">
        <v>0</v>
      </c>
      <c r="I78" s="27">
        <f t="shared" si="13"/>
        <v>0</v>
      </c>
      <c r="J78" s="27">
        <v>0.1</v>
      </c>
      <c r="K78" s="27">
        <f t="shared" si="14"/>
        <v>4.43</v>
      </c>
      <c r="L78" s="27">
        <f t="shared" si="15"/>
        <v>101.89000000000001</v>
      </c>
      <c r="M78" s="46"/>
    </row>
    <row r="79" spans="1:13" s="17" customFormat="1" ht="66">
      <c r="A79" s="47">
        <v>7</v>
      </c>
      <c r="B79" s="21" t="s">
        <v>125</v>
      </c>
      <c r="C79" s="91" t="s">
        <v>126</v>
      </c>
      <c r="D79" s="22" t="s">
        <v>12</v>
      </c>
      <c r="E79" s="27">
        <v>101</v>
      </c>
      <c r="F79" s="27">
        <v>4.24</v>
      </c>
      <c r="G79" s="27">
        <f t="shared" si="12"/>
        <v>428.24</v>
      </c>
      <c r="H79" s="27">
        <v>14.8</v>
      </c>
      <c r="I79" s="27">
        <f t="shared" si="13"/>
        <v>1494.8000000000002</v>
      </c>
      <c r="J79" s="27">
        <v>1.46</v>
      </c>
      <c r="K79" s="27">
        <f t="shared" si="14"/>
        <v>147.46</v>
      </c>
      <c r="L79" s="27">
        <f t="shared" si="15"/>
        <v>2070.5</v>
      </c>
      <c r="M79" s="46"/>
    </row>
    <row r="80" spans="1:13" s="17" customFormat="1" ht="49.5">
      <c r="A80" s="94">
        <v>8</v>
      </c>
      <c r="B80" s="95" t="s">
        <v>113</v>
      </c>
      <c r="C80" s="91" t="s">
        <v>127</v>
      </c>
      <c r="D80" s="95" t="s">
        <v>111</v>
      </c>
      <c r="E80" s="27">
        <v>67</v>
      </c>
      <c r="F80" s="27">
        <v>0</v>
      </c>
      <c r="G80" s="27">
        <f t="shared" si="12"/>
        <v>0</v>
      </c>
      <c r="H80" s="27">
        <v>0.1</v>
      </c>
      <c r="I80" s="27">
        <f t="shared" si="13"/>
        <v>6.7</v>
      </c>
      <c r="J80" s="59">
        <v>0.3</v>
      </c>
      <c r="K80" s="27">
        <f t="shared" si="14"/>
        <v>20.099999999999998</v>
      </c>
      <c r="L80" s="27">
        <f t="shared" si="15"/>
        <v>26.799999999999997</v>
      </c>
      <c r="M80" s="93"/>
    </row>
    <row r="81" spans="1:13" s="17" customFormat="1" ht="99">
      <c r="A81" s="47">
        <v>9</v>
      </c>
      <c r="B81" s="58" t="s">
        <v>78</v>
      </c>
      <c r="C81" s="91" t="s">
        <v>128</v>
      </c>
      <c r="D81" s="22" t="s">
        <v>12</v>
      </c>
      <c r="E81" s="27">
        <v>130</v>
      </c>
      <c r="F81" s="27">
        <v>0</v>
      </c>
      <c r="G81" s="27">
        <f t="shared" si="12"/>
        <v>0</v>
      </c>
      <c r="H81" s="27">
        <v>0.11</v>
      </c>
      <c r="I81" s="27">
        <f t="shared" si="13"/>
        <v>14.3</v>
      </c>
      <c r="J81" s="27">
        <v>0.72</v>
      </c>
      <c r="K81" s="27">
        <f t="shared" si="14"/>
        <v>93.6</v>
      </c>
      <c r="L81" s="27">
        <f>G81+I81+K81</f>
        <v>107.89999999999999</v>
      </c>
      <c r="M81" s="28"/>
    </row>
    <row r="82" spans="1:13" s="17" customFormat="1" ht="49.5">
      <c r="A82" s="47"/>
      <c r="B82" s="21"/>
      <c r="C82" s="96" t="s">
        <v>129</v>
      </c>
      <c r="D82" s="97"/>
      <c r="E82" s="27"/>
      <c r="F82" s="27"/>
      <c r="G82" s="27">
        <v>0</v>
      </c>
      <c r="H82" s="27"/>
      <c r="I82" s="27">
        <v>0</v>
      </c>
      <c r="J82" s="27"/>
      <c r="K82" s="27">
        <v>0</v>
      </c>
      <c r="L82" s="27"/>
      <c r="M82" s="46"/>
    </row>
    <row r="83" spans="1:13" s="17" customFormat="1" ht="53.25">
      <c r="A83" s="47">
        <v>1</v>
      </c>
      <c r="B83" s="21" t="s">
        <v>130</v>
      </c>
      <c r="C83" s="91" t="s">
        <v>131</v>
      </c>
      <c r="D83" s="22" t="s">
        <v>12</v>
      </c>
      <c r="E83" s="27">
        <v>32</v>
      </c>
      <c r="F83" s="27">
        <v>0</v>
      </c>
      <c r="G83" s="27">
        <f>E83*F83</f>
        <v>0</v>
      </c>
      <c r="H83" s="27">
        <v>0.14</v>
      </c>
      <c r="I83" s="27">
        <f>E83*H83</f>
        <v>4.48</v>
      </c>
      <c r="J83" s="27">
        <v>0.72</v>
      </c>
      <c r="K83" s="27">
        <f>E83*J83</f>
        <v>23.04</v>
      </c>
      <c r="L83" s="27">
        <f>G83+I83+K83</f>
        <v>27.52</v>
      </c>
      <c r="M83" s="28"/>
    </row>
    <row r="84" spans="1:13" s="17" customFormat="1" ht="49.5">
      <c r="A84" s="47">
        <v>2</v>
      </c>
      <c r="B84" s="21" t="s">
        <v>37</v>
      </c>
      <c r="C84" s="91" t="s">
        <v>101</v>
      </c>
      <c r="D84" s="22" t="s">
        <v>12</v>
      </c>
      <c r="E84" s="27">
        <v>5</v>
      </c>
      <c r="F84" s="27">
        <v>0</v>
      </c>
      <c r="G84" s="27">
        <f>E84*F84</f>
        <v>0</v>
      </c>
      <c r="H84" s="27">
        <v>11.41</v>
      </c>
      <c r="I84" s="27">
        <f>E84*H84</f>
        <v>57.05</v>
      </c>
      <c r="J84" s="27">
        <v>0</v>
      </c>
      <c r="K84" s="27">
        <f>E84*J84</f>
        <v>0</v>
      </c>
      <c r="L84" s="27">
        <f aca="true" t="shared" si="16" ref="L84:L90">K84+I84+G84</f>
        <v>57.05</v>
      </c>
      <c r="M84" s="28"/>
    </row>
    <row r="85" spans="1:13" s="17" customFormat="1" ht="66">
      <c r="A85" s="47">
        <v>3</v>
      </c>
      <c r="B85" s="21" t="s">
        <v>54</v>
      </c>
      <c r="C85" s="91" t="s">
        <v>118</v>
      </c>
      <c r="D85" s="22" t="s">
        <v>12</v>
      </c>
      <c r="E85" s="27">
        <v>5</v>
      </c>
      <c r="F85" s="27">
        <v>4.24</v>
      </c>
      <c r="G85" s="27">
        <f aca="true" t="shared" si="17" ref="G85:G90">E85*F85</f>
        <v>21.200000000000003</v>
      </c>
      <c r="H85" s="27">
        <v>8.39</v>
      </c>
      <c r="I85" s="27">
        <f aca="true" t="shared" si="18" ref="I85:I90">E85*H85</f>
        <v>41.95</v>
      </c>
      <c r="J85" s="27">
        <v>4.72</v>
      </c>
      <c r="K85" s="27">
        <f aca="true" t="shared" si="19" ref="K85:K90">E85*J85</f>
        <v>23.599999999999998</v>
      </c>
      <c r="L85" s="27">
        <f t="shared" si="16"/>
        <v>86.75</v>
      </c>
      <c r="M85" s="28"/>
    </row>
    <row r="86" spans="1:13" s="17" customFormat="1" ht="49.5">
      <c r="A86" s="47">
        <v>4</v>
      </c>
      <c r="B86" s="21" t="s">
        <v>120</v>
      </c>
      <c r="C86" s="91" t="s">
        <v>121</v>
      </c>
      <c r="D86" s="22" t="s">
        <v>31</v>
      </c>
      <c r="E86" s="27">
        <v>8</v>
      </c>
      <c r="F86" s="59">
        <v>72.9</v>
      </c>
      <c r="G86" s="27">
        <f t="shared" si="17"/>
        <v>583.2</v>
      </c>
      <c r="H86" s="27">
        <v>0</v>
      </c>
      <c r="I86" s="27">
        <f t="shared" si="18"/>
        <v>0</v>
      </c>
      <c r="J86" s="27">
        <v>2</v>
      </c>
      <c r="K86" s="27">
        <f t="shared" si="19"/>
        <v>16</v>
      </c>
      <c r="L86" s="27">
        <f t="shared" si="16"/>
        <v>599.2</v>
      </c>
      <c r="M86" s="46"/>
    </row>
    <row r="87" spans="1:13" s="17" customFormat="1" ht="49.5">
      <c r="A87" s="47">
        <v>5</v>
      </c>
      <c r="B87" s="21" t="s">
        <v>120</v>
      </c>
      <c r="C87" s="91" t="s">
        <v>122</v>
      </c>
      <c r="D87" s="22" t="s">
        <v>31</v>
      </c>
      <c r="E87" s="27">
        <v>15</v>
      </c>
      <c r="F87" s="59">
        <v>56.8</v>
      </c>
      <c r="G87" s="27">
        <f t="shared" si="17"/>
        <v>852</v>
      </c>
      <c r="H87" s="27">
        <v>0</v>
      </c>
      <c r="I87" s="27">
        <f t="shared" si="18"/>
        <v>0</v>
      </c>
      <c r="J87" s="27">
        <v>2</v>
      </c>
      <c r="K87" s="27">
        <f t="shared" si="19"/>
        <v>30</v>
      </c>
      <c r="L87" s="27">
        <f t="shared" si="16"/>
        <v>882</v>
      </c>
      <c r="M87" s="46"/>
    </row>
    <row r="88" spans="1:13" s="17" customFormat="1" ht="33">
      <c r="A88" s="47">
        <v>6</v>
      </c>
      <c r="B88" s="21" t="s">
        <v>123</v>
      </c>
      <c r="C88" s="91" t="s">
        <v>124</v>
      </c>
      <c r="D88" s="22" t="s">
        <v>119</v>
      </c>
      <c r="E88" s="27">
        <v>16.9</v>
      </c>
      <c r="F88" s="27">
        <v>2.2</v>
      </c>
      <c r="G88" s="27">
        <f t="shared" si="17"/>
        <v>37.18</v>
      </c>
      <c r="H88" s="27">
        <v>0</v>
      </c>
      <c r="I88" s="27">
        <f t="shared" si="18"/>
        <v>0</v>
      </c>
      <c r="J88" s="27">
        <v>0.1</v>
      </c>
      <c r="K88" s="27">
        <f t="shared" si="19"/>
        <v>1.69</v>
      </c>
      <c r="L88" s="27">
        <f t="shared" si="16"/>
        <v>38.87</v>
      </c>
      <c r="M88" s="46"/>
    </row>
    <row r="89" spans="1:13" s="17" customFormat="1" ht="66">
      <c r="A89" s="47">
        <v>7</v>
      </c>
      <c r="B89" s="21" t="s">
        <v>125</v>
      </c>
      <c r="C89" s="91" t="s">
        <v>126</v>
      </c>
      <c r="D89" s="22" t="s">
        <v>12</v>
      </c>
      <c r="E89" s="27">
        <v>38.5</v>
      </c>
      <c r="F89" s="27">
        <v>4.24</v>
      </c>
      <c r="G89" s="27">
        <f t="shared" si="17"/>
        <v>163.24</v>
      </c>
      <c r="H89" s="27">
        <v>14.8</v>
      </c>
      <c r="I89" s="27">
        <f t="shared" si="18"/>
        <v>569.8000000000001</v>
      </c>
      <c r="J89" s="27">
        <v>1.46</v>
      </c>
      <c r="K89" s="27">
        <f t="shared" si="19"/>
        <v>56.21</v>
      </c>
      <c r="L89" s="27">
        <f t="shared" si="16"/>
        <v>789.2500000000001</v>
      </c>
      <c r="M89" s="46"/>
    </row>
    <row r="90" spans="1:13" s="17" customFormat="1" ht="49.5">
      <c r="A90" s="94">
        <v>8</v>
      </c>
      <c r="B90" s="95" t="s">
        <v>113</v>
      </c>
      <c r="C90" s="91" t="s">
        <v>127</v>
      </c>
      <c r="D90" s="95" t="s">
        <v>111</v>
      </c>
      <c r="E90" s="27">
        <v>17</v>
      </c>
      <c r="F90" s="27">
        <v>0</v>
      </c>
      <c r="G90" s="27">
        <f t="shared" si="17"/>
        <v>0</v>
      </c>
      <c r="H90" s="27">
        <v>0.1</v>
      </c>
      <c r="I90" s="27">
        <f t="shared" si="18"/>
        <v>1.7000000000000002</v>
      </c>
      <c r="J90" s="59">
        <v>0.3</v>
      </c>
      <c r="K90" s="27">
        <f t="shared" si="19"/>
        <v>5.1</v>
      </c>
      <c r="L90" s="27">
        <f t="shared" si="16"/>
        <v>6.8</v>
      </c>
      <c r="M90" s="93"/>
    </row>
    <row r="91" spans="1:13" s="17" customFormat="1" ht="99">
      <c r="A91" s="47">
        <v>9</v>
      </c>
      <c r="B91" s="58" t="s">
        <v>78</v>
      </c>
      <c r="C91" s="91" t="s">
        <v>128</v>
      </c>
      <c r="D91" s="22" t="s">
        <v>12</v>
      </c>
      <c r="E91" s="27">
        <v>30</v>
      </c>
      <c r="F91" s="27">
        <v>0</v>
      </c>
      <c r="G91" s="27">
        <f>E91*F91</f>
        <v>0</v>
      </c>
      <c r="H91" s="27">
        <v>0.11</v>
      </c>
      <c r="I91" s="27">
        <f>E91*H91</f>
        <v>3.3</v>
      </c>
      <c r="J91" s="27">
        <v>0.72</v>
      </c>
      <c r="K91" s="27">
        <f>E91*J91</f>
        <v>21.599999999999998</v>
      </c>
      <c r="L91" s="27">
        <f>G91+I91+K91</f>
        <v>24.9</v>
      </c>
      <c r="M91" s="28"/>
    </row>
    <row r="92" spans="1:13" s="17" customFormat="1" ht="49.5">
      <c r="A92" s="47"/>
      <c r="B92" s="21"/>
      <c r="C92" s="96" t="s">
        <v>132</v>
      </c>
      <c r="D92" s="97"/>
      <c r="E92" s="27"/>
      <c r="F92" s="27"/>
      <c r="G92" s="27">
        <v>0</v>
      </c>
      <c r="H92" s="27"/>
      <c r="I92" s="27">
        <v>0</v>
      </c>
      <c r="J92" s="27"/>
      <c r="K92" s="27">
        <v>0</v>
      </c>
      <c r="L92" s="27"/>
      <c r="M92" s="46"/>
    </row>
    <row r="93" spans="1:13" s="17" customFormat="1" ht="53.25">
      <c r="A93" s="47">
        <v>1</v>
      </c>
      <c r="B93" s="21" t="s">
        <v>130</v>
      </c>
      <c r="C93" s="91" t="s">
        <v>131</v>
      </c>
      <c r="D93" s="22" t="s">
        <v>12</v>
      </c>
      <c r="E93" s="27">
        <v>525</v>
      </c>
      <c r="F93" s="27">
        <v>0</v>
      </c>
      <c r="G93" s="27">
        <f>E93*F93</f>
        <v>0</v>
      </c>
      <c r="H93" s="27">
        <v>0.14</v>
      </c>
      <c r="I93" s="27">
        <f>E93*H93</f>
        <v>73.5</v>
      </c>
      <c r="J93" s="27">
        <v>0.72</v>
      </c>
      <c r="K93" s="27">
        <f>E93*J93</f>
        <v>378</v>
      </c>
      <c r="L93" s="27">
        <f>G93+I93+K93</f>
        <v>451.5</v>
      </c>
      <c r="M93" s="28"/>
    </row>
    <row r="94" spans="1:13" s="17" customFormat="1" ht="49.5">
      <c r="A94" s="47">
        <v>2</v>
      </c>
      <c r="B94" s="21" t="s">
        <v>37</v>
      </c>
      <c r="C94" s="91" t="s">
        <v>101</v>
      </c>
      <c r="D94" s="22" t="s">
        <v>12</v>
      </c>
      <c r="E94" s="27">
        <v>20</v>
      </c>
      <c r="F94" s="27">
        <v>0</v>
      </c>
      <c r="G94" s="27">
        <f>E94*F94</f>
        <v>0</v>
      </c>
      <c r="H94" s="27">
        <v>11.41</v>
      </c>
      <c r="I94" s="27">
        <f>E94*H94</f>
        <v>228.2</v>
      </c>
      <c r="J94" s="27">
        <v>0</v>
      </c>
      <c r="K94" s="27">
        <f>E94*J94</f>
        <v>0</v>
      </c>
      <c r="L94" s="27">
        <f aca="true" t="shared" si="20" ref="L94:L100">K94+I94+G94</f>
        <v>228.2</v>
      </c>
      <c r="M94" s="28"/>
    </row>
    <row r="95" spans="1:13" s="17" customFormat="1" ht="66">
      <c r="A95" s="47">
        <v>3</v>
      </c>
      <c r="B95" s="21" t="s">
        <v>54</v>
      </c>
      <c r="C95" s="91" t="s">
        <v>118</v>
      </c>
      <c r="D95" s="22" t="s">
        <v>12</v>
      </c>
      <c r="E95" s="27">
        <v>41</v>
      </c>
      <c r="F95" s="27">
        <v>4.24</v>
      </c>
      <c r="G95" s="27">
        <f aca="true" t="shared" si="21" ref="G95:G100">E95*F95</f>
        <v>173.84</v>
      </c>
      <c r="H95" s="27">
        <v>8.39</v>
      </c>
      <c r="I95" s="27">
        <f aca="true" t="shared" si="22" ref="I95:I100">E95*H95</f>
        <v>343.99</v>
      </c>
      <c r="J95" s="27">
        <v>4.72</v>
      </c>
      <c r="K95" s="27">
        <f aca="true" t="shared" si="23" ref="K95:K100">E95*J95</f>
        <v>193.51999999999998</v>
      </c>
      <c r="L95" s="27">
        <f t="shared" si="20"/>
        <v>711.35</v>
      </c>
      <c r="M95" s="28"/>
    </row>
    <row r="96" spans="1:13" s="17" customFormat="1" ht="49.5">
      <c r="A96" s="47">
        <v>4</v>
      </c>
      <c r="B96" s="21" t="s">
        <v>120</v>
      </c>
      <c r="C96" s="91" t="s">
        <v>121</v>
      </c>
      <c r="D96" s="22" t="s">
        <v>31</v>
      </c>
      <c r="E96" s="27">
        <v>110</v>
      </c>
      <c r="F96" s="59">
        <v>72.9</v>
      </c>
      <c r="G96" s="27">
        <f t="shared" si="21"/>
        <v>8019.000000000001</v>
      </c>
      <c r="H96" s="27">
        <v>0</v>
      </c>
      <c r="I96" s="27">
        <f t="shared" si="22"/>
        <v>0</v>
      </c>
      <c r="J96" s="27">
        <v>2</v>
      </c>
      <c r="K96" s="27">
        <f t="shared" si="23"/>
        <v>220</v>
      </c>
      <c r="L96" s="27">
        <f t="shared" si="20"/>
        <v>8239</v>
      </c>
      <c r="M96" s="46"/>
    </row>
    <row r="97" spans="1:13" s="17" customFormat="1" ht="49.5">
      <c r="A97" s="47">
        <v>5</v>
      </c>
      <c r="B97" s="21" t="s">
        <v>120</v>
      </c>
      <c r="C97" s="91" t="s">
        <v>122</v>
      </c>
      <c r="D97" s="22" t="s">
        <v>31</v>
      </c>
      <c r="E97" s="27">
        <v>112</v>
      </c>
      <c r="F97" s="59">
        <v>56.8</v>
      </c>
      <c r="G97" s="27">
        <f t="shared" si="21"/>
        <v>6361.599999999999</v>
      </c>
      <c r="H97" s="27">
        <v>0</v>
      </c>
      <c r="I97" s="27">
        <f t="shared" si="22"/>
        <v>0</v>
      </c>
      <c r="J97" s="27">
        <v>2</v>
      </c>
      <c r="K97" s="27">
        <f t="shared" si="23"/>
        <v>224</v>
      </c>
      <c r="L97" s="27">
        <f t="shared" si="20"/>
        <v>6585.599999999999</v>
      </c>
      <c r="M97" s="46"/>
    </row>
    <row r="98" spans="1:13" s="17" customFormat="1" ht="33">
      <c r="A98" s="47">
        <v>6</v>
      </c>
      <c r="B98" s="21" t="s">
        <v>123</v>
      </c>
      <c r="C98" s="91" t="s">
        <v>124</v>
      </c>
      <c r="D98" s="22" t="s">
        <v>119</v>
      </c>
      <c r="E98" s="27">
        <v>170.2</v>
      </c>
      <c r="F98" s="27">
        <v>2.2</v>
      </c>
      <c r="G98" s="27">
        <f t="shared" si="21"/>
        <v>374.44</v>
      </c>
      <c r="H98" s="27">
        <v>0</v>
      </c>
      <c r="I98" s="27">
        <f t="shared" si="22"/>
        <v>0</v>
      </c>
      <c r="J98" s="27">
        <v>0.1</v>
      </c>
      <c r="K98" s="27">
        <f t="shared" si="23"/>
        <v>17.02</v>
      </c>
      <c r="L98" s="27">
        <f t="shared" si="20"/>
        <v>391.46</v>
      </c>
      <c r="M98" s="46"/>
    </row>
    <row r="99" spans="1:13" s="17" customFormat="1" ht="66">
      <c r="A99" s="47">
        <v>7</v>
      </c>
      <c r="B99" s="21" t="s">
        <v>125</v>
      </c>
      <c r="C99" s="91" t="s">
        <v>126</v>
      </c>
      <c r="D99" s="22" t="s">
        <v>12</v>
      </c>
      <c r="E99" s="27">
        <v>388</v>
      </c>
      <c r="F99" s="27">
        <v>4.24</v>
      </c>
      <c r="G99" s="27">
        <f t="shared" si="21"/>
        <v>1645.1200000000001</v>
      </c>
      <c r="H99" s="27">
        <v>14.8</v>
      </c>
      <c r="I99" s="27">
        <f t="shared" si="22"/>
        <v>5742.400000000001</v>
      </c>
      <c r="J99" s="27">
        <v>1.46</v>
      </c>
      <c r="K99" s="27">
        <f t="shared" si="23"/>
        <v>566.48</v>
      </c>
      <c r="L99" s="27">
        <f t="shared" si="20"/>
        <v>7954.000000000001</v>
      </c>
      <c r="M99" s="46"/>
    </row>
    <row r="100" spans="1:13" s="17" customFormat="1" ht="49.5">
      <c r="A100" s="94">
        <v>8</v>
      </c>
      <c r="B100" s="95" t="s">
        <v>113</v>
      </c>
      <c r="C100" s="91" t="s">
        <v>127</v>
      </c>
      <c r="D100" s="95" t="s">
        <v>111</v>
      </c>
      <c r="E100" s="27">
        <v>226</v>
      </c>
      <c r="F100" s="27">
        <v>0</v>
      </c>
      <c r="G100" s="27">
        <f t="shared" si="21"/>
        <v>0</v>
      </c>
      <c r="H100" s="27">
        <v>0.1</v>
      </c>
      <c r="I100" s="27">
        <f t="shared" si="22"/>
        <v>22.6</v>
      </c>
      <c r="J100" s="59">
        <v>0.3</v>
      </c>
      <c r="K100" s="27">
        <f t="shared" si="23"/>
        <v>67.8</v>
      </c>
      <c r="L100" s="27">
        <f t="shared" si="20"/>
        <v>90.4</v>
      </c>
      <c r="M100" s="93"/>
    </row>
    <row r="101" spans="1:13" s="17" customFormat="1" ht="99">
      <c r="A101" s="47">
        <v>9</v>
      </c>
      <c r="B101" s="58" t="s">
        <v>78</v>
      </c>
      <c r="C101" s="91" t="s">
        <v>128</v>
      </c>
      <c r="D101" s="22" t="s">
        <v>12</v>
      </c>
      <c r="E101" s="27">
        <v>470</v>
      </c>
      <c r="F101" s="27">
        <v>0</v>
      </c>
      <c r="G101" s="27">
        <f>E101*F101</f>
        <v>0</v>
      </c>
      <c r="H101" s="27">
        <v>0.11</v>
      </c>
      <c r="I101" s="27">
        <f>E101*H101</f>
        <v>51.7</v>
      </c>
      <c r="J101" s="27">
        <v>0.72</v>
      </c>
      <c r="K101" s="27">
        <f>E101*J101</f>
        <v>338.4</v>
      </c>
      <c r="L101" s="27">
        <f>G101+I101+K101</f>
        <v>390.09999999999997</v>
      </c>
      <c r="M101" s="28"/>
    </row>
    <row r="102" spans="1:13" s="17" customFormat="1" ht="49.5">
      <c r="A102" s="47"/>
      <c r="B102" s="21"/>
      <c r="C102" s="96" t="s">
        <v>133</v>
      </c>
      <c r="D102" s="97"/>
      <c r="E102" s="27"/>
      <c r="F102" s="27"/>
      <c r="G102" s="27">
        <v>0</v>
      </c>
      <c r="H102" s="27"/>
      <c r="I102" s="27">
        <v>0</v>
      </c>
      <c r="J102" s="27"/>
      <c r="K102" s="27">
        <v>0</v>
      </c>
      <c r="L102" s="27"/>
      <c r="M102" s="46"/>
    </row>
    <row r="103" spans="1:13" s="17" customFormat="1" ht="53.25">
      <c r="A103" s="47">
        <v>1</v>
      </c>
      <c r="B103" s="21" t="s">
        <v>130</v>
      </c>
      <c r="C103" s="91" t="s">
        <v>131</v>
      </c>
      <c r="D103" s="22" t="s">
        <v>12</v>
      </c>
      <c r="E103" s="27">
        <v>60</v>
      </c>
      <c r="F103" s="27">
        <v>0</v>
      </c>
      <c r="G103" s="27">
        <f>E103*F103</f>
        <v>0</v>
      </c>
      <c r="H103" s="27">
        <v>0.14</v>
      </c>
      <c r="I103" s="27">
        <f>E103*H103</f>
        <v>8.4</v>
      </c>
      <c r="J103" s="27">
        <v>0.72</v>
      </c>
      <c r="K103" s="27">
        <f>E103*J103</f>
        <v>43.199999999999996</v>
      </c>
      <c r="L103" s="27">
        <f>G103+I103+K103</f>
        <v>51.599999999999994</v>
      </c>
      <c r="M103" s="28"/>
    </row>
    <row r="104" spans="1:13" s="17" customFormat="1" ht="49.5">
      <c r="A104" s="47">
        <v>2</v>
      </c>
      <c r="B104" s="21" t="s">
        <v>37</v>
      </c>
      <c r="C104" s="91" t="s">
        <v>101</v>
      </c>
      <c r="D104" s="22" t="s">
        <v>12</v>
      </c>
      <c r="E104" s="27">
        <v>7</v>
      </c>
      <c r="F104" s="27">
        <v>0</v>
      </c>
      <c r="G104" s="27">
        <f>E104*F104</f>
        <v>0</v>
      </c>
      <c r="H104" s="27">
        <v>11.41</v>
      </c>
      <c r="I104" s="27">
        <f>E104*H104</f>
        <v>79.87</v>
      </c>
      <c r="J104" s="27">
        <v>0</v>
      </c>
      <c r="K104" s="27">
        <f>E104*J104</f>
        <v>0</v>
      </c>
      <c r="L104" s="27">
        <f aca="true" t="shared" si="24" ref="L104:L110">K104+I104+G104</f>
        <v>79.87</v>
      </c>
      <c r="M104" s="28"/>
    </row>
    <row r="105" spans="1:13" s="17" customFormat="1" ht="66">
      <c r="A105" s="47">
        <v>3</v>
      </c>
      <c r="B105" s="21" t="s">
        <v>54</v>
      </c>
      <c r="C105" s="91" t="s">
        <v>118</v>
      </c>
      <c r="D105" s="22" t="s">
        <v>12</v>
      </c>
      <c r="E105" s="27">
        <v>6</v>
      </c>
      <c r="F105" s="27">
        <v>4.24</v>
      </c>
      <c r="G105" s="27">
        <f aca="true" t="shared" si="25" ref="G105:G110">E105*F105</f>
        <v>25.44</v>
      </c>
      <c r="H105" s="27">
        <v>8.39</v>
      </c>
      <c r="I105" s="27">
        <f aca="true" t="shared" si="26" ref="I105:I110">E105*H105</f>
        <v>50.34</v>
      </c>
      <c r="J105" s="27">
        <v>4.72</v>
      </c>
      <c r="K105" s="27">
        <f aca="true" t="shared" si="27" ref="K105:K110">E105*J105</f>
        <v>28.32</v>
      </c>
      <c r="L105" s="27">
        <f t="shared" si="24"/>
        <v>104.1</v>
      </c>
      <c r="M105" s="28"/>
    </row>
    <row r="106" spans="1:13" s="17" customFormat="1" ht="49.5">
      <c r="A106" s="47">
        <v>4</v>
      </c>
      <c r="B106" s="21" t="s">
        <v>120</v>
      </c>
      <c r="C106" s="91" t="s">
        <v>121</v>
      </c>
      <c r="D106" s="22" t="s">
        <v>31</v>
      </c>
      <c r="E106" s="27">
        <v>12</v>
      </c>
      <c r="F106" s="59">
        <v>72.9</v>
      </c>
      <c r="G106" s="27">
        <f t="shared" si="25"/>
        <v>874.8000000000001</v>
      </c>
      <c r="H106" s="27">
        <v>0</v>
      </c>
      <c r="I106" s="27">
        <f t="shared" si="26"/>
        <v>0</v>
      </c>
      <c r="J106" s="27">
        <v>2</v>
      </c>
      <c r="K106" s="27">
        <f t="shared" si="27"/>
        <v>24</v>
      </c>
      <c r="L106" s="27">
        <f t="shared" si="24"/>
        <v>898.8000000000001</v>
      </c>
      <c r="M106" s="46"/>
    </row>
    <row r="107" spans="1:13" s="17" customFormat="1" ht="49.5">
      <c r="A107" s="47">
        <v>5</v>
      </c>
      <c r="B107" s="21" t="s">
        <v>120</v>
      </c>
      <c r="C107" s="91" t="s">
        <v>122</v>
      </c>
      <c r="D107" s="22" t="s">
        <v>31</v>
      </c>
      <c r="E107" s="27">
        <v>19</v>
      </c>
      <c r="F107" s="59">
        <v>56.8</v>
      </c>
      <c r="G107" s="27">
        <f t="shared" si="25"/>
        <v>1079.2</v>
      </c>
      <c r="H107" s="27">
        <v>0</v>
      </c>
      <c r="I107" s="27">
        <f t="shared" si="26"/>
        <v>0</v>
      </c>
      <c r="J107" s="27">
        <v>2</v>
      </c>
      <c r="K107" s="27">
        <f t="shared" si="27"/>
        <v>38</v>
      </c>
      <c r="L107" s="27">
        <f t="shared" si="24"/>
        <v>1117.2</v>
      </c>
      <c r="M107" s="46"/>
    </row>
    <row r="108" spans="1:13" s="17" customFormat="1" ht="33">
      <c r="A108" s="47">
        <v>6</v>
      </c>
      <c r="B108" s="21" t="s">
        <v>123</v>
      </c>
      <c r="C108" s="91" t="s">
        <v>124</v>
      </c>
      <c r="D108" s="22" t="s">
        <v>119</v>
      </c>
      <c r="E108" s="27">
        <v>23</v>
      </c>
      <c r="F108" s="27">
        <v>2.2</v>
      </c>
      <c r="G108" s="27">
        <f t="shared" si="25"/>
        <v>50.6</v>
      </c>
      <c r="H108" s="27">
        <v>0</v>
      </c>
      <c r="I108" s="27">
        <f t="shared" si="26"/>
        <v>0</v>
      </c>
      <c r="J108" s="27">
        <v>0.1</v>
      </c>
      <c r="K108" s="27">
        <f t="shared" si="27"/>
        <v>2.3000000000000003</v>
      </c>
      <c r="L108" s="27">
        <f t="shared" si="24"/>
        <v>52.9</v>
      </c>
      <c r="M108" s="46"/>
    </row>
    <row r="109" spans="1:13" s="17" customFormat="1" ht="66">
      <c r="A109" s="47">
        <v>7</v>
      </c>
      <c r="B109" s="21" t="s">
        <v>125</v>
      </c>
      <c r="C109" s="91" t="s">
        <v>126</v>
      </c>
      <c r="D109" s="22" t="s">
        <v>12</v>
      </c>
      <c r="E109" s="27">
        <v>52.5</v>
      </c>
      <c r="F109" s="27">
        <v>4.24</v>
      </c>
      <c r="G109" s="27">
        <f t="shared" si="25"/>
        <v>222.60000000000002</v>
      </c>
      <c r="H109" s="27">
        <v>14.8</v>
      </c>
      <c r="I109" s="27">
        <f t="shared" si="26"/>
        <v>777</v>
      </c>
      <c r="J109" s="27">
        <v>1.46</v>
      </c>
      <c r="K109" s="27">
        <f t="shared" si="27"/>
        <v>76.64999999999999</v>
      </c>
      <c r="L109" s="27">
        <f t="shared" si="24"/>
        <v>1076.25</v>
      </c>
      <c r="M109" s="46"/>
    </row>
    <row r="110" spans="1:13" s="17" customFormat="1" ht="49.5">
      <c r="A110" s="94">
        <v>8</v>
      </c>
      <c r="B110" s="95" t="s">
        <v>113</v>
      </c>
      <c r="C110" s="91" t="s">
        <v>127</v>
      </c>
      <c r="D110" s="95" t="s">
        <v>111</v>
      </c>
      <c r="E110" s="27">
        <v>34</v>
      </c>
      <c r="F110" s="27">
        <v>0</v>
      </c>
      <c r="G110" s="27">
        <f t="shared" si="25"/>
        <v>0</v>
      </c>
      <c r="H110" s="27">
        <v>0.1</v>
      </c>
      <c r="I110" s="27">
        <f t="shared" si="26"/>
        <v>3.4000000000000004</v>
      </c>
      <c r="J110" s="59">
        <v>0.3</v>
      </c>
      <c r="K110" s="27">
        <f t="shared" si="27"/>
        <v>10.2</v>
      </c>
      <c r="L110" s="27">
        <f t="shared" si="24"/>
        <v>13.6</v>
      </c>
      <c r="M110" s="93"/>
    </row>
    <row r="111" spans="1:13" s="17" customFormat="1" ht="16.5">
      <c r="A111" s="45"/>
      <c r="B111" s="13"/>
      <c r="C111" s="16" t="s">
        <v>134</v>
      </c>
      <c r="D111" s="12" t="s">
        <v>13</v>
      </c>
      <c r="E111" s="12"/>
      <c r="F111" s="12"/>
      <c r="G111" s="29">
        <f>SUM(G57:G110)</f>
        <v>68690.20199999999</v>
      </c>
      <c r="H111" s="29"/>
      <c r="I111" s="29">
        <f>SUM(I57:I110)</f>
        <v>15224.412</v>
      </c>
      <c r="J111" s="29"/>
      <c r="K111" s="29">
        <f>SUM(K57:K110)</f>
        <v>6202.378999999999</v>
      </c>
      <c r="L111" s="29">
        <f>G111+I111+K111</f>
        <v>90116.99299999999</v>
      </c>
      <c r="M111" s="48"/>
    </row>
    <row r="112" spans="1:13" s="17" customFormat="1" ht="33">
      <c r="A112" s="45"/>
      <c r="B112" s="13"/>
      <c r="C112" s="43" t="s">
        <v>135</v>
      </c>
      <c r="D112" s="12"/>
      <c r="E112" s="12"/>
      <c r="F112" s="12"/>
      <c r="G112" s="29"/>
      <c r="H112" s="29"/>
      <c r="I112" s="29"/>
      <c r="J112" s="29"/>
      <c r="K112" s="27"/>
      <c r="L112" s="29"/>
      <c r="M112" s="48"/>
    </row>
    <row r="113" spans="1:13" s="17" customFormat="1" ht="16.5">
      <c r="A113" s="45"/>
      <c r="B113" s="13"/>
      <c r="C113" s="43" t="s">
        <v>136</v>
      </c>
      <c r="D113" s="12"/>
      <c r="E113" s="12"/>
      <c r="F113" s="12"/>
      <c r="G113" s="29"/>
      <c r="H113" s="29"/>
      <c r="I113" s="29"/>
      <c r="J113" s="29"/>
      <c r="K113" s="27"/>
      <c r="L113" s="29"/>
      <c r="M113" s="48"/>
    </row>
    <row r="114" spans="1:13" s="17" customFormat="1" ht="49.5">
      <c r="A114" s="94"/>
      <c r="B114" s="95"/>
      <c r="C114" s="43" t="s">
        <v>137</v>
      </c>
      <c r="D114" s="95"/>
      <c r="E114" s="27"/>
      <c r="F114" s="27"/>
      <c r="G114" s="27"/>
      <c r="H114" s="27"/>
      <c r="I114" s="27"/>
      <c r="J114" s="59"/>
      <c r="K114" s="27"/>
      <c r="L114" s="27"/>
      <c r="M114" s="93"/>
    </row>
    <row r="115" spans="1:13" s="17" customFormat="1" ht="49.5">
      <c r="A115" s="47">
        <v>1</v>
      </c>
      <c r="B115" s="21" t="s">
        <v>139</v>
      </c>
      <c r="C115" s="91" t="s">
        <v>138</v>
      </c>
      <c r="D115" s="22" t="s">
        <v>30</v>
      </c>
      <c r="E115" s="27">
        <v>13</v>
      </c>
      <c r="F115" s="59">
        <v>0</v>
      </c>
      <c r="G115" s="27">
        <f aca="true" t="shared" si="28" ref="G115:G123">E115*F115</f>
        <v>0</v>
      </c>
      <c r="H115" s="59">
        <v>2.69</v>
      </c>
      <c r="I115" s="27">
        <f aca="true" t="shared" si="29" ref="I115:I123">E115*H115</f>
        <v>34.97</v>
      </c>
      <c r="J115" s="59">
        <v>0.48</v>
      </c>
      <c r="K115" s="27">
        <f aca="true" t="shared" si="30" ref="K115:K123">E115*J115</f>
        <v>6.24</v>
      </c>
      <c r="L115" s="27">
        <f>K115+I115+G115</f>
        <v>41.21</v>
      </c>
      <c r="M115" s="28"/>
    </row>
    <row r="116" spans="1:13" s="17" customFormat="1" ht="53.25">
      <c r="A116" s="47">
        <v>2</v>
      </c>
      <c r="B116" s="21" t="s">
        <v>100</v>
      </c>
      <c r="C116" s="91" t="s">
        <v>99</v>
      </c>
      <c r="D116" s="22" t="s">
        <v>12</v>
      </c>
      <c r="E116" s="27">
        <v>53</v>
      </c>
      <c r="F116" s="27">
        <v>0</v>
      </c>
      <c r="G116" s="27">
        <f t="shared" si="28"/>
        <v>0</v>
      </c>
      <c r="H116" s="27">
        <v>0.39</v>
      </c>
      <c r="I116" s="27">
        <f t="shared" si="29"/>
        <v>20.67</v>
      </c>
      <c r="J116" s="27">
        <v>1.59</v>
      </c>
      <c r="K116" s="27">
        <f t="shared" si="30"/>
        <v>84.27000000000001</v>
      </c>
      <c r="L116" s="27">
        <f>G116+I116+K116</f>
        <v>104.94000000000001</v>
      </c>
      <c r="M116" s="28"/>
    </row>
    <row r="117" spans="1:13" s="17" customFormat="1" ht="49.5">
      <c r="A117" s="47">
        <v>3</v>
      </c>
      <c r="B117" s="21" t="s">
        <v>37</v>
      </c>
      <c r="C117" s="91" t="s">
        <v>101</v>
      </c>
      <c r="D117" s="22" t="s">
        <v>12</v>
      </c>
      <c r="E117" s="27">
        <v>12</v>
      </c>
      <c r="F117" s="27">
        <v>0</v>
      </c>
      <c r="G117" s="27">
        <f t="shared" si="28"/>
        <v>0</v>
      </c>
      <c r="H117" s="27">
        <v>11.41</v>
      </c>
      <c r="I117" s="27">
        <f t="shared" si="29"/>
        <v>136.92000000000002</v>
      </c>
      <c r="J117" s="27">
        <v>0</v>
      </c>
      <c r="K117" s="27">
        <f t="shared" si="30"/>
        <v>0</v>
      </c>
      <c r="L117" s="27">
        <f aca="true" t="shared" si="31" ref="L117:L123">K117+I117+G117</f>
        <v>136.92000000000002</v>
      </c>
      <c r="M117" s="28"/>
    </row>
    <row r="118" spans="1:13" s="17" customFormat="1" ht="66">
      <c r="A118" s="47">
        <v>4</v>
      </c>
      <c r="B118" s="21" t="s">
        <v>54</v>
      </c>
      <c r="C118" s="91" t="s">
        <v>102</v>
      </c>
      <c r="D118" s="22" t="s">
        <v>12</v>
      </c>
      <c r="E118" s="27">
        <v>4.05</v>
      </c>
      <c r="F118" s="27">
        <v>4.24</v>
      </c>
      <c r="G118" s="27">
        <f t="shared" si="28"/>
        <v>17.172</v>
      </c>
      <c r="H118" s="27">
        <v>8.39</v>
      </c>
      <c r="I118" s="27">
        <f t="shared" si="29"/>
        <v>33.9795</v>
      </c>
      <c r="J118" s="27">
        <v>4.72</v>
      </c>
      <c r="K118" s="27">
        <f t="shared" si="30"/>
        <v>19.116</v>
      </c>
      <c r="L118" s="27">
        <f t="shared" si="31"/>
        <v>70.2675</v>
      </c>
      <c r="M118" s="28"/>
    </row>
    <row r="119" spans="1:13" s="17" customFormat="1" ht="49.5">
      <c r="A119" s="47">
        <v>5</v>
      </c>
      <c r="B119" s="21" t="s">
        <v>141</v>
      </c>
      <c r="C119" s="91" t="s">
        <v>140</v>
      </c>
      <c r="D119" s="22" t="s">
        <v>30</v>
      </c>
      <c r="E119" s="27">
        <v>81</v>
      </c>
      <c r="F119" s="59">
        <v>107.31</v>
      </c>
      <c r="G119" s="27">
        <f t="shared" si="28"/>
        <v>8692.11</v>
      </c>
      <c r="H119" s="59">
        <v>5.25</v>
      </c>
      <c r="I119" s="27">
        <f t="shared" si="29"/>
        <v>425.25</v>
      </c>
      <c r="J119" s="59">
        <v>4.68</v>
      </c>
      <c r="K119" s="27">
        <f t="shared" si="30"/>
        <v>379.08</v>
      </c>
      <c r="L119" s="27">
        <f t="shared" si="31"/>
        <v>9496.44</v>
      </c>
      <c r="M119" s="28"/>
    </row>
    <row r="120" spans="1:13" s="17" customFormat="1" ht="33">
      <c r="A120" s="47">
        <v>6</v>
      </c>
      <c r="B120" s="89" t="s">
        <v>105</v>
      </c>
      <c r="C120" s="91" t="s">
        <v>106</v>
      </c>
      <c r="D120" s="26" t="s">
        <v>14</v>
      </c>
      <c r="E120" s="27">
        <v>101.6</v>
      </c>
      <c r="F120" s="27">
        <v>2.7</v>
      </c>
      <c r="G120" s="27">
        <f t="shared" si="28"/>
        <v>274.32</v>
      </c>
      <c r="H120" s="27">
        <v>2.2</v>
      </c>
      <c r="I120" s="27">
        <f t="shared" si="29"/>
        <v>223.52</v>
      </c>
      <c r="J120" s="27">
        <v>1.83</v>
      </c>
      <c r="K120" s="27">
        <f t="shared" si="30"/>
        <v>185.928</v>
      </c>
      <c r="L120" s="27">
        <f t="shared" si="31"/>
        <v>683.768</v>
      </c>
      <c r="M120" s="46"/>
    </row>
    <row r="121" spans="1:13" s="17" customFormat="1" ht="49.5">
      <c r="A121" s="47">
        <v>7</v>
      </c>
      <c r="B121" s="21" t="s">
        <v>107</v>
      </c>
      <c r="C121" s="25" t="s">
        <v>89</v>
      </c>
      <c r="D121" s="22" t="s">
        <v>12</v>
      </c>
      <c r="E121" s="27">
        <v>13.41</v>
      </c>
      <c r="F121" s="27">
        <v>142.46</v>
      </c>
      <c r="G121" s="27">
        <f t="shared" si="28"/>
        <v>1910.3886000000002</v>
      </c>
      <c r="H121" s="27">
        <v>30.36</v>
      </c>
      <c r="I121" s="27">
        <f t="shared" si="29"/>
        <v>407.1276</v>
      </c>
      <c r="J121" s="27">
        <v>11.72</v>
      </c>
      <c r="K121" s="27">
        <f t="shared" si="30"/>
        <v>157.1652</v>
      </c>
      <c r="L121" s="27">
        <f t="shared" si="31"/>
        <v>2474.6814000000004</v>
      </c>
      <c r="M121" s="46"/>
    </row>
    <row r="122" spans="1:13" s="17" customFormat="1" ht="53.25">
      <c r="A122" s="47">
        <v>8</v>
      </c>
      <c r="B122" s="21" t="s">
        <v>142</v>
      </c>
      <c r="C122" s="25" t="s">
        <v>143</v>
      </c>
      <c r="D122" s="22" t="s">
        <v>12</v>
      </c>
      <c r="E122" s="27">
        <v>23</v>
      </c>
      <c r="F122" s="27">
        <v>0</v>
      </c>
      <c r="G122" s="27">
        <f t="shared" si="28"/>
        <v>0</v>
      </c>
      <c r="H122" s="27">
        <v>7</v>
      </c>
      <c r="I122" s="27">
        <f t="shared" si="29"/>
        <v>161</v>
      </c>
      <c r="J122" s="27">
        <v>0.3</v>
      </c>
      <c r="K122" s="27">
        <f t="shared" si="30"/>
        <v>6.8999999999999995</v>
      </c>
      <c r="L122" s="27">
        <f t="shared" si="31"/>
        <v>167.9</v>
      </c>
      <c r="M122" s="46"/>
    </row>
    <row r="123" spans="1:13" s="17" customFormat="1" ht="33">
      <c r="A123" s="47">
        <v>9</v>
      </c>
      <c r="B123" s="21" t="s">
        <v>145</v>
      </c>
      <c r="C123" s="25" t="s">
        <v>144</v>
      </c>
      <c r="D123" s="22" t="s">
        <v>12</v>
      </c>
      <c r="E123" s="27">
        <v>42</v>
      </c>
      <c r="F123" s="27">
        <v>0</v>
      </c>
      <c r="G123" s="27">
        <f t="shared" si="28"/>
        <v>0</v>
      </c>
      <c r="H123" s="27">
        <v>6.4</v>
      </c>
      <c r="I123" s="27">
        <f t="shared" si="29"/>
        <v>268.8</v>
      </c>
      <c r="J123" s="27">
        <v>0</v>
      </c>
      <c r="K123" s="27">
        <f t="shared" si="30"/>
        <v>0</v>
      </c>
      <c r="L123" s="27">
        <f t="shared" si="31"/>
        <v>268.8</v>
      </c>
      <c r="M123" s="48"/>
    </row>
    <row r="124" spans="1:13" s="17" customFormat="1" ht="16.5">
      <c r="A124" s="47"/>
      <c r="B124" s="21"/>
      <c r="C124" s="96" t="s">
        <v>146</v>
      </c>
      <c r="D124" s="97"/>
      <c r="E124" s="27"/>
      <c r="F124" s="27"/>
      <c r="G124" s="27">
        <v>0</v>
      </c>
      <c r="H124" s="27"/>
      <c r="I124" s="27">
        <v>0</v>
      </c>
      <c r="J124" s="27"/>
      <c r="K124" s="27">
        <v>0</v>
      </c>
      <c r="L124" s="27"/>
      <c r="M124" s="46"/>
    </row>
    <row r="125" spans="1:13" s="17" customFormat="1" ht="82.5">
      <c r="A125" s="47">
        <v>1</v>
      </c>
      <c r="B125" s="58" t="s">
        <v>148</v>
      </c>
      <c r="C125" s="25" t="s">
        <v>147</v>
      </c>
      <c r="D125" s="22" t="s">
        <v>12</v>
      </c>
      <c r="E125" s="27">
        <v>67</v>
      </c>
      <c r="F125" s="27">
        <v>0</v>
      </c>
      <c r="G125" s="27">
        <f>E125*F125</f>
        <v>0</v>
      </c>
      <c r="H125" s="27">
        <v>0.37</v>
      </c>
      <c r="I125" s="27">
        <f>E125*H125</f>
        <v>24.79</v>
      </c>
      <c r="J125" s="27">
        <v>3.54</v>
      </c>
      <c r="K125" s="27">
        <f>E125*J125</f>
        <v>237.18</v>
      </c>
      <c r="L125" s="27">
        <f>G125+I125+K125</f>
        <v>261.97</v>
      </c>
      <c r="M125" s="28"/>
    </row>
    <row r="126" spans="1:13" s="17" customFormat="1" ht="82.5">
      <c r="A126" s="47">
        <v>2</v>
      </c>
      <c r="B126" s="21" t="s">
        <v>83</v>
      </c>
      <c r="C126" s="25" t="s">
        <v>149</v>
      </c>
      <c r="D126" s="22" t="s">
        <v>12</v>
      </c>
      <c r="E126" s="27">
        <v>72</v>
      </c>
      <c r="F126" s="27">
        <v>4.24</v>
      </c>
      <c r="G126" s="27">
        <f>E126*F126</f>
        <v>305.28000000000003</v>
      </c>
      <c r="H126" s="27">
        <v>2.5</v>
      </c>
      <c r="I126" s="27">
        <f>E126*H126</f>
        <v>180</v>
      </c>
      <c r="J126" s="27">
        <v>4.72</v>
      </c>
      <c r="K126" s="27">
        <f>E126*J126</f>
        <v>339.84</v>
      </c>
      <c r="L126" s="27">
        <f>K126+I126+G126</f>
        <v>825.1199999999999</v>
      </c>
      <c r="M126" s="28"/>
    </row>
    <row r="127" spans="1:13" s="17" customFormat="1" ht="82.5">
      <c r="A127" s="47">
        <v>3</v>
      </c>
      <c r="B127" s="21" t="s">
        <v>84</v>
      </c>
      <c r="C127" s="25" t="s">
        <v>150</v>
      </c>
      <c r="D127" s="22" t="s">
        <v>12</v>
      </c>
      <c r="E127" s="27">
        <v>73</v>
      </c>
      <c r="F127" s="27">
        <v>11</v>
      </c>
      <c r="G127" s="27">
        <f>E127*F127</f>
        <v>803</v>
      </c>
      <c r="H127" s="27">
        <v>2.35</v>
      </c>
      <c r="I127" s="27">
        <f>E127*H127</f>
        <v>171.55</v>
      </c>
      <c r="J127" s="27">
        <v>18.06</v>
      </c>
      <c r="K127" s="27">
        <f>E127*J127</f>
        <v>1318.3799999999999</v>
      </c>
      <c r="L127" s="27">
        <f>K127+I127+G127</f>
        <v>2292.93</v>
      </c>
      <c r="M127" s="28"/>
    </row>
    <row r="128" spans="1:13" s="17" customFormat="1" ht="49.5">
      <c r="A128" s="47">
        <v>4</v>
      </c>
      <c r="B128" s="21" t="s">
        <v>44</v>
      </c>
      <c r="C128" s="25" t="s">
        <v>56</v>
      </c>
      <c r="D128" s="22" t="s">
        <v>23</v>
      </c>
      <c r="E128" s="37">
        <v>0.5</v>
      </c>
      <c r="F128" s="27">
        <v>1050</v>
      </c>
      <c r="G128" s="27">
        <f>E128*F128</f>
        <v>525</v>
      </c>
      <c r="H128" s="27">
        <v>262.5</v>
      </c>
      <c r="I128" s="27">
        <f>E128*H128</f>
        <v>131.25</v>
      </c>
      <c r="J128" s="27">
        <v>18.99</v>
      </c>
      <c r="K128" s="27">
        <f>E128*J128</f>
        <v>9.495</v>
      </c>
      <c r="L128" s="27">
        <f>K128+I128+G128</f>
        <v>665.745</v>
      </c>
      <c r="M128" s="28"/>
    </row>
    <row r="129" spans="1:13" s="17" customFormat="1" ht="85.5">
      <c r="A129" s="47">
        <v>6</v>
      </c>
      <c r="B129" s="21" t="s">
        <v>59</v>
      </c>
      <c r="C129" s="25" t="s">
        <v>152</v>
      </c>
      <c r="D129" s="26" t="s">
        <v>14</v>
      </c>
      <c r="E129" s="27">
        <v>827</v>
      </c>
      <c r="F129" s="27">
        <v>14.69</v>
      </c>
      <c r="G129" s="27">
        <f>E129*F129</f>
        <v>12148.63</v>
      </c>
      <c r="H129" s="27">
        <v>0.31</v>
      </c>
      <c r="I129" s="27">
        <f>E129*H129</f>
        <v>256.37</v>
      </c>
      <c r="J129" s="27">
        <v>2.3</v>
      </c>
      <c r="K129" s="27">
        <f>E129*J129</f>
        <v>1902.1</v>
      </c>
      <c r="L129" s="27">
        <f>K129+I129+G129</f>
        <v>14307.099999999999</v>
      </c>
      <c r="M129" s="28"/>
    </row>
    <row r="130" spans="1:13" s="17" customFormat="1" ht="17.25" thickBot="1">
      <c r="A130" s="70"/>
      <c r="B130" s="71"/>
      <c r="C130" s="72" t="s">
        <v>151</v>
      </c>
      <c r="D130" s="73" t="s">
        <v>13</v>
      </c>
      <c r="E130" s="73"/>
      <c r="F130" s="73"/>
      <c r="G130" s="74">
        <f>SUM(G115:G129)</f>
        <v>24675.9006</v>
      </c>
      <c r="H130" s="74"/>
      <c r="I130" s="74">
        <f>SUM(I115:I129)</f>
        <v>2476.1971</v>
      </c>
      <c r="J130" s="74"/>
      <c r="K130" s="74">
        <f>SUM(K115:K129)</f>
        <v>4645.6942</v>
      </c>
      <c r="L130" s="74">
        <f>G130+I130+K130</f>
        <v>31797.791900000004</v>
      </c>
      <c r="M130" s="75"/>
    </row>
    <row r="131" spans="1:13" s="24" customFormat="1" ht="16.5">
      <c r="A131" s="76"/>
      <c r="B131" s="77"/>
      <c r="C131" s="78" t="s">
        <v>9</v>
      </c>
      <c r="D131" s="79" t="s">
        <v>13</v>
      </c>
      <c r="E131" s="79"/>
      <c r="F131" s="79"/>
      <c r="G131" s="80">
        <f>G12+G23+G54+G111+G130</f>
        <v>559932.6876</v>
      </c>
      <c r="H131" s="80"/>
      <c r="I131" s="80">
        <f>I12+I23+I54+I111+I130</f>
        <v>53288.2701</v>
      </c>
      <c r="J131" s="80"/>
      <c r="K131" s="80">
        <f>K12+K23+K54+K111+K130</f>
        <v>170123.90499999997</v>
      </c>
      <c r="L131" s="80">
        <f>K131+I131+G131</f>
        <v>783344.8626999999</v>
      </c>
      <c r="M131" s="81"/>
    </row>
    <row r="132" spans="1:13" s="19" customFormat="1" ht="16.5">
      <c r="A132" s="52"/>
      <c r="B132" s="11"/>
      <c r="C132" s="38" t="s">
        <v>15</v>
      </c>
      <c r="D132" s="23" t="s">
        <v>20</v>
      </c>
      <c r="E132" s="59">
        <v>10</v>
      </c>
      <c r="F132" s="15"/>
      <c r="G132" s="15"/>
      <c r="H132" s="15"/>
      <c r="I132" s="15"/>
      <c r="J132" s="15"/>
      <c r="K132" s="15"/>
      <c r="L132" s="27">
        <f>L131*10%</f>
        <v>78334.48627</v>
      </c>
      <c r="M132" s="49"/>
    </row>
    <row r="133" spans="1:13" s="19" customFormat="1" ht="16.5">
      <c r="A133" s="52"/>
      <c r="B133" s="11"/>
      <c r="C133" s="18" t="s">
        <v>9</v>
      </c>
      <c r="D133" s="12" t="s">
        <v>13</v>
      </c>
      <c r="E133" s="59"/>
      <c r="F133" s="12"/>
      <c r="G133" s="12"/>
      <c r="H133" s="12"/>
      <c r="I133" s="12"/>
      <c r="J133" s="12"/>
      <c r="K133" s="12"/>
      <c r="L133" s="29">
        <f>L131+L132</f>
        <v>861679.3489699999</v>
      </c>
      <c r="M133" s="53"/>
    </row>
    <row r="134" spans="1:13" s="19" customFormat="1" ht="16.5">
      <c r="A134" s="52"/>
      <c r="B134" s="11"/>
      <c r="C134" s="38" t="s">
        <v>16</v>
      </c>
      <c r="D134" s="23" t="s">
        <v>20</v>
      </c>
      <c r="E134" s="59">
        <v>8</v>
      </c>
      <c r="F134" s="15"/>
      <c r="G134" s="15"/>
      <c r="H134" s="15"/>
      <c r="I134" s="15"/>
      <c r="J134" s="15"/>
      <c r="K134" s="15"/>
      <c r="L134" s="27">
        <f>L133*8%</f>
        <v>68934.3479176</v>
      </c>
      <c r="M134" s="49"/>
    </row>
    <row r="135" spans="1:13" s="19" customFormat="1" ht="16.5">
      <c r="A135" s="52"/>
      <c r="B135" s="11"/>
      <c r="C135" s="44" t="s">
        <v>9</v>
      </c>
      <c r="D135" s="12" t="s">
        <v>13</v>
      </c>
      <c r="E135" s="98"/>
      <c r="F135" s="12"/>
      <c r="G135" s="12"/>
      <c r="H135" s="12"/>
      <c r="I135" s="12"/>
      <c r="J135" s="12"/>
      <c r="K135" s="12"/>
      <c r="L135" s="29">
        <f>L133+L134</f>
        <v>930613.6968875999</v>
      </c>
      <c r="M135" s="53"/>
    </row>
    <row r="136" spans="1:13" s="19" customFormat="1" ht="16.5">
      <c r="A136" s="52"/>
      <c r="B136" s="11"/>
      <c r="C136" s="38" t="s">
        <v>32</v>
      </c>
      <c r="D136" s="23" t="s">
        <v>20</v>
      </c>
      <c r="E136" s="59">
        <v>3</v>
      </c>
      <c r="F136" s="15"/>
      <c r="G136" s="15"/>
      <c r="H136" s="15"/>
      <c r="I136" s="15"/>
      <c r="J136" s="15"/>
      <c r="K136" s="15"/>
      <c r="L136" s="27">
        <f>L135*3%</f>
        <v>27918.410906627996</v>
      </c>
      <c r="M136" s="49"/>
    </row>
    <row r="137" spans="1:13" s="19" customFormat="1" ht="16.5">
      <c r="A137" s="52"/>
      <c r="B137" s="11"/>
      <c r="C137" s="44" t="s">
        <v>9</v>
      </c>
      <c r="D137" s="12" t="s">
        <v>13</v>
      </c>
      <c r="E137" s="12"/>
      <c r="F137" s="12"/>
      <c r="G137" s="12"/>
      <c r="H137" s="12"/>
      <c r="I137" s="12"/>
      <c r="J137" s="12"/>
      <c r="K137" s="12"/>
      <c r="L137" s="29">
        <f>L135+L136</f>
        <v>958532.1077942279</v>
      </c>
      <c r="M137" s="53"/>
    </row>
    <row r="138" spans="1:13" s="17" customFormat="1" ht="16.5">
      <c r="A138" s="52"/>
      <c r="B138" s="11"/>
      <c r="C138" s="38" t="s">
        <v>29</v>
      </c>
      <c r="D138" s="23" t="s">
        <v>20</v>
      </c>
      <c r="E138" s="27">
        <v>18</v>
      </c>
      <c r="F138" s="15"/>
      <c r="G138" s="15"/>
      <c r="H138" s="15"/>
      <c r="I138" s="15"/>
      <c r="J138" s="15"/>
      <c r="K138" s="15"/>
      <c r="L138" s="27">
        <f>L137*18%</f>
        <v>172535.77940296102</v>
      </c>
      <c r="M138" s="49"/>
    </row>
    <row r="139" spans="1:13" s="17" customFormat="1" ht="17.25" thickBot="1">
      <c r="A139" s="54"/>
      <c r="B139" s="55"/>
      <c r="C139" s="57" t="s">
        <v>17</v>
      </c>
      <c r="D139" s="50" t="s">
        <v>13</v>
      </c>
      <c r="E139" s="50"/>
      <c r="F139" s="50"/>
      <c r="G139" s="50"/>
      <c r="H139" s="50"/>
      <c r="I139" s="50"/>
      <c r="J139" s="50"/>
      <c r="K139" s="50"/>
      <c r="L139" s="51">
        <f>L137+L138</f>
        <v>1131067.887197189</v>
      </c>
      <c r="M139" s="56"/>
    </row>
    <row r="140" spans="1:12" s="17" customFormat="1" ht="16.5">
      <c r="A140" s="2"/>
      <c r="B140" s="8"/>
      <c r="C140" s="20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7" customFormat="1" ht="16.5">
      <c r="A141" s="2"/>
      <c r="B141" s="8"/>
      <c r="C141" s="20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7" customFormat="1" ht="16.5">
      <c r="A142" s="2"/>
      <c r="B142" s="8"/>
      <c r="C142" s="20" t="s">
        <v>159</v>
      </c>
      <c r="D142" s="5"/>
      <c r="E142" s="5"/>
      <c r="F142" s="5"/>
      <c r="G142" s="5" t="s">
        <v>160</v>
      </c>
      <c r="H142" s="5"/>
      <c r="I142" s="5"/>
      <c r="J142" s="5"/>
      <c r="K142" s="5"/>
      <c r="L142" s="5"/>
    </row>
    <row r="143" spans="1:12" s="17" customFormat="1" ht="16.5">
      <c r="A143" s="2"/>
      <c r="B143" s="8"/>
      <c r="C143" s="20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7" customFormat="1" ht="16.5">
      <c r="A144" s="2"/>
      <c r="B144" s="8"/>
      <c r="C144" s="20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7" customFormat="1" ht="16.5">
      <c r="A145" s="2"/>
      <c r="B145" s="8"/>
      <c r="C145" s="20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7" customFormat="1" ht="16.5">
      <c r="A146" s="2"/>
      <c r="B146" s="8"/>
      <c r="C146" s="20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7" customFormat="1" ht="16.5">
      <c r="A147" s="2"/>
      <c r="B147" s="8"/>
      <c r="C147" s="20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7" customFormat="1" ht="16.5">
      <c r="A148" s="2"/>
      <c r="B148" s="8"/>
      <c r="C148" s="20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7" customFormat="1" ht="16.5">
      <c r="A149" s="2"/>
      <c r="B149" s="8"/>
      <c r="C149" s="20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7" customFormat="1" ht="16.5">
      <c r="A150" s="2"/>
      <c r="B150" s="8"/>
      <c r="C150" s="20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7" customFormat="1" ht="16.5">
      <c r="A151" s="2"/>
      <c r="B151" s="8"/>
      <c r="C151" s="20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7" customFormat="1" ht="16.5">
      <c r="A152" s="2"/>
      <c r="B152" s="8"/>
      <c r="C152" s="20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7" customFormat="1" ht="16.5">
      <c r="A153" s="2"/>
      <c r="B153" s="8"/>
      <c r="C153" s="20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7" customFormat="1" ht="16.5">
      <c r="A154" s="2"/>
      <c r="B154" s="8"/>
      <c r="C154" s="20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7" customFormat="1" ht="16.5">
      <c r="A155" s="2"/>
      <c r="B155" s="8"/>
      <c r="C155" s="20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7" customFormat="1" ht="16.5">
      <c r="A156" s="2"/>
      <c r="B156" s="8"/>
      <c r="C156" s="20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7" customFormat="1" ht="16.5">
      <c r="A157" s="2"/>
      <c r="B157" s="8"/>
      <c r="C157" s="20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7" customFormat="1" ht="16.5">
      <c r="A158" s="2"/>
      <c r="B158" s="8"/>
      <c r="C158" s="20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7" customFormat="1" ht="16.5">
      <c r="A159" s="2"/>
      <c r="B159" s="8"/>
      <c r="C159" s="20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7" customFormat="1" ht="16.5">
      <c r="A160" s="2"/>
      <c r="B160" s="8"/>
      <c r="C160" s="20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7" customFormat="1" ht="16.5">
      <c r="A161" s="2"/>
      <c r="B161" s="8"/>
      <c r="C161" s="20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7" customFormat="1" ht="16.5">
      <c r="A162" s="2"/>
      <c r="B162" s="8"/>
      <c r="C162" s="20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7" customFormat="1" ht="16.5">
      <c r="A163" s="2"/>
      <c r="B163" s="8"/>
      <c r="C163" s="20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7" customFormat="1" ht="16.5">
      <c r="A164" s="2"/>
      <c r="B164" s="8"/>
      <c r="C164" s="20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7" customFormat="1" ht="16.5">
      <c r="A165" s="2"/>
      <c r="B165" s="8"/>
      <c r="C165" s="20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7" customFormat="1" ht="16.5">
      <c r="A166" s="2"/>
      <c r="B166" s="8"/>
      <c r="C166" s="20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7" customFormat="1" ht="16.5">
      <c r="A167" s="2"/>
      <c r="B167" s="8"/>
      <c r="C167" s="20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7" customFormat="1" ht="16.5">
      <c r="A168" s="2"/>
      <c r="B168" s="8"/>
      <c r="C168" s="20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7" customFormat="1" ht="16.5">
      <c r="A169" s="2"/>
      <c r="B169" s="8"/>
      <c r="C169" s="20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7" customFormat="1" ht="16.5">
      <c r="A170" s="2"/>
      <c r="B170" s="8"/>
      <c r="C170" s="20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7" customFormat="1" ht="16.5">
      <c r="A171" s="2"/>
      <c r="B171" s="8"/>
      <c r="C171" s="20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7" customFormat="1" ht="16.5">
      <c r="A172" s="2"/>
      <c r="B172" s="8"/>
      <c r="C172" s="20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7" customFormat="1" ht="16.5">
      <c r="A173" s="2"/>
      <c r="B173" s="8"/>
      <c r="C173" s="20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7" customFormat="1" ht="16.5">
      <c r="A174" s="2"/>
      <c r="B174" s="8"/>
      <c r="C174" s="20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7" customFormat="1" ht="16.5">
      <c r="A175" s="2"/>
      <c r="B175" s="8"/>
      <c r="C175" s="20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7" customFormat="1" ht="16.5">
      <c r="A176" s="2"/>
      <c r="B176" s="8"/>
      <c r="C176" s="20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7" customFormat="1" ht="16.5">
      <c r="A177" s="2"/>
      <c r="B177" s="8"/>
      <c r="C177" s="20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7" customFormat="1" ht="16.5">
      <c r="A178" s="2"/>
      <c r="B178" s="8"/>
      <c r="C178" s="20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7" customFormat="1" ht="16.5">
      <c r="A179" s="2"/>
      <c r="B179" s="8"/>
      <c r="C179" s="20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7" customFormat="1" ht="16.5">
      <c r="A180" s="2"/>
      <c r="B180" s="8"/>
      <c r="C180" s="20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7" customFormat="1" ht="16.5">
      <c r="A181" s="2"/>
      <c r="B181" s="8"/>
      <c r="C181" s="20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7" customFormat="1" ht="16.5">
      <c r="A182" s="2"/>
      <c r="B182" s="8"/>
      <c r="C182" s="20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7" customFormat="1" ht="16.5">
      <c r="A183" s="2"/>
      <c r="B183" s="8"/>
      <c r="C183" s="20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7" customFormat="1" ht="16.5">
      <c r="A184" s="2"/>
      <c r="B184" s="8"/>
      <c r="C184" s="20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7" customFormat="1" ht="16.5">
      <c r="A185" s="2"/>
      <c r="B185" s="8"/>
      <c r="C185" s="20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7" customFormat="1" ht="16.5">
      <c r="A186" s="2"/>
      <c r="B186" s="8"/>
      <c r="C186" s="20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7" customFormat="1" ht="16.5">
      <c r="A187" s="2"/>
      <c r="B187" s="8"/>
      <c r="C187" s="20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7" customFormat="1" ht="16.5">
      <c r="A188" s="2"/>
      <c r="B188" s="8"/>
      <c r="C188" s="20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7" customFormat="1" ht="16.5">
      <c r="A189" s="2"/>
      <c r="B189" s="8"/>
      <c r="C189" s="20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7" customFormat="1" ht="16.5">
      <c r="A190" s="2"/>
      <c r="B190" s="8"/>
      <c r="C190" s="20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7" customFormat="1" ht="16.5">
      <c r="A191" s="2"/>
      <c r="B191" s="8"/>
      <c r="C191" s="20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7" customFormat="1" ht="16.5">
      <c r="A192" s="2"/>
      <c r="B192" s="8"/>
      <c r="C192" s="20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7" customFormat="1" ht="16.5">
      <c r="A193" s="2"/>
      <c r="B193" s="8"/>
      <c r="C193" s="20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7" customFormat="1" ht="16.5">
      <c r="A194" s="2"/>
      <c r="B194" s="8"/>
      <c r="C194" s="20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7" customFormat="1" ht="16.5">
      <c r="A195" s="2"/>
      <c r="B195" s="8"/>
      <c r="C195" s="20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7" customFormat="1" ht="16.5">
      <c r="A196" s="2"/>
      <c r="B196" s="8"/>
      <c r="C196" s="20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7" customFormat="1" ht="16.5">
      <c r="A197" s="2"/>
      <c r="B197" s="8"/>
      <c r="C197" s="20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7" customFormat="1" ht="16.5">
      <c r="A198" s="2"/>
      <c r="B198" s="8"/>
      <c r="C198" s="20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7" customFormat="1" ht="16.5">
      <c r="A199" s="2"/>
      <c r="B199" s="8"/>
      <c r="C199" s="20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7" customFormat="1" ht="16.5">
      <c r="A200" s="2"/>
      <c r="B200" s="8"/>
      <c r="C200" s="20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7" customFormat="1" ht="16.5">
      <c r="A201" s="2"/>
      <c r="B201" s="8"/>
      <c r="C201" s="20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7" customFormat="1" ht="16.5">
      <c r="A202" s="2"/>
      <c r="B202" s="8"/>
      <c r="C202" s="20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7" customFormat="1" ht="16.5">
      <c r="A203" s="2"/>
      <c r="B203" s="8"/>
      <c r="C203" s="20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7" customFormat="1" ht="16.5">
      <c r="A204" s="2"/>
      <c r="B204" s="8"/>
      <c r="C204" s="20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7" customFormat="1" ht="16.5">
      <c r="A205" s="2"/>
      <c r="B205" s="8"/>
      <c r="C205" s="20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7" customFormat="1" ht="16.5">
      <c r="A206" s="2"/>
      <c r="B206" s="8"/>
      <c r="C206" s="20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7" customFormat="1" ht="16.5">
      <c r="A207" s="2"/>
      <c r="B207" s="8"/>
      <c r="C207" s="20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7" customFormat="1" ht="16.5">
      <c r="A208" s="2"/>
      <c r="B208" s="8"/>
      <c r="C208" s="20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7" customFormat="1" ht="16.5">
      <c r="A209" s="2"/>
      <c r="B209" s="8"/>
      <c r="C209" s="20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7" customFormat="1" ht="16.5">
      <c r="A210" s="2"/>
      <c r="B210" s="8"/>
      <c r="C210" s="20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7" customFormat="1" ht="16.5">
      <c r="A211" s="2"/>
      <c r="B211" s="8"/>
      <c r="C211" s="20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7" customFormat="1" ht="16.5">
      <c r="A212" s="2"/>
      <c r="B212" s="8"/>
      <c r="C212" s="20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7" customFormat="1" ht="16.5">
      <c r="A213" s="2"/>
      <c r="B213" s="8"/>
      <c r="C213" s="20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7" customFormat="1" ht="16.5">
      <c r="A214" s="2"/>
      <c r="B214" s="8"/>
      <c r="C214" s="20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7" customFormat="1" ht="16.5">
      <c r="A215" s="2"/>
      <c r="B215" s="8"/>
      <c r="C215" s="20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7" customFormat="1" ht="16.5">
      <c r="A216" s="2"/>
      <c r="B216" s="8"/>
      <c r="C216" s="20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7" customFormat="1" ht="16.5">
      <c r="A217" s="2"/>
      <c r="B217" s="8"/>
      <c r="C217" s="20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7" customFormat="1" ht="16.5">
      <c r="A218" s="2"/>
      <c r="B218" s="8"/>
      <c r="C218" s="20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7" customFormat="1" ht="16.5">
      <c r="A219" s="2"/>
      <c r="B219" s="8"/>
      <c r="C219" s="20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7" customFormat="1" ht="16.5">
      <c r="A220" s="2"/>
      <c r="B220" s="8"/>
      <c r="C220" s="20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7" customFormat="1" ht="16.5">
      <c r="A221" s="2"/>
      <c r="B221" s="8"/>
      <c r="C221" s="20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7" customFormat="1" ht="16.5">
      <c r="A222" s="2"/>
      <c r="B222" s="8"/>
      <c r="C222" s="20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7" customFormat="1" ht="16.5">
      <c r="A223" s="2"/>
      <c r="B223" s="8"/>
      <c r="C223" s="20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7" customFormat="1" ht="16.5">
      <c r="A224" s="2"/>
      <c r="B224" s="8"/>
      <c r="C224" s="20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7" customFormat="1" ht="16.5">
      <c r="A225" s="2"/>
      <c r="B225" s="8"/>
      <c r="C225" s="20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7" customFormat="1" ht="16.5">
      <c r="A226" s="2"/>
      <c r="B226" s="8"/>
      <c r="C226" s="20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7" customFormat="1" ht="16.5">
      <c r="A227" s="2"/>
      <c r="B227" s="8"/>
      <c r="C227" s="20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7" customFormat="1" ht="16.5">
      <c r="A228" s="2"/>
      <c r="B228" s="8"/>
      <c r="C228" s="20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7" customFormat="1" ht="16.5">
      <c r="A229" s="2"/>
      <c r="B229" s="8"/>
      <c r="C229" s="20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7" customFormat="1" ht="16.5">
      <c r="A230" s="2"/>
      <c r="B230" s="8"/>
      <c r="C230" s="20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7" customFormat="1" ht="16.5">
      <c r="A231" s="2"/>
      <c r="B231" s="8"/>
      <c r="C231" s="20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7" customFormat="1" ht="16.5">
      <c r="A232" s="2"/>
      <c r="B232" s="8"/>
      <c r="C232" s="20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7" customFormat="1" ht="16.5">
      <c r="A233" s="2"/>
      <c r="B233" s="8"/>
      <c r="C233" s="20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7" customFormat="1" ht="16.5">
      <c r="A234" s="2"/>
      <c r="B234" s="8"/>
      <c r="C234" s="20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7" customFormat="1" ht="16.5">
      <c r="A235" s="2"/>
      <c r="B235" s="8"/>
      <c r="C235" s="20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7" customFormat="1" ht="16.5">
      <c r="A236" s="2"/>
      <c r="B236" s="8"/>
      <c r="C236" s="20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7" customFormat="1" ht="16.5">
      <c r="A237" s="2"/>
      <c r="B237" s="8"/>
      <c r="C237" s="20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7" customFormat="1" ht="16.5">
      <c r="A238" s="2"/>
      <c r="B238" s="8"/>
      <c r="C238" s="20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7" customFormat="1" ht="16.5">
      <c r="A239" s="2"/>
      <c r="B239" s="8"/>
      <c r="C239" s="20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7" customFormat="1" ht="16.5">
      <c r="A240" s="2"/>
      <c r="B240" s="8"/>
      <c r="C240" s="20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7" customFormat="1" ht="16.5">
      <c r="A241" s="2"/>
      <c r="B241" s="8"/>
      <c r="C241" s="20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7" customFormat="1" ht="16.5">
      <c r="A242" s="2"/>
      <c r="B242" s="8"/>
      <c r="C242" s="20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7" customFormat="1" ht="16.5">
      <c r="A243" s="2"/>
      <c r="B243" s="8"/>
      <c r="C243" s="20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7" customFormat="1" ht="16.5">
      <c r="A244" s="2"/>
      <c r="B244" s="8"/>
      <c r="C244" s="20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7" customFormat="1" ht="16.5">
      <c r="A245" s="2"/>
      <c r="B245" s="8"/>
      <c r="C245" s="20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7" customFormat="1" ht="16.5">
      <c r="A246" s="2"/>
      <c r="B246" s="8"/>
      <c r="C246" s="20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7" customFormat="1" ht="16.5">
      <c r="A247" s="2"/>
      <c r="B247" s="8"/>
      <c r="C247" s="20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7" customFormat="1" ht="16.5">
      <c r="A248" s="2"/>
      <c r="B248" s="8"/>
      <c r="C248" s="20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7" customFormat="1" ht="16.5">
      <c r="A249" s="2"/>
      <c r="B249" s="8"/>
      <c r="C249" s="20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7" customFormat="1" ht="16.5">
      <c r="A250" s="2"/>
      <c r="B250" s="8"/>
      <c r="C250" s="20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7" customFormat="1" ht="16.5">
      <c r="A251" s="2"/>
      <c r="B251" s="8"/>
      <c r="C251" s="20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7" customFormat="1" ht="16.5">
      <c r="A252" s="2"/>
      <c r="B252" s="8"/>
      <c r="C252" s="20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7" customFormat="1" ht="16.5">
      <c r="A253" s="2"/>
      <c r="B253" s="8"/>
      <c r="C253" s="20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7" customFormat="1" ht="16.5">
      <c r="A254" s="2"/>
      <c r="B254" s="8"/>
      <c r="C254" s="20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7" customFormat="1" ht="16.5">
      <c r="A255" s="2"/>
      <c r="B255" s="8"/>
      <c r="C255" s="20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7" customFormat="1" ht="16.5">
      <c r="A256" s="2"/>
      <c r="B256" s="8"/>
      <c r="C256" s="20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7" customFormat="1" ht="16.5">
      <c r="A257" s="2"/>
      <c r="B257" s="8"/>
      <c r="C257" s="20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7" customFormat="1" ht="16.5">
      <c r="A258" s="2"/>
      <c r="B258" s="8"/>
      <c r="C258" s="20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7" customFormat="1" ht="16.5">
      <c r="A259" s="2"/>
      <c r="B259" s="8"/>
      <c r="C259" s="20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7" customFormat="1" ht="16.5">
      <c r="A260" s="2"/>
      <c r="B260" s="8"/>
      <c r="C260" s="20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7" customFormat="1" ht="16.5">
      <c r="A261" s="2"/>
      <c r="B261" s="8"/>
      <c r="C261" s="20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7" customFormat="1" ht="16.5">
      <c r="A262" s="2"/>
      <c r="B262" s="8"/>
      <c r="C262" s="20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7" customFormat="1" ht="16.5">
      <c r="A263" s="2"/>
      <c r="B263" s="8"/>
      <c r="C263" s="20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7" customFormat="1" ht="16.5">
      <c r="A264" s="2"/>
      <c r="B264" s="8"/>
      <c r="C264" s="20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7" customFormat="1" ht="16.5">
      <c r="A265" s="2"/>
      <c r="B265" s="8"/>
      <c r="C265" s="20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7" customFormat="1" ht="16.5">
      <c r="A266" s="2"/>
      <c r="B266" s="8"/>
      <c r="C266" s="20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7" customFormat="1" ht="16.5">
      <c r="A267" s="2"/>
      <c r="B267" s="8"/>
      <c r="C267" s="20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7" customFormat="1" ht="16.5">
      <c r="A268" s="2"/>
      <c r="B268" s="8"/>
      <c r="C268" s="20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7" customFormat="1" ht="16.5">
      <c r="A269" s="2"/>
      <c r="B269" s="8"/>
      <c r="C269" s="20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7" customFormat="1" ht="16.5">
      <c r="A270" s="2"/>
      <c r="B270" s="8"/>
      <c r="C270" s="20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7" customFormat="1" ht="16.5">
      <c r="A271" s="2"/>
      <c r="B271" s="8"/>
      <c r="C271" s="20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7" customFormat="1" ht="16.5">
      <c r="A272" s="2"/>
      <c r="B272" s="8"/>
      <c r="C272" s="20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7" customFormat="1" ht="16.5">
      <c r="A273" s="2"/>
      <c r="B273" s="8"/>
      <c r="C273" s="20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7" customFormat="1" ht="16.5">
      <c r="A274" s="2"/>
      <c r="B274" s="8"/>
      <c r="C274" s="20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7" customFormat="1" ht="16.5">
      <c r="A275" s="2"/>
      <c r="B275" s="8"/>
      <c r="C275" s="20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7" customFormat="1" ht="16.5">
      <c r="A276" s="2"/>
      <c r="B276" s="8"/>
      <c r="C276" s="20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7" customFormat="1" ht="16.5">
      <c r="A277" s="2"/>
      <c r="B277" s="8"/>
      <c r="C277" s="20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7" customFormat="1" ht="16.5">
      <c r="A278" s="2"/>
      <c r="B278" s="8"/>
      <c r="C278" s="20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7" customFormat="1" ht="16.5">
      <c r="A279" s="2"/>
      <c r="B279" s="8"/>
      <c r="C279" s="20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7" customFormat="1" ht="16.5">
      <c r="A280" s="2"/>
      <c r="B280" s="8"/>
      <c r="C280" s="20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7" customFormat="1" ht="16.5">
      <c r="A281" s="2"/>
      <c r="B281" s="8"/>
      <c r="C281" s="20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7" customFormat="1" ht="16.5">
      <c r="A282" s="2"/>
      <c r="B282" s="8"/>
      <c r="C282" s="20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7" customFormat="1" ht="16.5">
      <c r="A283" s="2"/>
      <c r="B283" s="8"/>
      <c r="C283" s="20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7" customFormat="1" ht="16.5">
      <c r="A284" s="2"/>
      <c r="B284" s="8"/>
      <c r="C284" s="20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7" customFormat="1" ht="16.5">
      <c r="A285" s="2"/>
      <c r="B285" s="8"/>
      <c r="C285" s="20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7" customFormat="1" ht="16.5">
      <c r="A286" s="2"/>
      <c r="B286" s="8"/>
      <c r="C286" s="20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7" customFormat="1" ht="16.5">
      <c r="A287" s="2"/>
      <c r="B287" s="8"/>
      <c r="C287" s="20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7" customFormat="1" ht="16.5">
      <c r="A288" s="2"/>
      <c r="B288" s="8"/>
      <c r="C288" s="20"/>
      <c r="D288" s="5"/>
      <c r="E288" s="5"/>
      <c r="F288" s="5"/>
      <c r="G288" s="5"/>
      <c r="H288" s="5"/>
      <c r="I288" s="5"/>
      <c r="J288" s="5"/>
      <c r="K288" s="5"/>
      <c r="L288" s="5"/>
    </row>
    <row r="289" spans="1:12" s="17" customFormat="1" ht="16.5">
      <c r="A289" s="2"/>
      <c r="B289" s="8"/>
      <c r="C289" s="20"/>
      <c r="D289" s="5"/>
      <c r="E289" s="5"/>
      <c r="F289" s="5"/>
      <c r="G289" s="5"/>
      <c r="H289" s="5"/>
      <c r="I289" s="5"/>
      <c r="J289" s="5"/>
      <c r="K289" s="5"/>
      <c r="L289" s="5"/>
    </row>
    <row r="290" spans="1:12" s="17" customFormat="1" ht="16.5">
      <c r="A290" s="2"/>
      <c r="B290" s="8"/>
      <c r="C290" s="20"/>
      <c r="D290" s="5"/>
      <c r="E290" s="5"/>
      <c r="F290" s="5"/>
      <c r="G290" s="5"/>
      <c r="H290" s="5"/>
      <c r="I290" s="5"/>
      <c r="J290" s="5"/>
      <c r="K290" s="5"/>
      <c r="L290" s="5"/>
    </row>
    <row r="291" spans="1:12" s="17" customFormat="1" ht="16.5">
      <c r="A291" s="2"/>
      <c r="B291" s="8"/>
      <c r="C291" s="20"/>
      <c r="D291" s="5"/>
      <c r="E291" s="5"/>
      <c r="F291" s="5"/>
      <c r="G291" s="5"/>
      <c r="H291" s="5"/>
      <c r="I291" s="5"/>
      <c r="J291" s="5"/>
      <c r="K291" s="5"/>
      <c r="L291" s="5"/>
    </row>
    <row r="292" spans="1:12" s="17" customFormat="1" ht="16.5">
      <c r="A292" s="2"/>
      <c r="B292" s="8"/>
      <c r="C292" s="20"/>
      <c r="D292" s="5"/>
      <c r="E292" s="5"/>
      <c r="F292" s="5"/>
      <c r="G292" s="5"/>
      <c r="H292" s="5"/>
      <c r="I292" s="5"/>
      <c r="J292" s="5"/>
      <c r="K292" s="5"/>
      <c r="L292" s="5"/>
    </row>
    <row r="293" spans="1:12" s="17" customFormat="1" ht="16.5">
      <c r="A293" s="2"/>
      <c r="B293" s="8"/>
      <c r="C293" s="20"/>
      <c r="D293" s="5"/>
      <c r="E293" s="5"/>
      <c r="F293" s="5"/>
      <c r="G293" s="5"/>
      <c r="H293" s="5"/>
      <c r="I293" s="5"/>
      <c r="J293" s="5"/>
      <c r="K293" s="5"/>
      <c r="L293" s="5"/>
    </row>
    <row r="294" spans="1:12" s="17" customFormat="1" ht="16.5">
      <c r="A294" s="2"/>
      <c r="B294" s="8"/>
      <c r="C294" s="20"/>
      <c r="D294" s="5"/>
      <c r="E294" s="5"/>
      <c r="F294" s="5"/>
      <c r="G294" s="5"/>
      <c r="H294" s="5"/>
      <c r="I294" s="5"/>
      <c r="J294" s="5"/>
      <c r="K294" s="5"/>
      <c r="L294" s="5"/>
    </row>
    <row r="295" spans="1:12" s="17" customFormat="1" ht="16.5">
      <c r="A295" s="2"/>
      <c r="B295" s="8"/>
      <c r="C295" s="20"/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17" customFormat="1" ht="16.5">
      <c r="A296" s="2"/>
      <c r="B296" s="8"/>
      <c r="C296" s="20"/>
      <c r="D296" s="5"/>
      <c r="E296" s="5"/>
      <c r="F296" s="5"/>
      <c r="G296" s="5"/>
      <c r="H296" s="5"/>
      <c r="I296" s="5"/>
      <c r="J296" s="5"/>
      <c r="K296" s="5"/>
      <c r="L296" s="5"/>
    </row>
    <row r="297" spans="1:12" s="17" customFormat="1" ht="16.5">
      <c r="A297" s="2"/>
      <c r="B297" s="8"/>
      <c r="C297" s="20"/>
      <c r="D297" s="5"/>
      <c r="E297" s="5"/>
      <c r="F297" s="5"/>
      <c r="G297" s="5"/>
      <c r="H297" s="5"/>
      <c r="I297" s="5"/>
      <c r="J297" s="5"/>
      <c r="K297" s="5"/>
      <c r="L297" s="5"/>
    </row>
    <row r="298" spans="1:12" s="17" customFormat="1" ht="16.5">
      <c r="A298" s="2"/>
      <c r="B298" s="8"/>
      <c r="C298" s="20"/>
      <c r="D298" s="5"/>
      <c r="E298" s="5"/>
      <c r="F298" s="5"/>
      <c r="G298" s="5"/>
      <c r="H298" s="5"/>
      <c r="I298" s="5"/>
      <c r="J298" s="5"/>
      <c r="K298" s="5"/>
      <c r="L298" s="5"/>
    </row>
    <row r="299" spans="1:12" s="17" customFormat="1" ht="16.5">
      <c r="A299" s="2"/>
      <c r="B299" s="8"/>
      <c r="C299" s="20"/>
      <c r="D299" s="5"/>
      <c r="E299" s="5"/>
      <c r="F299" s="5"/>
      <c r="G299" s="5"/>
      <c r="H299" s="5"/>
      <c r="I299" s="5"/>
      <c r="J299" s="5"/>
      <c r="K299" s="5"/>
      <c r="L299" s="5"/>
    </row>
    <row r="300" spans="1:12" s="17" customFormat="1" ht="16.5">
      <c r="A300" s="2"/>
      <c r="B300" s="8"/>
      <c r="C300" s="20"/>
      <c r="D300" s="5"/>
      <c r="E300" s="5"/>
      <c r="F300" s="5"/>
      <c r="G300" s="5"/>
      <c r="H300" s="5"/>
      <c r="I300" s="5"/>
      <c r="J300" s="5"/>
      <c r="K300" s="5"/>
      <c r="L300" s="5"/>
    </row>
    <row r="301" spans="1:12" s="17" customFormat="1" ht="16.5">
      <c r="A301" s="2"/>
      <c r="B301" s="8"/>
      <c r="C301" s="20"/>
      <c r="D301" s="5"/>
      <c r="E301" s="5"/>
      <c r="F301" s="5"/>
      <c r="G301" s="5"/>
      <c r="H301" s="5"/>
      <c r="I301" s="5"/>
      <c r="J301" s="5"/>
      <c r="K301" s="5"/>
      <c r="L301" s="5"/>
    </row>
    <row r="302" spans="1:12" s="17" customFormat="1" ht="16.5">
      <c r="A302" s="2"/>
      <c r="B302" s="8"/>
      <c r="C302" s="20"/>
      <c r="D302" s="5"/>
      <c r="E302" s="5"/>
      <c r="F302" s="5"/>
      <c r="G302" s="5"/>
      <c r="H302" s="5"/>
      <c r="I302" s="5"/>
      <c r="J302" s="5"/>
      <c r="K302" s="5"/>
      <c r="L302" s="5"/>
    </row>
    <row r="303" spans="1:12" s="17" customFormat="1" ht="16.5">
      <c r="A303" s="2"/>
      <c r="B303" s="8"/>
      <c r="C303" s="20"/>
      <c r="D303" s="5"/>
      <c r="E303" s="5"/>
      <c r="F303" s="5"/>
      <c r="G303" s="5"/>
      <c r="H303" s="5"/>
      <c r="I303" s="5"/>
      <c r="J303" s="5"/>
      <c r="K303" s="5"/>
      <c r="L303" s="5"/>
    </row>
    <row r="304" spans="1:12" s="17" customFormat="1" ht="16.5">
      <c r="A304" s="2"/>
      <c r="B304" s="8"/>
      <c r="C304" s="20"/>
      <c r="D304" s="5"/>
      <c r="E304" s="5"/>
      <c r="F304" s="5"/>
      <c r="G304" s="5"/>
      <c r="H304" s="5"/>
      <c r="I304" s="5"/>
      <c r="J304" s="5"/>
      <c r="K304" s="5"/>
      <c r="L304" s="5"/>
    </row>
    <row r="305" spans="1:12" s="17" customFormat="1" ht="16.5">
      <c r="A305" s="2"/>
      <c r="B305" s="8"/>
      <c r="C305" s="20"/>
      <c r="D305" s="5"/>
      <c r="E305" s="5"/>
      <c r="F305" s="5"/>
      <c r="G305" s="5"/>
      <c r="H305" s="5"/>
      <c r="I305" s="5"/>
      <c r="J305" s="5"/>
      <c r="K305" s="5"/>
      <c r="L305" s="5"/>
    </row>
    <row r="306" spans="1:12" s="17" customFormat="1" ht="16.5">
      <c r="A306" s="2"/>
      <c r="B306" s="8"/>
      <c r="C306" s="20"/>
      <c r="D306" s="5"/>
      <c r="E306" s="5"/>
      <c r="F306" s="5"/>
      <c r="G306" s="5"/>
      <c r="H306" s="5"/>
      <c r="I306" s="5"/>
      <c r="J306" s="5"/>
      <c r="K306" s="5"/>
      <c r="L306" s="5"/>
    </row>
    <row r="307" spans="1:12" s="17" customFormat="1" ht="16.5">
      <c r="A307" s="2"/>
      <c r="B307" s="8"/>
      <c r="C307" s="20"/>
      <c r="D307" s="5"/>
      <c r="E307" s="5"/>
      <c r="F307" s="5"/>
      <c r="G307" s="5"/>
      <c r="H307" s="5"/>
      <c r="I307" s="5"/>
      <c r="J307" s="5"/>
      <c r="K307" s="5"/>
      <c r="L307" s="5"/>
    </row>
    <row r="308" spans="1:12" s="17" customFormat="1" ht="16.5">
      <c r="A308" s="2"/>
      <c r="B308" s="8"/>
      <c r="C308" s="20"/>
      <c r="D308" s="5"/>
      <c r="E308" s="5"/>
      <c r="F308" s="5"/>
      <c r="G308" s="5"/>
      <c r="H308" s="5"/>
      <c r="I308" s="5"/>
      <c r="J308" s="5"/>
      <c r="K308" s="5"/>
      <c r="L308" s="5"/>
    </row>
    <row r="309" spans="1:12" s="17" customFormat="1" ht="16.5">
      <c r="A309" s="2"/>
      <c r="B309" s="8"/>
      <c r="C309" s="20"/>
      <c r="D309" s="5"/>
      <c r="E309" s="5"/>
      <c r="F309" s="5"/>
      <c r="G309" s="5"/>
      <c r="H309" s="5"/>
      <c r="I309" s="5"/>
      <c r="J309" s="5"/>
      <c r="K309" s="5"/>
      <c r="L309" s="5"/>
    </row>
    <row r="310" spans="1:12" s="17" customFormat="1" ht="16.5">
      <c r="A310" s="2"/>
      <c r="B310" s="8"/>
      <c r="C310" s="20"/>
      <c r="D310" s="5"/>
      <c r="E310" s="5"/>
      <c r="F310" s="5"/>
      <c r="G310" s="5"/>
      <c r="H310" s="5"/>
      <c r="I310" s="5"/>
      <c r="J310" s="5"/>
      <c r="K310" s="5"/>
      <c r="L310" s="5"/>
    </row>
    <row r="311" spans="1:12" s="17" customFormat="1" ht="16.5">
      <c r="A311" s="2"/>
      <c r="B311" s="8"/>
      <c r="C311" s="20"/>
      <c r="D311" s="5"/>
      <c r="E311" s="5"/>
      <c r="F311" s="5"/>
      <c r="G311" s="5"/>
      <c r="H311" s="5"/>
      <c r="I311" s="5"/>
      <c r="J311" s="5"/>
      <c r="K311" s="5"/>
      <c r="L311" s="5"/>
    </row>
    <row r="312" spans="1:12" s="17" customFormat="1" ht="16.5">
      <c r="A312" s="2"/>
      <c r="B312" s="8"/>
      <c r="C312" s="20"/>
      <c r="D312" s="5"/>
      <c r="E312" s="5"/>
      <c r="F312" s="5"/>
      <c r="G312" s="5"/>
      <c r="H312" s="5"/>
      <c r="I312" s="5"/>
      <c r="J312" s="5"/>
      <c r="K312" s="5"/>
      <c r="L312" s="5"/>
    </row>
    <row r="313" spans="1:12" s="17" customFormat="1" ht="16.5">
      <c r="A313" s="2"/>
      <c r="B313" s="8"/>
      <c r="C313" s="20"/>
      <c r="D313" s="5"/>
      <c r="E313" s="5"/>
      <c r="F313" s="5"/>
      <c r="G313" s="5"/>
      <c r="H313" s="5"/>
      <c r="I313" s="5"/>
      <c r="J313" s="5"/>
      <c r="K313" s="5"/>
      <c r="L313" s="5"/>
    </row>
    <row r="314" spans="1:12" s="17" customFormat="1" ht="16.5">
      <c r="A314" s="2"/>
      <c r="B314" s="8"/>
      <c r="C314" s="20"/>
      <c r="D314" s="5"/>
      <c r="E314" s="5"/>
      <c r="F314" s="5"/>
      <c r="G314" s="5"/>
      <c r="H314" s="5"/>
      <c r="I314" s="5"/>
      <c r="J314" s="5"/>
      <c r="K314" s="5"/>
      <c r="L314" s="5"/>
    </row>
    <row r="315" spans="1:12" s="17" customFormat="1" ht="16.5">
      <c r="A315" s="2"/>
      <c r="B315" s="8"/>
      <c r="C315" s="20"/>
      <c r="D315" s="5"/>
      <c r="E315" s="5"/>
      <c r="F315" s="5"/>
      <c r="G315" s="5"/>
      <c r="H315" s="5"/>
      <c r="I315" s="5"/>
      <c r="J315" s="5"/>
      <c r="K315" s="5"/>
      <c r="L315" s="5"/>
    </row>
    <row r="316" spans="1:12" s="17" customFormat="1" ht="16.5">
      <c r="A316" s="2"/>
      <c r="B316" s="8"/>
      <c r="C316" s="20"/>
      <c r="D316" s="5"/>
      <c r="E316" s="5"/>
      <c r="F316" s="5"/>
      <c r="G316" s="5"/>
      <c r="H316" s="5"/>
      <c r="I316" s="5"/>
      <c r="J316" s="5"/>
      <c r="K316" s="5"/>
      <c r="L316" s="5"/>
    </row>
    <row r="317" spans="1:12" s="17" customFormat="1" ht="16.5">
      <c r="A317" s="2"/>
      <c r="B317" s="8"/>
      <c r="C317" s="20"/>
      <c r="D317" s="5"/>
      <c r="E317" s="5"/>
      <c r="F317" s="5"/>
      <c r="G317" s="5"/>
      <c r="H317" s="5"/>
      <c r="I317" s="5"/>
      <c r="J317" s="5"/>
      <c r="K317" s="5"/>
      <c r="L317" s="5"/>
    </row>
    <row r="318" spans="1:12" s="17" customFormat="1" ht="16.5">
      <c r="A318" s="2"/>
      <c r="B318" s="8"/>
      <c r="C318" s="20"/>
      <c r="D318" s="5"/>
      <c r="E318" s="5"/>
      <c r="F318" s="5"/>
      <c r="G318" s="5"/>
      <c r="H318" s="5"/>
      <c r="I318" s="5"/>
      <c r="J318" s="5"/>
      <c r="K318" s="5"/>
      <c r="L318" s="5"/>
    </row>
    <row r="319" spans="1:12" s="17" customFormat="1" ht="16.5">
      <c r="A319" s="2"/>
      <c r="B319" s="8"/>
      <c r="C319" s="20"/>
      <c r="D319" s="5"/>
      <c r="E319" s="5"/>
      <c r="F319" s="5"/>
      <c r="G319" s="5"/>
      <c r="H319" s="5"/>
      <c r="I319" s="5"/>
      <c r="J319" s="5"/>
      <c r="K319" s="5"/>
      <c r="L319" s="5"/>
    </row>
    <row r="320" spans="1:12" s="17" customFormat="1" ht="16.5">
      <c r="A320" s="2"/>
      <c r="B320" s="8"/>
      <c r="C320" s="20"/>
      <c r="D320" s="5"/>
      <c r="E320" s="5"/>
      <c r="F320" s="5"/>
      <c r="G320" s="5"/>
      <c r="H320" s="5"/>
      <c r="I320" s="5"/>
      <c r="J320" s="5"/>
      <c r="K320" s="5"/>
      <c r="L320" s="5"/>
    </row>
    <row r="321" spans="1:12" s="17" customFormat="1" ht="16.5">
      <c r="A321" s="2"/>
      <c r="B321" s="8"/>
      <c r="C321" s="20"/>
      <c r="D321" s="5"/>
      <c r="E321" s="5"/>
      <c r="F321" s="5"/>
      <c r="G321" s="5"/>
      <c r="H321" s="5"/>
      <c r="I321" s="5"/>
      <c r="J321" s="5"/>
      <c r="K321" s="5"/>
      <c r="L321" s="5"/>
    </row>
    <row r="322" spans="1:12" s="17" customFormat="1" ht="16.5">
      <c r="A322" s="2"/>
      <c r="B322" s="8"/>
      <c r="C322" s="20"/>
      <c r="D322" s="5"/>
      <c r="E322" s="5"/>
      <c r="F322" s="5"/>
      <c r="G322" s="5"/>
      <c r="H322" s="5"/>
      <c r="I322" s="5"/>
      <c r="J322" s="5"/>
      <c r="K322" s="5"/>
      <c r="L322" s="5"/>
    </row>
    <row r="323" spans="1:12" s="17" customFormat="1" ht="16.5">
      <c r="A323" s="2"/>
      <c r="B323" s="8"/>
      <c r="C323" s="20"/>
      <c r="D323" s="5"/>
      <c r="E323" s="5"/>
      <c r="F323" s="5"/>
      <c r="G323" s="5"/>
      <c r="H323" s="5"/>
      <c r="I323" s="5"/>
      <c r="J323" s="5"/>
      <c r="K323" s="5"/>
      <c r="L323" s="5"/>
    </row>
    <row r="324" spans="1:12" s="17" customFormat="1" ht="16.5">
      <c r="A324" s="2"/>
      <c r="B324" s="8"/>
      <c r="C324" s="20"/>
      <c r="D324" s="5"/>
      <c r="E324" s="5"/>
      <c r="F324" s="5"/>
      <c r="G324" s="5"/>
      <c r="H324" s="5"/>
      <c r="I324" s="5"/>
      <c r="J324" s="5"/>
      <c r="K324" s="5"/>
      <c r="L324" s="5"/>
    </row>
    <row r="325" spans="1:12" s="17" customFormat="1" ht="16.5">
      <c r="A325" s="2"/>
      <c r="B325" s="8"/>
      <c r="C325" s="20"/>
      <c r="D325" s="5"/>
      <c r="E325" s="5"/>
      <c r="F325" s="5"/>
      <c r="G325" s="5"/>
      <c r="H325" s="5"/>
      <c r="I325" s="5"/>
      <c r="J325" s="5"/>
      <c r="K325" s="5"/>
      <c r="L325" s="5"/>
    </row>
    <row r="326" spans="1:12" s="17" customFormat="1" ht="16.5">
      <c r="A326" s="2"/>
      <c r="B326" s="8"/>
      <c r="C326" s="20"/>
      <c r="D326" s="5"/>
      <c r="E326" s="5"/>
      <c r="F326" s="5"/>
      <c r="G326" s="5"/>
      <c r="H326" s="5"/>
      <c r="I326" s="5"/>
      <c r="J326" s="5"/>
      <c r="K326" s="5"/>
      <c r="L326" s="5"/>
    </row>
    <row r="327" spans="1:12" s="17" customFormat="1" ht="16.5">
      <c r="A327" s="2"/>
      <c r="B327" s="8"/>
      <c r="C327" s="20"/>
      <c r="D327" s="5"/>
      <c r="E327" s="5"/>
      <c r="F327" s="5"/>
      <c r="G327" s="5"/>
      <c r="H327" s="5"/>
      <c r="I327" s="5"/>
      <c r="J327" s="5"/>
      <c r="K327" s="5"/>
      <c r="L327" s="5"/>
    </row>
    <row r="328" spans="1:12" s="17" customFormat="1" ht="16.5">
      <c r="A328" s="2"/>
      <c r="B328" s="8"/>
      <c r="C328" s="20"/>
      <c r="D328" s="5"/>
      <c r="E328" s="5"/>
      <c r="F328" s="5"/>
      <c r="G328" s="5"/>
      <c r="H328" s="5"/>
      <c r="I328" s="5"/>
      <c r="J328" s="5"/>
      <c r="K328" s="5"/>
      <c r="L328" s="5"/>
    </row>
    <row r="329" spans="1:12" s="17" customFormat="1" ht="16.5">
      <c r="A329" s="2"/>
      <c r="B329" s="8"/>
      <c r="C329" s="20"/>
      <c r="D329" s="5"/>
      <c r="E329" s="5"/>
      <c r="F329" s="5"/>
      <c r="G329" s="5"/>
      <c r="H329" s="5"/>
      <c r="I329" s="5"/>
      <c r="J329" s="5"/>
      <c r="K329" s="5"/>
      <c r="L329" s="5"/>
    </row>
    <row r="330" spans="1:12" s="17" customFormat="1" ht="16.5">
      <c r="A330" s="2"/>
      <c r="B330" s="8"/>
      <c r="C330" s="20"/>
      <c r="D330" s="5"/>
      <c r="E330" s="5"/>
      <c r="F330" s="5"/>
      <c r="G330" s="5"/>
      <c r="H330" s="5"/>
      <c r="I330" s="5"/>
      <c r="J330" s="5"/>
      <c r="K330" s="5"/>
      <c r="L330" s="5"/>
    </row>
    <row r="331" spans="1:12" s="17" customFormat="1" ht="16.5">
      <c r="A331" s="2"/>
      <c r="B331" s="8"/>
      <c r="C331" s="20"/>
      <c r="D331" s="5"/>
      <c r="E331" s="5"/>
      <c r="F331" s="5"/>
      <c r="G331" s="5"/>
      <c r="H331" s="5"/>
      <c r="I331" s="5"/>
      <c r="J331" s="5"/>
      <c r="K331" s="5"/>
      <c r="L331" s="5"/>
    </row>
    <row r="332" spans="1:12" s="17" customFormat="1" ht="16.5">
      <c r="A332" s="2"/>
      <c r="B332" s="8"/>
      <c r="C332" s="20"/>
      <c r="D332" s="5"/>
      <c r="E332" s="5"/>
      <c r="F332" s="5"/>
      <c r="G332" s="5"/>
      <c r="H332" s="5"/>
      <c r="I332" s="5"/>
      <c r="J332" s="5"/>
      <c r="K332" s="5"/>
      <c r="L332" s="5"/>
    </row>
    <row r="333" spans="1:12" s="17" customFormat="1" ht="16.5">
      <c r="A333" s="2"/>
      <c r="B333" s="8"/>
      <c r="C333" s="20"/>
      <c r="D333" s="5"/>
      <c r="E333" s="5"/>
      <c r="F333" s="5"/>
      <c r="G333" s="5"/>
      <c r="H333" s="5"/>
      <c r="I333" s="5"/>
      <c r="J333" s="5"/>
      <c r="K333" s="5"/>
      <c r="L333" s="5"/>
    </row>
    <row r="334" spans="1:12" s="17" customFormat="1" ht="16.5">
      <c r="A334" s="2"/>
      <c r="B334" s="8"/>
      <c r="C334" s="20"/>
      <c r="D334" s="5"/>
      <c r="E334" s="5"/>
      <c r="F334" s="5"/>
      <c r="G334" s="5"/>
      <c r="H334" s="5"/>
      <c r="I334" s="5"/>
      <c r="J334" s="5"/>
      <c r="K334" s="5"/>
      <c r="L334" s="5"/>
    </row>
    <row r="335" spans="1:12" s="17" customFormat="1" ht="16.5">
      <c r="A335" s="2"/>
      <c r="B335" s="8"/>
      <c r="C335" s="20"/>
      <c r="D335" s="5"/>
      <c r="E335" s="5"/>
      <c r="F335" s="5"/>
      <c r="G335" s="5"/>
      <c r="H335" s="5"/>
      <c r="I335" s="5"/>
      <c r="J335" s="5"/>
      <c r="K335" s="5"/>
      <c r="L335" s="5"/>
    </row>
    <row r="336" spans="1:12" s="17" customFormat="1" ht="16.5">
      <c r="A336" s="2"/>
      <c r="B336" s="8"/>
      <c r="C336" s="20"/>
      <c r="D336" s="5"/>
      <c r="E336" s="5"/>
      <c r="F336" s="5"/>
      <c r="G336" s="5"/>
      <c r="H336" s="5"/>
      <c r="I336" s="5"/>
      <c r="J336" s="5"/>
      <c r="K336" s="5"/>
      <c r="L336" s="5"/>
    </row>
    <row r="337" spans="1:12" s="17" customFormat="1" ht="16.5">
      <c r="A337" s="2"/>
      <c r="B337" s="8"/>
      <c r="C337" s="20"/>
      <c r="D337" s="5"/>
      <c r="E337" s="5"/>
      <c r="F337" s="5"/>
      <c r="G337" s="5"/>
      <c r="H337" s="5"/>
      <c r="I337" s="5"/>
      <c r="J337" s="5"/>
      <c r="K337" s="5"/>
      <c r="L337" s="5"/>
    </row>
    <row r="338" spans="1:12" s="17" customFormat="1" ht="16.5">
      <c r="A338" s="2"/>
      <c r="B338" s="8"/>
      <c r="C338" s="20"/>
      <c r="D338" s="5"/>
      <c r="E338" s="5"/>
      <c r="F338" s="5"/>
      <c r="G338" s="5"/>
      <c r="H338" s="5"/>
      <c r="I338" s="5"/>
      <c r="J338" s="5"/>
      <c r="K338" s="5"/>
      <c r="L338" s="5"/>
    </row>
    <row r="339" spans="1:12" s="17" customFormat="1" ht="16.5">
      <c r="A339" s="2"/>
      <c r="B339" s="8"/>
      <c r="C339" s="20"/>
      <c r="D339" s="5"/>
      <c r="E339" s="5"/>
      <c r="F339" s="5"/>
      <c r="G339" s="5"/>
      <c r="H339" s="5"/>
      <c r="I339" s="5"/>
      <c r="J339" s="5"/>
      <c r="K339" s="5"/>
      <c r="L339" s="5"/>
    </row>
    <row r="340" spans="1:12" s="17" customFormat="1" ht="16.5">
      <c r="A340" s="2"/>
      <c r="B340" s="8"/>
      <c r="C340" s="20"/>
      <c r="D340" s="5"/>
      <c r="E340" s="5"/>
      <c r="F340" s="5"/>
      <c r="G340" s="5"/>
      <c r="H340" s="5"/>
      <c r="I340" s="5"/>
      <c r="J340" s="5"/>
      <c r="K340" s="5"/>
      <c r="L340" s="5"/>
    </row>
    <row r="341" spans="1:12" s="17" customFormat="1" ht="16.5">
      <c r="A341" s="2"/>
      <c r="B341" s="8"/>
      <c r="C341" s="20"/>
      <c r="D341" s="5"/>
      <c r="E341" s="5"/>
      <c r="F341" s="5"/>
      <c r="G341" s="5"/>
      <c r="H341" s="5"/>
      <c r="I341" s="5"/>
      <c r="J341" s="5"/>
      <c r="K341" s="5"/>
      <c r="L341" s="5"/>
    </row>
    <row r="342" spans="1:12" s="17" customFormat="1" ht="16.5">
      <c r="A342" s="2"/>
      <c r="B342" s="8"/>
      <c r="C342" s="20"/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17" customFormat="1" ht="16.5">
      <c r="A343" s="2"/>
      <c r="B343" s="8"/>
      <c r="C343" s="20"/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17" customFormat="1" ht="16.5">
      <c r="A344" s="2"/>
      <c r="B344" s="8"/>
      <c r="C344" s="20"/>
      <c r="D344" s="5"/>
      <c r="E344" s="5"/>
      <c r="F344" s="5"/>
      <c r="G344" s="5"/>
      <c r="H344" s="5"/>
      <c r="I344" s="5"/>
      <c r="J344" s="5"/>
      <c r="K344" s="5"/>
      <c r="L344" s="5"/>
    </row>
    <row r="345" spans="1:12" s="17" customFormat="1" ht="16.5">
      <c r="A345" s="2"/>
      <c r="B345" s="8"/>
      <c r="C345" s="20"/>
      <c r="D345" s="5"/>
      <c r="E345" s="5"/>
      <c r="F345" s="5"/>
      <c r="G345" s="5"/>
      <c r="H345" s="5"/>
      <c r="I345" s="5"/>
      <c r="J345" s="5"/>
      <c r="K345" s="5"/>
      <c r="L345" s="5"/>
    </row>
    <row r="346" spans="1:12" s="17" customFormat="1" ht="16.5">
      <c r="A346" s="2"/>
      <c r="B346" s="8"/>
      <c r="C346" s="20"/>
      <c r="D346" s="5"/>
      <c r="E346" s="5"/>
      <c r="F346" s="5"/>
      <c r="G346" s="5"/>
      <c r="H346" s="5"/>
      <c r="I346" s="5"/>
      <c r="J346" s="5"/>
      <c r="K346" s="5"/>
      <c r="L346" s="5"/>
    </row>
    <row r="347" spans="1:12" s="17" customFormat="1" ht="16.5">
      <c r="A347" s="2"/>
      <c r="B347" s="8"/>
      <c r="C347" s="20"/>
      <c r="D347" s="5"/>
      <c r="E347" s="5"/>
      <c r="F347" s="5"/>
      <c r="G347" s="5"/>
      <c r="H347" s="5"/>
      <c r="I347" s="5"/>
      <c r="J347" s="5"/>
      <c r="K347" s="5"/>
      <c r="L347" s="5"/>
    </row>
    <row r="348" spans="1:12" s="17" customFormat="1" ht="16.5">
      <c r="A348" s="2"/>
      <c r="B348" s="8"/>
      <c r="C348" s="20"/>
      <c r="D348" s="5"/>
      <c r="E348" s="5"/>
      <c r="F348" s="5"/>
      <c r="G348" s="5"/>
      <c r="H348" s="5"/>
      <c r="I348" s="5"/>
      <c r="J348" s="5"/>
      <c r="K348" s="5"/>
      <c r="L348" s="5"/>
    </row>
    <row r="349" spans="1:12" s="17" customFormat="1" ht="16.5">
      <c r="A349" s="2"/>
      <c r="B349" s="8"/>
      <c r="C349" s="20"/>
      <c r="D349" s="5"/>
      <c r="E349" s="5"/>
      <c r="F349" s="5"/>
      <c r="G349" s="5"/>
      <c r="H349" s="5"/>
      <c r="I349" s="5"/>
      <c r="J349" s="5"/>
      <c r="K349" s="5"/>
      <c r="L349" s="5"/>
    </row>
    <row r="350" spans="1:12" s="17" customFormat="1" ht="16.5">
      <c r="A350" s="2"/>
      <c r="B350" s="8"/>
      <c r="C350" s="20"/>
      <c r="D350" s="5"/>
      <c r="E350" s="5"/>
      <c r="F350" s="5"/>
      <c r="G350" s="5"/>
      <c r="H350" s="5"/>
      <c r="I350" s="5"/>
      <c r="J350" s="5"/>
      <c r="K350" s="5"/>
      <c r="L350" s="5"/>
    </row>
    <row r="351" spans="1:12" s="17" customFormat="1" ht="16.5">
      <c r="A351" s="2"/>
      <c r="B351" s="8"/>
      <c r="C351" s="20"/>
      <c r="D351" s="5"/>
      <c r="E351" s="5"/>
      <c r="F351" s="5"/>
      <c r="G351" s="5"/>
      <c r="H351" s="5"/>
      <c r="I351" s="5"/>
      <c r="J351" s="5"/>
      <c r="K351" s="5"/>
      <c r="L351" s="5"/>
    </row>
    <row r="352" spans="1:12" s="17" customFormat="1" ht="16.5">
      <c r="A352" s="2"/>
      <c r="B352" s="8"/>
      <c r="C352" s="20"/>
      <c r="D352" s="5"/>
      <c r="E352" s="5"/>
      <c r="F352" s="5"/>
      <c r="G352" s="5"/>
      <c r="H352" s="5"/>
      <c r="I352" s="5"/>
      <c r="J352" s="5"/>
      <c r="K352" s="5"/>
      <c r="L352" s="5"/>
    </row>
    <row r="353" spans="1:12" s="17" customFormat="1" ht="16.5">
      <c r="A353" s="2"/>
      <c r="B353" s="8"/>
      <c r="C353" s="20"/>
      <c r="D353" s="5"/>
      <c r="E353" s="5"/>
      <c r="F353" s="5"/>
      <c r="G353" s="5"/>
      <c r="H353" s="5"/>
      <c r="I353" s="5"/>
      <c r="J353" s="5"/>
      <c r="K353" s="5"/>
      <c r="L353" s="5"/>
    </row>
    <row r="354" spans="1:12" s="17" customFormat="1" ht="16.5">
      <c r="A354" s="2"/>
      <c r="B354" s="8"/>
      <c r="C354" s="20"/>
      <c r="D354" s="5"/>
      <c r="E354" s="5"/>
      <c r="F354" s="5"/>
      <c r="G354" s="5"/>
      <c r="H354" s="5"/>
      <c r="I354" s="5"/>
      <c r="J354" s="5"/>
      <c r="K354" s="5"/>
      <c r="L354" s="5"/>
    </row>
    <row r="355" spans="1:12" s="17" customFormat="1" ht="16.5">
      <c r="A355" s="2"/>
      <c r="B355" s="8"/>
      <c r="C355" s="20"/>
      <c r="D355" s="5"/>
      <c r="E355" s="5"/>
      <c r="F355" s="5"/>
      <c r="G355" s="5"/>
      <c r="H355" s="5"/>
      <c r="I355" s="5"/>
      <c r="J355" s="5"/>
      <c r="K355" s="5"/>
      <c r="L355" s="5"/>
    </row>
    <row r="356" spans="1:12" s="17" customFormat="1" ht="16.5">
      <c r="A356" s="2"/>
      <c r="B356" s="8"/>
      <c r="C356" s="20"/>
      <c r="D356" s="5"/>
      <c r="E356" s="5"/>
      <c r="F356" s="5"/>
      <c r="G356" s="5"/>
      <c r="H356" s="5"/>
      <c r="I356" s="5"/>
      <c r="J356" s="5"/>
      <c r="K356" s="5"/>
      <c r="L356" s="5"/>
    </row>
    <row r="357" spans="1:12" s="17" customFormat="1" ht="16.5">
      <c r="A357" s="2"/>
      <c r="B357" s="8"/>
      <c r="C357" s="20"/>
      <c r="D357" s="5"/>
      <c r="E357" s="5"/>
      <c r="F357" s="5"/>
      <c r="G357" s="5"/>
      <c r="H357" s="5"/>
      <c r="I357" s="5"/>
      <c r="J357" s="5"/>
      <c r="K357" s="5"/>
      <c r="L357" s="5"/>
    </row>
    <row r="358" spans="1:12" s="17" customFormat="1" ht="16.5">
      <c r="A358" s="2"/>
      <c r="B358" s="8"/>
      <c r="C358" s="20"/>
      <c r="D358" s="5"/>
      <c r="E358" s="5"/>
      <c r="F358" s="5"/>
      <c r="G358" s="5"/>
      <c r="H358" s="5"/>
      <c r="I358" s="5"/>
      <c r="J358" s="5"/>
      <c r="K358" s="5"/>
      <c r="L358" s="5"/>
    </row>
    <row r="359" spans="1:12" s="17" customFormat="1" ht="16.5">
      <c r="A359" s="2"/>
      <c r="B359" s="8"/>
      <c r="C359" s="20"/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17" customFormat="1" ht="16.5">
      <c r="A360" s="2"/>
      <c r="B360" s="8"/>
      <c r="C360" s="20"/>
      <c r="D360" s="5"/>
      <c r="E360" s="5"/>
      <c r="F360" s="5"/>
      <c r="G360" s="5"/>
      <c r="H360" s="5"/>
      <c r="I360" s="5"/>
      <c r="J360" s="5"/>
      <c r="K360" s="5"/>
      <c r="L360" s="5"/>
    </row>
    <row r="361" spans="1:12" s="17" customFormat="1" ht="16.5">
      <c r="A361" s="2"/>
      <c r="B361" s="8"/>
      <c r="C361" s="20"/>
      <c r="D361" s="5"/>
      <c r="E361" s="5"/>
      <c r="F361" s="5"/>
      <c r="G361" s="5"/>
      <c r="H361" s="5"/>
      <c r="I361" s="5"/>
      <c r="J361" s="5"/>
      <c r="K361" s="5"/>
      <c r="L361" s="5"/>
    </row>
    <row r="362" spans="1:12" s="17" customFormat="1" ht="16.5">
      <c r="A362" s="2"/>
      <c r="B362" s="8"/>
      <c r="C362" s="20"/>
      <c r="D362" s="5"/>
      <c r="E362" s="5"/>
      <c r="F362" s="5"/>
      <c r="G362" s="5"/>
      <c r="H362" s="5"/>
      <c r="I362" s="5"/>
      <c r="J362" s="5"/>
      <c r="K362" s="5"/>
      <c r="L362" s="5"/>
    </row>
    <row r="363" spans="1:12" s="17" customFormat="1" ht="16.5">
      <c r="A363" s="2"/>
      <c r="B363" s="8"/>
      <c r="C363" s="20"/>
      <c r="D363" s="5"/>
      <c r="E363" s="5"/>
      <c r="F363" s="5"/>
      <c r="G363" s="5"/>
      <c r="H363" s="5"/>
      <c r="I363" s="5"/>
      <c r="J363" s="5"/>
      <c r="K363" s="5"/>
      <c r="L363" s="5"/>
    </row>
    <row r="364" spans="1:12" s="17" customFormat="1" ht="16.5">
      <c r="A364" s="2"/>
      <c r="B364" s="8"/>
      <c r="C364" s="20"/>
      <c r="D364" s="5"/>
      <c r="E364" s="5"/>
      <c r="F364" s="5"/>
      <c r="G364" s="5"/>
      <c r="H364" s="5"/>
      <c r="I364" s="5"/>
      <c r="J364" s="5"/>
      <c r="K364" s="5"/>
      <c r="L364" s="5"/>
    </row>
    <row r="365" spans="1:12" s="17" customFormat="1" ht="16.5">
      <c r="A365" s="2"/>
      <c r="B365" s="8"/>
      <c r="C365" s="20"/>
      <c r="D365" s="5"/>
      <c r="E365" s="5"/>
      <c r="F365" s="5"/>
      <c r="G365" s="5"/>
      <c r="H365" s="5"/>
      <c r="I365" s="5"/>
      <c r="J365" s="5"/>
      <c r="K365" s="5"/>
      <c r="L365" s="5"/>
    </row>
    <row r="366" spans="1:12" s="17" customFormat="1" ht="16.5">
      <c r="A366" s="2"/>
      <c r="B366" s="8"/>
      <c r="C366" s="20"/>
      <c r="D366" s="5"/>
      <c r="E366" s="5"/>
      <c r="F366" s="5"/>
      <c r="G366" s="5"/>
      <c r="H366" s="5"/>
      <c r="I366" s="5"/>
      <c r="J366" s="5"/>
      <c r="K366" s="5"/>
      <c r="L366" s="5"/>
    </row>
    <row r="367" spans="1:12" s="17" customFormat="1" ht="16.5">
      <c r="A367" s="2"/>
      <c r="B367" s="8"/>
      <c r="C367" s="20"/>
      <c r="D367" s="5"/>
      <c r="E367" s="5"/>
      <c r="F367" s="5"/>
      <c r="G367" s="5"/>
      <c r="H367" s="5"/>
      <c r="I367" s="5"/>
      <c r="J367" s="5"/>
      <c r="K367" s="5"/>
      <c r="L367" s="5"/>
    </row>
    <row r="368" spans="1:12" s="17" customFormat="1" ht="16.5">
      <c r="A368" s="2"/>
      <c r="B368" s="8"/>
      <c r="C368" s="20"/>
      <c r="D368" s="5"/>
      <c r="E368" s="5"/>
      <c r="F368" s="5"/>
      <c r="G368" s="5"/>
      <c r="H368" s="5"/>
      <c r="I368" s="5"/>
      <c r="J368" s="5"/>
      <c r="K368" s="5"/>
      <c r="L368" s="5"/>
    </row>
    <row r="369" spans="1:12" s="17" customFormat="1" ht="16.5">
      <c r="A369" s="2"/>
      <c r="B369" s="8"/>
      <c r="C369" s="20"/>
      <c r="D369" s="5"/>
      <c r="E369" s="5"/>
      <c r="F369" s="5"/>
      <c r="G369" s="5"/>
      <c r="H369" s="5"/>
      <c r="I369" s="5"/>
      <c r="J369" s="5"/>
      <c r="K369" s="5"/>
      <c r="L369" s="5"/>
    </row>
    <row r="370" spans="1:12" s="17" customFormat="1" ht="16.5">
      <c r="A370" s="2"/>
      <c r="B370" s="8"/>
      <c r="C370" s="20"/>
      <c r="D370" s="5"/>
      <c r="E370" s="5"/>
      <c r="F370" s="5"/>
      <c r="G370" s="5"/>
      <c r="H370" s="5"/>
      <c r="I370" s="5"/>
      <c r="J370" s="5"/>
      <c r="K370" s="5"/>
      <c r="L370" s="5"/>
    </row>
    <row r="371" spans="1:12" s="17" customFormat="1" ht="16.5">
      <c r="A371" s="2"/>
      <c r="B371" s="8"/>
      <c r="C371" s="20"/>
      <c r="D371" s="5"/>
      <c r="E371" s="5"/>
      <c r="F371" s="5"/>
      <c r="G371" s="5"/>
      <c r="H371" s="5"/>
      <c r="I371" s="5"/>
      <c r="J371" s="5"/>
      <c r="K371" s="5"/>
      <c r="L371" s="5"/>
    </row>
    <row r="372" spans="1:12" s="17" customFormat="1" ht="16.5">
      <c r="A372" s="2"/>
      <c r="B372" s="8"/>
      <c r="C372" s="20"/>
      <c r="D372" s="5"/>
      <c r="E372" s="5"/>
      <c r="F372" s="5"/>
      <c r="G372" s="5"/>
      <c r="H372" s="5"/>
      <c r="I372" s="5"/>
      <c r="J372" s="5"/>
      <c r="K372" s="5"/>
      <c r="L372" s="5"/>
    </row>
    <row r="373" spans="1:12" s="17" customFormat="1" ht="16.5">
      <c r="A373" s="2"/>
      <c r="B373" s="8"/>
      <c r="C373" s="20"/>
      <c r="D373" s="5"/>
      <c r="E373" s="5"/>
      <c r="F373" s="5"/>
      <c r="G373" s="5"/>
      <c r="H373" s="5"/>
      <c r="I373" s="5"/>
      <c r="J373" s="5"/>
      <c r="K373" s="5"/>
      <c r="L373" s="5"/>
    </row>
    <row r="374" spans="1:12" s="17" customFormat="1" ht="16.5">
      <c r="A374" s="2"/>
      <c r="B374" s="8"/>
      <c r="C374" s="20"/>
      <c r="D374" s="5"/>
      <c r="E374" s="5"/>
      <c r="F374" s="5"/>
      <c r="G374" s="5"/>
      <c r="H374" s="5"/>
      <c r="I374" s="5"/>
      <c r="J374" s="5"/>
      <c r="K374" s="5"/>
      <c r="L374" s="5"/>
    </row>
    <row r="375" spans="1:12" s="17" customFormat="1" ht="16.5">
      <c r="A375" s="2"/>
      <c r="B375" s="8"/>
      <c r="C375" s="20"/>
      <c r="D375" s="5"/>
      <c r="E375" s="5"/>
      <c r="F375" s="5"/>
      <c r="G375" s="5"/>
      <c r="H375" s="5"/>
      <c r="I375" s="5"/>
      <c r="J375" s="5"/>
      <c r="K375" s="5"/>
      <c r="L375" s="5"/>
    </row>
    <row r="376" spans="1:12" s="17" customFormat="1" ht="16.5">
      <c r="A376" s="2"/>
      <c r="B376" s="8"/>
      <c r="C376" s="20"/>
      <c r="D376" s="5"/>
      <c r="E376" s="5"/>
      <c r="F376" s="5"/>
      <c r="G376" s="5"/>
      <c r="H376" s="5"/>
      <c r="I376" s="5"/>
      <c r="J376" s="5"/>
      <c r="K376" s="5"/>
      <c r="L376" s="5"/>
    </row>
    <row r="377" spans="1:12" s="17" customFormat="1" ht="16.5">
      <c r="A377" s="2"/>
      <c r="B377" s="8"/>
      <c r="C377" s="20"/>
      <c r="D377" s="5"/>
      <c r="E377" s="5"/>
      <c r="F377" s="5"/>
      <c r="G377" s="5"/>
      <c r="H377" s="5"/>
      <c r="I377" s="5"/>
      <c r="J377" s="5"/>
      <c r="K377" s="5"/>
      <c r="L377" s="5"/>
    </row>
    <row r="378" spans="1:12" s="17" customFormat="1" ht="16.5">
      <c r="A378" s="2"/>
      <c r="B378" s="8"/>
      <c r="C378" s="20"/>
      <c r="D378" s="5"/>
      <c r="E378" s="5"/>
      <c r="F378" s="5"/>
      <c r="G378" s="5"/>
      <c r="H378" s="5"/>
      <c r="I378" s="5"/>
      <c r="J378" s="5"/>
      <c r="K378" s="5"/>
      <c r="L378" s="5"/>
    </row>
    <row r="379" spans="1:12" s="17" customFormat="1" ht="16.5">
      <c r="A379" s="2"/>
      <c r="B379" s="8"/>
      <c r="C379" s="20"/>
      <c r="D379" s="5"/>
      <c r="E379" s="5"/>
      <c r="F379" s="5"/>
      <c r="G379" s="5"/>
      <c r="H379" s="5"/>
      <c r="I379" s="5"/>
      <c r="J379" s="5"/>
      <c r="K379" s="5"/>
      <c r="L379" s="5"/>
    </row>
    <row r="380" spans="1:12" s="17" customFormat="1" ht="16.5">
      <c r="A380" s="2"/>
      <c r="B380" s="8"/>
      <c r="C380" s="20"/>
      <c r="D380" s="5"/>
      <c r="E380" s="5"/>
      <c r="F380" s="5"/>
      <c r="G380" s="5"/>
      <c r="H380" s="5"/>
      <c r="I380" s="5"/>
      <c r="J380" s="5"/>
      <c r="K380" s="5"/>
      <c r="L380" s="5"/>
    </row>
    <row r="381" spans="1:12" s="17" customFormat="1" ht="16.5">
      <c r="A381" s="2"/>
      <c r="B381" s="8"/>
      <c r="C381" s="20"/>
      <c r="D381" s="5"/>
      <c r="E381" s="5"/>
      <c r="F381" s="5"/>
      <c r="G381" s="5"/>
      <c r="H381" s="5"/>
      <c r="I381" s="5"/>
      <c r="J381" s="5"/>
      <c r="K381" s="5"/>
      <c r="L381" s="5"/>
    </row>
    <row r="382" spans="1:12" s="17" customFormat="1" ht="16.5">
      <c r="A382" s="2"/>
      <c r="B382" s="8"/>
      <c r="C382" s="20"/>
      <c r="D382" s="5"/>
      <c r="E382" s="5"/>
      <c r="F382" s="5"/>
      <c r="G382" s="5"/>
      <c r="H382" s="5"/>
      <c r="I382" s="5"/>
      <c r="J382" s="5"/>
      <c r="K382" s="5"/>
      <c r="L382" s="5"/>
    </row>
    <row r="383" spans="1:12" s="17" customFormat="1" ht="16.5">
      <c r="A383" s="2"/>
      <c r="B383" s="8"/>
      <c r="C383" s="20"/>
      <c r="D383" s="5"/>
      <c r="E383" s="5"/>
      <c r="F383" s="5"/>
      <c r="G383" s="5"/>
      <c r="H383" s="5"/>
      <c r="I383" s="5"/>
      <c r="J383" s="5"/>
      <c r="K383" s="5"/>
      <c r="L383" s="5"/>
    </row>
    <row r="384" spans="1:12" s="17" customFormat="1" ht="16.5">
      <c r="A384" s="2"/>
      <c r="B384" s="8"/>
      <c r="C384" s="20"/>
      <c r="D384" s="5"/>
      <c r="E384" s="5"/>
      <c r="F384" s="5"/>
      <c r="G384" s="5"/>
      <c r="H384" s="5"/>
      <c r="I384" s="5"/>
      <c r="J384" s="5"/>
      <c r="K384" s="5"/>
      <c r="L384" s="5"/>
    </row>
    <row r="385" spans="1:12" s="17" customFormat="1" ht="16.5">
      <c r="A385" s="2"/>
      <c r="B385" s="8"/>
      <c r="C385" s="20"/>
      <c r="D385" s="5"/>
      <c r="E385" s="5"/>
      <c r="F385" s="5"/>
      <c r="G385" s="5"/>
      <c r="H385" s="5"/>
      <c r="I385" s="5"/>
      <c r="J385" s="5"/>
      <c r="K385" s="5"/>
      <c r="L385" s="5"/>
    </row>
    <row r="386" spans="1:12" s="17" customFormat="1" ht="16.5">
      <c r="A386" s="2"/>
      <c r="B386" s="8"/>
      <c r="C386" s="20"/>
      <c r="D386" s="5"/>
      <c r="E386" s="5"/>
      <c r="F386" s="5"/>
      <c r="G386" s="5"/>
      <c r="H386" s="5"/>
      <c r="I386" s="5"/>
      <c r="J386" s="5"/>
      <c r="K386" s="5"/>
      <c r="L386" s="5"/>
    </row>
    <row r="387" spans="1:12" s="17" customFormat="1" ht="16.5">
      <c r="A387" s="2"/>
      <c r="B387" s="8"/>
      <c r="C387" s="20"/>
      <c r="D387" s="5"/>
      <c r="E387" s="5"/>
      <c r="F387" s="5"/>
      <c r="G387" s="5"/>
      <c r="H387" s="5"/>
      <c r="I387" s="5"/>
      <c r="J387" s="5"/>
      <c r="K387" s="5"/>
      <c r="L387" s="5"/>
    </row>
    <row r="388" spans="1:12" s="17" customFormat="1" ht="16.5">
      <c r="A388" s="2"/>
      <c r="B388" s="8"/>
      <c r="C388" s="20"/>
      <c r="D388" s="5"/>
      <c r="E388" s="5"/>
      <c r="F388" s="5"/>
      <c r="G388" s="5"/>
      <c r="H388" s="5"/>
      <c r="I388" s="5"/>
      <c r="J388" s="5"/>
      <c r="K388" s="5"/>
      <c r="L388" s="5"/>
    </row>
    <row r="389" spans="1:12" s="17" customFormat="1" ht="16.5">
      <c r="A389" s="2"/>
      <c r="B389" s="8"/>
      <c r="C389" s="20"/>
      <c r="D389" s="5"/>
      <c r="E389" s="5"/>
      <c r="F389" s="5"/>
      <c r="G389" s="5"/>
      <c r="H389" s="5"/>
      <c r="I389" s="5"/>
      <c r="J389" s="5"/>
      <c r="K389" s="5"/>
      <c r="L389" s="5"/>
    </row>
    <row r="390" spans="1:12" s="17" customFormat="1" ht="16.5">
      <c r="A390" s="2"/>
      <c r="B390" s="8"/>
      <c r="C390" s="20"/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17" customFormat="1" ht="16.5">
      <c r="A391" s="2"/>
      <c r="B391" s="8"/>
      <c r="C391" s="20"/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17" customFormat="1" ht="16.5">
      <c r="A392" s="2"/>
      <c r="B392" s="8"/>
      <c r="C392" s="20"/>
      <c r="D392" s="5"/>
      <c r="E392" s="5"/>
      <c r="F392" s="5"/>
      <c r="G392" s="5"/>
      <c r="H392" s="5"/>
      <c r="I392" s="5"/>
      <c r="J392" s="5"/>
      <c r="K392" s="5"/>
      <c r="L392" s="5"/>
    </row>
    <row r="393" spans="1:12" s="17" customFormat="1" ht="16.5">
      <c r="A393" s="2"/>
      <c r="B393" s="8"/>
      <c r="C393" s="20"/>
      <c r="D393" s="5"/>
      <c r="E393" s="5"/>
      <c r="F393" s="5"/>
      <c r="G393" s="5"/>
      <c r="H393" s="5"/>
      <c r="I393" s="5"/>
      <c r="J393" s="5"/>
      <c r="K393" s="5"/>
      <c r="L393" s="5"/>
    </row>
    <row r="394" spans="1:12" s="17" customFormat="1" ht="16.5">
      <c r="A394" s="2"/>
      <c r="B394" s="8"/>
      <c r="C394" s="20"/>
      <c r="D394" s="5"/>
      <c r="E394" s="5"/>
      <c r="F394" s="5"/>
      <c r="G394" s="5"/>
      <c r="H394" s="5"/>
      <c r="I394" s="5"/>
      <c r="J394" s="5"/>
      <c r="K394" s="5"/>
      <c r="L394" s="5"/>
    </row>
    <row r="395" spans="1:12" s="17" customFormat="1" ht="16.5">
      <c r="A395" s="2"/>
      <c r="B395" s="8"/>
      <c r="C395" s="20"/>
      <c r="D395" s="5"/>
      <c r="E395" s="5"/>
      <c r="F395" s="5"/>
      <c r="G395" s="5"/>
      <c r="H395" s="5"/>
      <c r="I395" s="5"/>
      <c r="J395" s="5"/>
      <c r="K395" s="5"/>
      <c r="L395" s="5"/>
    </row>
    <row r="396" spans="1:12" s="17" customFormat="1" ht="16.5">
      <c r="A396" s="2"/>
      <c r="B396" s="8"/>
      <c r="C396" s="20"/>
      <c r="D396" s="5"/>
      <c r="E396" s="5"/>
      <c r="F396" s="5"/>
      <c r="G396" s="5"/>
      <c r="H396" s="5"/>
      <c r="I396" s="5"/>
      <c r="J396" s="5"/>
      <c r="K396" s="5"/>
      <c r="L396" s="5"/>
    </row>
    <row r="397" spans="1:12" s="17" customFormat="1" ht="16.5">
      <c r="A397" s="2"/>
      <c r="B397" s="8"/>
      <c r="C397" s="20"/>
      <c r="D397" s="5"/>
      <c r="E397" s="5"/>
      <c r="F397" s="5"/>
      <c r="G397" s="5"/>
      <c r="H397" s="5"/>
      <c r="I397" s="5"/>
      <c r="J397" s="5"/>
      <c r="K397" s="5"/>
      <c r="L397" s="5"/>
    </row>
    <row r="398" spans="1:12" s="17" customFormat="1" ht="16.5">
      <c r="A398" s="2"/>
      <c r="B398" s="8"/>
      <c r="C398" s="20"/>
      <c r="D398" s="5"/>
      <c r="E398" s="5"/>
      <c r="F398" s="5"/>
      <c r="G398" s="5"/>
      <c r="H398" s="5"/>
      <c r="I398" s="5"/>
      <c r="J398" s="5"/>
      <c r="K398" s="5"/>
      <c r="L398" s="5"/>
    </row>
    <row r="399" spans="1:12" s="17" customFormat="1" ht="16.5">
      <c r="A399" s="2"/>
      <c r="B399" s="8"/>
      <c r="C399" s="20"/>
      <c r="D399" s="5"/>
      <c r="E399" s="5"/>
      <c r="F399" s="5"/>
      <c r="G399" s="5"/>
      <c r="H399" s="5"/>
      <c r="I399" s="5"/>
      <c r="J399" s="5"/>
      <c r="K399" s="5"/>
      <c r="L399" s="5"/>
    </row>
    <row r="400" spans="1:12" s="17" customFormat="1" ht="16.5">
      <c r="A400" s="2"/>
      <c r="B400" s="8"/>
      <c r="C400" s="20"/>
      <c r="D400" s="5"/>
      <c r="E400" s="5"/>
      <c r="F400" s="5"/>
      <c r="G400" s="5"/>
      <c r="H400" s="5"/>
      <c r="I400" s="5"/>
      <c r="J400" s="5"/>
      <c r="K400" s="5"/>
      <c r="L400" s="5"/>
    </row>
    <row r="401" spans="1:12" s="17" customFormat="1" ht="16.5">
      <c r="A401" s="2"/>
      <c r="B401" s="8"/>
      <c r="C401" s="20"/>
      <c r="D401" s="5"/>
      <c r="E401" s="5"/>
      <c r="F401" s="5"/>
      <c r="G401" s="5"/>
      <c r="H401" s="5"/>
      <c r="I401" s="5"/>
      <c r="J401" s="5"/>
      <c r="K401" s="5"/>
      <c r="L401" s="5"/>
    </row>
    <row r="402" spans="1:12" s="17" customFormat="1" ht="16.5">
      <c r="A402" s="2"/>
      <c r="B402" s="8"/>
      <c r="C402" s="20"/>
      <c r="D402" s="5"/>
      <c r="E402" s="5"/>
      <c r="F402" s="5"/>
      <c r="G402" s="5"/>
      <c r="H402" s="5"/>
      <c r="I402" s="5"/>
      <c r="J402" s="5"/>
      <c r="K402" s="5"/>
      <c r="L402" s="5"/>
    </row>
    <row r="403" spans="1:12" s="17" customFormat="1" ht="16.5">
      <c r="A403" s="2"/>
      <c r="B403" s="8"/>
      <c r="C403" s="20"/>
      <c r="D403" s="5"/>
      <c r="E403" s="5"/>
      <c r="F403" s="5"/>
      <c r="G403" s="5"/>
      <c r="H403" s="5"/>
      <c r="I403" s="5"/>
      <c r="J403" s="5"/>
      <c r="K403" s="5"/>
      <c r="L403" s="5"/>
    </row>
    <row r="404" spans="1:12" s="17" customFormat="1" ht="16.5">
      <c r="A404" s="2"/>
      <c r="B404" s="8"/>
      <c r="C404" s="20"/>
      <c r="D404" s="5"/>
      <c r="E404" s="5"/>
      <c r="F404" s="5"/>
      <c r="G404" s="5"/>
      <c r="H404" s="5"/>
      <c r="I404" s="5"/>
      <c r="J404" s="5"/>
      <c r="K404" s="5"/>
      <c r="L404" s="5"/>
    </row>
    <row r="405" spans="1:12" s="17" customFormat="1" ht="16.5">
      <c r="A405" s="2"/>
      <c r="B405" s="8"/>
      <c r="C405" s="20"/>
      <c r="D405" s="5"/>
      <c r="E405" s="5"/>
      <c r="F405" s="5"/>
      <c r="G405" s="5"/>
      <c r="H405" s="5"/>
      <c r="I405" s="5"/>
      <c r="J405" s="5"/>
      <c r="K405" s="5"/>
      <c r="L405" s="5"/>
    </row>
    <row r="406" spans="1:12" s="17" customFormat="1" ht="16.5">
      <c r="A406" s="2"/>
      <c r="B406" s="8"/>
      <c r="C406" s="20"/>
      <c r="D406" s="5"/>
      <c r="E406" s="5"/>
      <c r="F406" s="5"/>
      <c r="G406" s="5"/>
      <c r="H406" s="5"/>
      <c r="I406" s="5"/>
      <c r="J406" s="5"/>
      <c r="K406" s="5"/>
      <c r="L406" s="5"/>
    </row>
    <row r="407" spans="1:12" s="17" customFormat="1" ht="16.5">
      <c r="A407" s="2"/>
      <c r="B407" s="8"/>
      <c r="C407" s="20"/>
      <c r="D407" s="5"/>
      <c r="E407" s="5"/>
      <c r="F407" s="5"/>
      <c r="G407" s="5"/>
      <c r="H407" s="5"/>
      <c r="I407" s="5"/>
      <c r="J407" s="5"/>
      <c r="K407" s="5"/>
      <c r="L407" s="5"/>
    </row>
    <row r="408" spans="1:12" s="17" customFormat="1" ht="16.5">
      <c r="A408" s="2"/>
      <c r="B408" s="8"/>
      <c r="C408" s="20"/>
      <c r="D408" s="5"/>
      <c r="E408" s="5"/>
      <c r="F408" s="5"/>
      <c r="G408" s="5"/>
      <c r="H408" s="5"/>
      <c r="I408" s="5"/>
      <c r="J408" s="5"/>
      <c r="K408" s="5"/>
      <c r="L408" s="5"/>
    </row>
    <row r="409" spans="1:12" s="17" customFormat="1" ht="16.5">
      <c r="A409" s="2"/>
      <c r="B409" s="8"/>
      <c r="C409" s="20"/>
      <c r="D409" s="5"/>
      <c r="E409" s="5"/>
      <c r="F409" s="5"/>
      <c r="G409" s="5"/>
      <c r="H409" s="5"/>
      <c r="I409" s="5"/>
      <c r="J409" s="5"/>
      <c r="K409" s="5"/>
      <c r="L409" s="5"/>
    </row>
    <row r="410" spans="1:12" s="17" customFormat="1" ht="16.5">
      <c r="A410" s="2"/>
      <c r="B410" s="8"/>
      <c r="C410" s="20"/>
      <c r="D410" s="5"/>
      <c r="E410" s="5"/>
      <c r="F410" s="5"/>
      <c r="G410" s="5"/>
      <c r="H410" s="5"/>
      <c r="I410" s="5"/>
      <c r="J410" s="5"/>
      <c r="K410" s="5"/>
      <c r="L410" s="5"/>
    </row>
    <row r="411" spans="1:12" s="17" customFormat="1" ht="16.5">
      <c r="A411" s="2"/>
      <c r="B411" s="8"/>
      <c r="C411" s="20"/>
      <c r="D411" s="5"/>
      <c r="E411" s="5"/>
      <c r="F411" s="5"/>
      <c r="G411" s="5"/>
      <c r="H411" s="5"/>
      <c r="I411" s="5"/>
      <c r="J411" s="5"/>
      <c r="K411" s="5"/>
      <c r="L411" s="5"/>
    </row>
    <row r="412" spans="1:12" s="17" customFormat="1" ht="16.5">
      <c r="A412" s="2"/>
      <c r="B412" s="8"/>
      <c r="C412" s="20"/>
      <c r="D412" s="5"/>
      <c r="E412" s="5"/>
      <c r="F412" s="5"/>
      <c r="G412" s="5"/>
      <c r="H412" s="5"/>
      <c r="I412" s="5"/>
      <c r="J412" s="5"/>
      <c r="K412" s="5"/>
      <c r="L412" s="5"/>
    </row>
    <row r="413" spans="1:12" s="17" customFormat="1" ht="16.5">
      <c r="A413" s="2"/>
      <c r="B413" s="8"/>
      <c r="C413" s="20"/>
      <c r="D413" s="5"/>
      <c r="E413" s="5"/>
      <c r="F413" s="5"/>
      <c r="G413" s="5"/>
      <c r="H413" s="5"/>
      <c r="I413" s="5"/>
      <c r="J413" s="5"/>
      <c r="K413" s="5"/>
      <c r="L413" s="5"/>
    </row>
    <row r="414" spans="1:12" s="17" customFormat="1" ht="16.5">
      <c r="A414" s="2"/>
      <c r="B414" s="8"/>
      <c r="C414" s="20"/>
      <c r="D414" s="5"/>
      <c r="E414" s="5"/>
      <c r="F414" s="5"/>
      <c r="G414" s="5"/>
      <c r="H414" s="5"/>
      <c r="I414" s="5"/>
      <c r="J414" s="5"/>
      <c r="K414" s="5"/>
      <c r="L414" s="5"/>
    </row>
    <row r="415" spans="1:12" s="17" customFormat="1" ht="16.5">
      <c r="A415" s="2"/>
      <c r="B415" s="8"/>
      <c r="C415" s="20"/>
      <c r="D415" s="5"/>
      <c r="E415" s="5"/>
      <c r="F415" s="5"/>
      <c r="G415" s="5"/>
      <c r="H415" s="5"/>
      <c r="I415" s="5"/>
      <c r="J415" s="5"/>
      <c r="K415" s="5"/>
      <c r="L415" s="5"/>
    </row>
    <row r="416" spans="1:12" s="17" customFormat="1" ht="16.5">
      <c r="A416" s="2"/>
      <c r="B416" s="8"/>
      <c r="C416" s="20"/>
      <c r="D416" s="5"/>
      <c r="E416" s="5"/>
      <c r="F416" s="5"/>
      <c r="G416" s="5"/>
      <c r="H416" s="5"/>
      <c r="I416" s="5"/>
      <c r="J416" s="5"/>
      <c r="K416" s="5"/>
      <c r="L416" s="5"/>
    </row>
    <row r="417" spans="1:12" s="17" customFormat="1" ht="16.5">
      <c r="A417" s="2"/>
      <c r="B417" s="8"/>
      <c r="C417" s="20"/>
      <c r="D417" s="5"/>
      <c r="E417" s="5"/>
      <c r="F417" s="5"/>
      <c r="G417" s="5"/>
      <c r="H417" s="5"/>
      <c r="I417" s="5"/>
      <c r="J417" s="5"/>
      <c r="K417" s="5"/>
      <c r="L417" s="5"/>
    </row>
    <row r="418" spans="1:12" s="17" customFormat="1" ht="16.5">
      <c r="A418" s="2"/>
      <c r="B418" s="8"/>
      <c r="C418" s="20"/>
      <c r="D418" s="5"/>
      <c r="E418" s="5"/>
      <c r="F418" s="5"/>
      <c r="G418" s="5"/>
      <c r="H418" s="5"/>
      <c r="I418" s="5"/>
      <c r="J418" s="5"/>
      <c r="K418" s="5"/>
      <c r="L418" s="5"/>
    </row>
    <row r="419" spans="1:12" s="17" customFormat="1" ht="16.5">
      <c r="A419" s="2"/>
      <c r="B419" s="8"/>
      <c r="C419" s="20"/>
      <c r="D419" s="5"/>
      <c r="E419" s="5"/>
      <c r="F419" s="5"/>
      <c r="G419" s="5"/>
      <c r="H419" s="5"/>
      <c r="I419" s="5"/>
      <c r="J419" s="5"/>
      <c r="K419" s="5"/>
      <c r="L419" s="5"/>
    </row>
    <row r="420" spans="1:12" s="17" customFormat="1" ht="16.5">
      <c r="A420" s="2"/>
      <c r="B420" s="8"/>
      <c r="C420" s="20"/>
      <c r="D420" s="5"/>
      <c r="E420" s="5"/>
      <c r="F420" s="5"/>
      <c r="G420" s="5"/>
      <c r="H420" s="5"/>
      <c r="I420" s="5"/>
      <c r="J420" s="5"/>
      <c r="K420" s="5"/>
      <c r="L420" s="5"/>
    </row>
    <row r="421" spans="1:12" s="17" customFormat="1" ht="16.5">
      <c r="A421" s="2"/>
      <c r="B421" s="8"/>
      <c r="C421" s="20"/>
      <c r="D421" s="5"/>
      <c r="E421" s="5"/>
      <c r="F421" s="5"/>
      <c r="G421" s="5"/>
      <c r="H421" s="5"/>
      <c r="I421" s="5"/>
      <c r="J421" s="5"/>
      <c r="K421" s="5"/>
      <c r="L421" s="5"/>
    </row>
    <row r="422" spans="1:12" s="17" customFormat="1" ht="16.5">
      <c r="A422" s="2"/>
      <c r="B422" s="8"/>
      <c r="C422" s="20"/>
      <c r="D422" s="5"/>
      <c r="E422" s="5"/>
      <c r="F422" s="5"/>
      <c r="G422" s="5"/>
      <c r="H422" s="5"/>
      <c r="I422" s="5"/>
      <c r="J422" s="5"/>
      <c r="K422" s="5"/>
      <c r="L422" s="5"/>
    </row>
    <row r="423" spans="1:12" s="17" customFormat="1" ht="16.5">
      <c r="A423" s="2"/>
      <c r="B423" s="8"/>
      <c r="C423" s="20"/>
      <c r="D423" s="5"/>
      <c r="E423" s="5"/>
      <c r="F423" s="5"/>
      <c r="G423" s="5"/>
      <c r="H423" s="5"/>
      <c r="I423" s="5"/>
      <c r="J423" s="5"/>
      <c r="K423" s="5"/>
      <c r="L423" s="5"/>
    </row>
    <row r="424" spans="1:12" s="17" customFormat="1" ht="16.5">
      <c r="A424" s="2"/>
      <c r="B424" s="8"/>
      <c r="C424" s="20"/>
      <c r="D424" s="5"/>
      <c r="E424" s="5"/>
      <c r="F424" s="5"/>
      <c r="G424" s="5"/>
      <c r="H424" s="5"/>
      <c r="I424" s="5"/>
      <c r="J424" s="5"/>
      <c r="K424" s="5"/>
      <c r="L424" s="5"/>
    </row>
    <row r="425" spans="1:12" s="17" customFormat="1" ht="16.5">
      <c r="A425" s="2"/>
      <c r="B425" s="8"/>
      <c r="C425" s="20"/>
      <c r="D425" s="5"/>
      <c r="E425" s="5"/>
      <c r="F425" s="5"/>
      <c r="G425" s="5"/>
      <c r="H425" s="5"/>
      <c r="I425" s="5"/>
      <c r="J425" s="5"/>
      <c r="K425" s="5"/>
      <c r="L425" s="5"/>
    </row>
    <row r="426" spans="1:12" s="17" customFormat="1" ht="16.5">
      <c r="A426" s="2"/>
      <c r="B426" s="8"/>
      <c r="C426" s="20"/>
      <c r="D426" s="5"/>
      <c r="E426" s="5"/>
      <c r="F426" s="5"/>
      <c r="G426" s="5"/>
      <c r="H426" s="5"/>
      <c r="I426" s="5"/>
      <c r="J426" s="5"/>
      <c r="K426" s="5"/>
      <c r="L426" s="5"/>
    </row>
    <row r="427" spans="1:12" s="17" customFormat="1" ht="16.5">
      <c r="A427" s="2"/>
      <c r="B427" s="8"/>
      <c r="C427" s="20"/>
      <c r="D427" s="5"/>
      <c r="E427" s="5"/>
      <c r="F427" s="5"/>
      <c r="G427" s="5"/>
      <c r="H427" s="5"/>
      <c r="I427" s="5"/>
      <c r="J427" s="5"/>
      <c r="K427" s="5"/>
      <c r="L427" s="5"/>
    </row>
    <row r="428" spans="1:12" s="17" customFormat="1" ht="16.5">
      <c r="A428" s="2"/>
      <c r="B428" s="8"/>
      <c r="C428" s="20"/>
      <c r="D428" s="5"/>
      <c r="E428" s="5"/>
      <c r="F428" s="5"/>
      <c r="G428" s="5"/>
      <c r="H428" s="5"/>
      <c r="I428" s="5"/>
      <c r="J428" s="5"/>
      <c r="K428" s="5"/>
      <c r="L428" s="5"/>
    </row>
    <row r="429" spans="1:12" s="17" customFormat="1" ht="16.5">
      <c r="A429" s="2"/>
      <c r="B429" s="8"/>
      <c r="C429" s="20"/>
      <c r="D429" s="5"/>
      <c r="E429" s="5"/>
      <c r="F429" s="5"/>
      <c r="G429" s="5"/>
      <c r="H429" s="5"/>
      <c r="I429" s="5"/>
      <c r="J429" s="5"/>
      <c r="K429" s="5"/>
      <c r="L429" s="5"/>
    </row>
    <row r="430" spans="1:12" s="17" customFormat="1" ht="16.5">
      <c r="A430" s="2"/>
      <c r="B430" s="8"/>
      <c r="C430" s="20"/>
      <c r="D430" s="5"/>
      <c r="E430" s="5"/>
      <c r="F430" s="5"/>
      <c r="G430" s="5"/>
      <c r="H430" s="5"/>
      <c r="I430" s="5"/>
      <c r="J430" s="5"/>
      <c r="K430" s="5"/>
      <c r="L430" s="5"/>
    </row>
    <row r="431" spans="1:12" s="17" customFormat="1" ht="16.5">
      <c r="A431" s="2"/>
      <c r="B431" s="8"/>
      <c r="C431" s="20"/>
      <c r="D431" s="5"/>
      <c r="E431" s="5"/>
      <c r="F431" s="5"/>
      <c r="G431" s="5"/>
      <c r="H431" s="5"/>
      <c r="I431" s="5"/>
      <c r="J431" s="5"/>
      <c r="K431" s="5"/>
      <c r="L431" s="5"/>
    </row>
    <row r="432" spans="1:12" s="17" customFormat="1" ht="16.5">
      <c r="A432" s="2"/>
      <c r="B432" s="8"/>
      <c r="C432" s="20"/>
      <c r="D432" s="5"/>
      <c r="E432" s="5"/>
      <c r="F432" s="5"/>
      <c r="G432" s="5"/>
      <c r="H432" s="5"/>
      <c r="I432" s="5"/>
      <c r="J432" s="5"/>
      <c r="K432" s="5"/>
      <c r="L432" s="5"/>
    </row>
    <row r="433" spans="1:12" s="17" customFormat="1" ht="16.5">
      <c r="A433" s="2"/>
      <c r="B433" s="8"/>
      <c r="C433" s="20"/>
      <c r="D433" s="5"/>
      <c r="E433" s="5"/>
      <c r="F433" s="5"/>
      <c r="G433" s="5"/>
      <c r="H433" s="5"/>
      <c r="I433" s="5"/>
      <c r="J433" s="5"/>
      <c r="K433" s="5"/>
      <c r="L433" s="5"/>
    </row>
    <row r="434" spans="1:12" s="17" customFormat="1" ht="16.5">
      <c r="A434" s="2"/>
      <c r="B434" s="8"/>
      <c r="C434" s="20"/>
      <c r="D434" s="5"/>
      <c r="E434" s="5"/>
      <c r="F434" s="5"/>
      <c r="G434" s="5"/>
      <c r="H434" s="5"/>
      <c r="I434" s="5"/>
      <c r="J434" s="5"/>
      <c r="K434" s="5"/>
      <c r="L434" s="5"/>
    </row>
    <row r="435" spans="1:12" s="17" customFormat="1" ht="16.5">
      <c r="A435" s="2"/>
      <c r="B435" s="8"/>
      <c r="C435" s="20"/>
      <c r="D435" s="5"/>
      <c r="E435" s="5"/>
      <c r="F435" s="5"/>
      <c r="G435" s="5"/>
      <c r="H435" s="5"/>
      <c r="I435" s="5"/>
      <c r="J435" s="5"/>
      <c r="K435" s="5"/>
      <c r="L435" s="5"/>
    </row>
    <row r="436" spans="1:12" s="17" customFormat="1" ht="16.5">
      <c r="A436" s="2"/>
      <c r="B436" s="8"/>
      <c r="C436" s="20"/>
      <c r="D436" s="5"/>
      <c r="E436" s="5"/>
      <c r="F436" s="5"/>
      <c r="G436" s="5"/>
      <c r="H436" s="5"/>
      <c r="I436" s="5"/>
      <c r="J436" s="5"/>
      <c r="K436" s="5"/>
      <c r="L436" s="5"/>
    </row>
    <row r="437" spans="1:12" s="17" customFormat="1" ht="16.5">
      <c r="A437" s="2"/>
      <c r="B437" s="8"/>
      <c r="C437" s="20"/>
      <c r="D437" s="5"/>
      <c r="E437" s="5"/>
      <c r="F437" s="5"/>
      <c r="G437" s="5"/>
      <c r="H437" s="5"/>
      <c r="I437" s="5"/>
      <c r="J437" s="5"/>
      <c r="K437" s="5"/>
      <c r="L437" s="5"/>
    </row>
    <row r="438" spans="1:12" s="17" customFormat="1" ht="16.5">
      <c r="A438" s="2"/>
      <c r="B438" s="8"/>
      <c r="C438" s="20"/>
      <c r="D438" s="5"/>
      <c r="E438" s="5"/>
      <c r="F438" s="5"/>
      <c r="G438" s="5"/>
      <c r="H438" s="5"/>
      <c r="I438" s="5"/>
      <c r="J438" s="5"/>
      <c r="K438" s="5"/>
      <c r="L438" s="5"/>
    </row>
    <row r="439" spans="1:12" s="17" customFormat="1" ht="16.5">
      <c r="A439" s="2"/>
      <c r="B439" s="8"/>
      <c r="C439" s="20"/>
      <c r="D439" s="5"/>
      <c r="E439" s="5"/>
      <c r="F439" s="5"/>
      <c r="G439" s="5"/>
      <c r="H439" s="5"/>
      <c r="I439" s="5"/>
      <c r="J439" s="5"/>
      <c r="K439" s="5"/>
      <c r="L439" s="5"/>
    </row>
    <row r="440" spans="1:12" s="17" customFormat="1" ht="16.5">
      <c r="A440" s="2"/>
      <c r="B440" s="8"/>
      <c r="C440" s="20"/>
      <c r="D440" s="5"/>
      <c r="E440" s="5"/>
      <c r="F440" s="5"/>
      <c r="G440" s="5"/>
      <c r="H440" s="5"/>
      <c r="I440" s="5"/>
      <c r="J440" s="5"/>
      <c r="K440" s="5"/>
      <c r="L440" s="5"/>
    </row>
    <row r="441" spans="1:12" s="17" customFormat="1" ht="16.5">
      <c r="A441" s="2"/>
      <c r="B441" s="8"/>
      <c r="C441" s="20"/>
      <c r="D441" s="5"/>
      <c r="E441" s="5"/>
      <c r="F441" s="5"/>
      <c r="G441" s="5"/>
      <c r="H441" s="5"/>
      <c r="I441" s="5"/>
      <c r="J441" s="5"/>
      <c r="K441" s="5"/>
      <c r="L441" s="5"/>
    </row>
    <row r="442" spans="1:12" s="17" customFormat="1" ht="16.5">
      <c r="A442" s="2"/>
      <c r="B442" s="8"/>
      <c r="C442" s="20"/>
      <c r="D442" s="5"/>
      <c r="E442" s="5"/>
      <c r="F442" s="5"/>
      <c r="G442" s="5"/>
      <c r="H442" s="5"/>
      <c r="I442" s="5"/>
      <c r="J442" s="5"/>
      <c r="K442" s="5"/>
      <c r="L442" s="5"/>
    </row>
    <row r="443" spans="1:12" s="17" customFormat="1" ht="16.5">
      <c r="A443" s="2"/>
      <c r="B443" s="8"/>
      <c r="C443" s="20"/>
      <c r="D443" s="5"/>
      <c r="E443" s="5"/>
      <c r="F443" s="5"/>
      <c r="G443" s="5"/>
      <c r="H443" s="5"/>
      <c r="I443" s="5"/>
      <c r="J443" s="5"/>
      <c r="K443" s="5"/>
      <c r="L443" s="5"/>
    </row>
    <row r="444" spans="1:12" s="17" customFormat="1" ht="16.5">
      <c r="A444" s="2"/>
      <c r="B444" s="8"/>
      <c r="C444" s="20"/>
      <c r="D444" s="5"/>
      <c r="E444" s="5"/>
      <c r="F444" s="5"/>
      <c r="G444" s="5"/>
      <c r="H444" s="5"/>
      <c r="I444" s="5"/>
      <c r="J444" s="5"/>
      <c r="K444" s="5"/>
      <c r="L444" s="5"/>
    </row>
    <row r="445" spans="1:12" s="17" customFormat="1" ht="16.5">
      <c r="A445" s="2"/>
      <c r="B445" s="8"/>
      <c r="C445" s="20"/>
      <c r="D445" s="5"/>
      <c r="E445" s="5"/>
      <c r="F445" s="5"/>
      <c r="G445" s="5"/>
      <c r="H445" s="5"/>
      <c r="I445" s="5"/>
      <c r="J445" s="5"/>
      <c r="K445" s="5"/>
      <c r="L445" s="5"/>
    </row>
    <row r="446" spans="1:12" s="17" customFormat="1" ht="16.5">
      <c r="A446" s="2"/>
      <c r="B446" s="8"/>
      <c r="C446" s="20"/>
      <c r="D446" s="5"/>
      <c r="E446" s="5"/>
      <c r="F446" s="5"/>
      <c r="G446" s="5"/>
      <c r="H446" s="5"/>
      <c r="I446" s="5"/>
      <c r="J446" s="5"/>
      <c r="K446" s="5"/>
      <c r="L446" s="5"/>
    </row>
    <row r="447" spans="1:12" s="17" customFormat="1" ht="16.5">
      <c r="A447" s="2"/>
      <c r="B447" s="8"/>
      <c r="C447" s="20"/>
      <c r="D447" s="5"/>
      <c r="E447" s="5"/>
      <c r="F447" s="5"/>
      <c r="G447" s="5"/>
      <c r="H447" s="5"/>
      <c r="I447" s="5"/>
      <c r="J447" s="5"/>
      <c r="K447" s="5"/>
      <c r="L447" s="5"/>
    </row>
    <row r="448" spans="1:12" s="17" customFormat="1" ht="16.5">
      <c r="A448" s="2"/>
      <c r="B448" s="8"/>
      <c r="C448" s="20"/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17" customFormat="1" ht="16.5">
      <c r="A449" s="2"/>
      <c r="B449" s="8"/>
      <c r="C449" s="20"/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17" customFormat="1" ht="16.5">
      <c r="A450" s="2"/>
      <c r="B450" s="8"/>
      <c r="C450" s="20"/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17" customFormat="1" ht="16.5">
      <c r="A451" s="2"/>
      <c r="B451" s="8"/>
      <c r="C451" s="20"/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17" customFormat="1" ht="16.5">
      <c r="A452" s="2"/>
      <c r="B452" s="8"/>
      <c r="C452" s="20"/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17" customFormat="1" ht="16.5">
      <c r="A453" s="2"/>
      <c r="B453" s="8"/>
      <c r="C453" s="20"/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17" customFormat="1" ht="16.5">
      <c r="A454" s="2"/>
      <c r="B454" s="8"/>
      <c r="C454" s="20"/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17" customFormat="1" ht="16.5">
      <c r="A455" s="2"/>
      <c r="B455" s="8"/>
      <c r="C455" s="20"/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17" customFormat="1" ht="16.5">
      <c r="A456" s="2"/>
      <c r="B456" s="8"/>
      <c r="C456" s="20"/>
      <c r="D456" s="5"/>
      <c r="E456" s="5"/>
      <c r="F456" s="5"/>
      <c r="G456" s="5"/>
      <c r="H456" s="5"/>
      <c r="I456" s="5"/>
      <c r="J456" s="5"/>
      <c r="K456" s="5"/>
      <c r="L456" s="5"/>
    </row>
    <row r="457" spans="1:12" s="17" customFormat="1" ht="16.5">
      <c r="A457" s="2"/>
      <c r="B457" s="8"/>
      <c r="C457" s="20"/>
      <c r="D457" s="5"/>
      <c r="E457" s="5"/>
      <c r="F457" s="5"/>
      <c r="G457" s="5"/>
      <c r="H457" s="5"/>
      <c r="I457" s="5"/>
      <c r="J457" s="5"/>
      <c r="K457" s="5"/>
      <c r="L457" s="5"/>
    </row>
    <row r="458" spans="1:12" s="17" customFormat="1" ht="16.5">
      <c r="A458" s="2"/>
      <c r="B458" s="8"/>
      <c r="C458" s="20"/>
      <c r="D458" s="5"/>
      <c r="E458" s="5"/>
      <c r="F458" s="5"/>
      <c r="G458" s="5"/>
      <c r="H458" s="5"/>
      <c r="I458" s="5"/>
      <c r="J458" s="5"/>
      <c r="K458" s="5"/>
      <c r="L458" s="5"/>
    </row>
    <row r="459" spans="1:12" s="17" customFormat="1" ht="16.5">
      <c r="A459" s="2"/>
      <c r="B459" s="8"/>
      <c r="C459" s="20"/>
      <c r="D459" s="5"/>
      <c r="E459" s="5"/>
      <c r="F459" s="5"/>
      <c r="G459" s="5"/>
      <c r="H459" s="5"/>
      <c r="I459" s="5"/>
      <c r="J459" s="5"/>
      <c r="K459" s="5"/>
      <c r="L459" s="5"/>
    </row>
    <row r="460" spans="1:12" s="17" customFormat="1" ht="16.5">
      <c r="A460" s="2"/>
      <c r="B460" s="8"/>
      <c r="C460" s="20"/>
      <c r="D460" s="5"/>
      <c r="E460" s="5"/>
      <c r="F460" s="5"/>
      <c r="G460" s="5"/>
      <c r="H460" s="5"/>
      <c r="I460" s="5"/>
      <c r="J460" s="5"/>
      <c r="K460" s="5"/>
      <c r="L460" s="5"/>
    </row>
    <row r="461" spans="1:12" s="17" customFormat="1" ht="16.5">
      <c r="A461" s="2"/>
      <c r="B461" s="8"/>
      <c r="C461" s="20"/>
      <c r="D461" s="5"/>
      <c r="E461" s="5"/>
      <c r="F461" s="5"/>
      <c r="G461" s="5"/>
      <c r="H461" s="5"/>
      <c r="I461" s="5"/>
      <c r="J461" s="5"/>
      <c r="K461" s="5"/>
      <c r="L461" s="5"/>
    </row>
    <row r="462" spans="1:12" s="17" customFormat="1" ht="16.5">
      <c r="A462" s="2"/>
      <c r="B462" s="8"/>
      <c r="C462" s="20"/>
      <c r="D462" s="5"/>
      <c r="E462" s="5"/>
      <c r="F462" s="5"/>
      <c r="G462" s="5"/>
      <c r="H462" s="5"/>
      <c r="I462" s="5"/>
      <c r="J462" s="5"/>
      <c r="K462" s="5"/>
      <c r="L462" s="5"/>
    </row>
    <row r="463" spans="1:12" s="17" customFormat="1" ht="16.5">
      <c r="A463" s="2"/>
      <c r="B463" s="8"/>
      <c r="C463" s="20"/>
      <c r="D463" s="5"/>
      <c r="E463" s="5"/>
      <c r="F463" s="5"/>
      <c r="G463" s="5"/>
      <c r="H463" s="5"/>
      <c r="I463" s="5"/>
      <c r="J463" s="5"/>
      <c r="K463" s="5"/>
      <c r="L463" s="5"/>
    </row>
    <row r="464" spans="1:12" s="17" customFormat="1" ht="16.5">
      <c r="A464" s="2"/>
      <c r="B464" s="8"/>
      <c r="C464" s="20"/>
      <c r="D464" s="5"/>
      <c r="E464" s="5"/>
      <c r="F464" s="5"/>
      <c r="G464" s="5"/>
      <c r="H464" s="5"/>
      <c r="I464" s="5"/>
      <c r="J464" s="5"/>
      <c r="K464" s="5"/>
      <c r="L464" s="5"/>
    </row>
    <row r="465" spans="1:12" s="17" customFormat="1" ht="16.5">
      <c r="A465" s="2"/>
      <c r="B465" s="8"/>
      <c r="C465" s="20"/>
      <c r="D465" s="5"/>
      <c r="E465" s="5"/>
      <c r="F465" s="5"/>
      <c r="G465" s="5"/>
      <c r="H465" s="5"/>
      <c r="I465" s="5"/>
      <c r="J465" s="5"/>
      <c r="K465" s="5"/>
      <c r="L465" s="5"/>
    </row>
    <row r="466" spans="1:12" s="17" customFormat="1" ht="16.5">
      <c r="A466" s="2"/>
      <c r="B466" s="8"/>
      <c r="C466" s="20"/>
      <c r="D466" s="5"/>
      <c r="E466" s="5"/>
      <c r="F466" s="5"/>
      <c r="G466" s="5"/>
      <c r="H466" s="5"/>
      <c r="I466" s="5"/>
      <c r="J466" s="5"/>
      <c r="K466" s="5"/>
      <c r="L466" s="5"/>
    </row>
    <row r="467" spans="1:12" s="17" customFormat="1" ht="16.5">
      <c r="A467" s="2"/>
      <c r="B467" s="8"/>
      <c r="C467" s="20"/>
      <c r="D467" s="5"/>
      <c r="E467" s="5"/>
      <c r="F467" s="5"/>
      <c r="G467" s="5"/>
      <c r="H467" s="5"/>
      <c r="I467" s="5"/>
      <c r="J467" s="5"/>
      <c r="K467" s="5"/>
      <c r="L467" s="5"/>
    </row>
    <row r="468" spans="1:12" s="17" customFormat="1" ht="16.5">
      <c r="A468" s="2"/>
      <c r="B468" s="8"/>
      <c r="C468" s="20"/>
      <c r="D468" s="5"/>
      <c r="E468" s="5"/>
      <c r="F468" s="5"/>
      <c r="G468" s="5"/>
      <c r="H468" s="5"/>
      <c r="I468" s="5"/>
      <c r="J468" s="5"/>
      <c r="K468" s="5"/>
      <c r="L468" s="5"/>
    </row>
    <row r="469" spans="1:12" s="17" customFormat="1" ht="16.5">
      <c r="A469" s="2"/>
      <c r="B469" s="8"/>
      <c r="C469" s="20"/>
      <c r="D469" s="5"/>
      <c r="E469" s="5"/>
      <c r="F469" s="5"/>
      <c r="G469" s="5"/>
      <c r="H469" s="5"/>
      <c r="I469" s="5"/>
      <c r="J469" s="5"/>
      <c r="K469" s="5"/>
      <c r="L469" s="5"/>
    </row>
    <row r="470" spans="1:12" s="17" customFormat="1" ht="16.5">
      <c r="A470" s="2"/>
      <c r="B470" s="8"/>
      <c r="C470" s="20"/>
      <c r="D470" s="5"/>
      <c r="E470" s="5"/>
      <c r="F470" s="5"/>
      <c r="G470" s="5"/>
      <c r="H470" s="5"/>
      <c r="I470" s="5"/>
      <c r="J470" s="5"/>
      <c r="K470" s="5"/>
      <c r="L470" s="5"/>
    </row>
    <row r="471" spans="1:12" s="17" customFormat="1" ht="16.5">
      <c r="A471" s="2"/>
      <c r="B471" s="8"/>
      <c r="C471" s="20"/>
      <c r="D471" s="5"/>
      <c r="E471" s="5"/>
      <c r="F471" s="5"/>
      <c r="G471" s="5"/>
      <c r="H471" s="5"/>
      <c r="I471" s="5"/>
      <c r="J471" s="5"/>
      <c r="K471" s="5"/>
      <c r="L471" s="5"/>
    </row>
    <row r="472" spans="1:12" s="17" customFormat="1" ht="16.5">
      <c r="A472" s="2"/>
      <c r="B472" s="8"/>
      <c r="C472" s="20"/>
      <c r="D472" s="5"/>
      <c r="E472" s="5"/>
      <c r="F472" s="5"/>
      <c r="G472" s="5"/>
      <c r="H472" s="5"/>
      <c r="I472" s="5"/>
      <c r="J472" s="5"/>
      <c r="K472" s="5"/>
      <c r="L472" s="5"/>
    </row>
    <row r="473" spans="1:12" s="17" customFormat="1" ht="16.5">
      <c r="A473" s="2"/>
      <c r="B473" s="8"/>
      <c r="C473" s="20"/>
      <c r="D473" s="5"/>
      <c r="E473" s="5"/>
      <c r="F473" s="5"/>
      <c r="G473" s="5"/>
      <c r="H473" s="5"/>
      <c r="I473" s="5"/>
      <c r="J473" s="5"/>
      <c r="K473" s="5"/>
      <c r="L473" s="5"/>
    </row>
    <row r="474" spans="1:12" s="17" customFormat="1" ht="16.5">
      <c r="A474" s="2"/>
      <c r="B474" s="8"/>
      <c r="C474" s="20"/>
      <c r="D474" s="5"/>
      <c r="E474" s="5"/>
      <c r="F474" s="5"/>
      <c r="G474" s="5"/>
      <c r="H474" s="5"/>
      <c r="I474" s="5"/>
      <c r="J474" s="5"/>
      <c r="K474" s="5"/>
      <c r="L474" s="5"/>
    </row>
    <row r="475" spans="1:12" s="17" customFormat="1" ht="16.5">
      <c r="A475" s="2"/>
      <c r="B475" s="8"/>
      <c r="C475" s="20"/>
      <c r="D475" s="5"/>
      <c r="E475" s="5"/>
      <c r="F475" s="5"/>
      <c r="G475" s="5"/>
      <c r="H475" s="5"/>
      <c r="I475" s="5"/>
      <c r="J475" s="5"/>
      <c r="K475" s="5"/>
      <c r="L475" s="5"/>
    </row>
    <row r="476" spans="1:12" s="17" customFormat="1" ht="16.5">
      <c r="A476" s="2"/>
      <c r="B476" s="8"/>
      <c r="C476" s="20"/>
      <c r="D476" s="5"/>
      <c r="E476" s="5"/>
      <c r="F476" s="5"/>
      <c r="G476" s="5"/>
      <c r="H476" s="5"/>
      <c r="I476" s="5"/>
      <c r="J476" s="5"/>
      <c r="K476" s="5"/>
      <c r="L476" s="5"/>
    </row>
    <row r="477" spans="1:12" s="17" customFormat="1" ht="16.5">
      <c r="A477" s="2"/>
      <c r="B477" s="8"/>
      <c r="C477" s="20"/>
      <c r="D477" s="5"/>
      <c r="E477" s="5"/>
      <c r="F477" s="5"/>
      <c r="G477" s="5"/>
      <c r="H477" s="5"/>
      <c r="I477" s="5"/>
      <c r="J477" s="5"/>
      <c r="K477" s="5"/>
      <c r="L477" s="5"/>
    </row>
    <row r="478" spans="1:12" s="17" customFormat="1" ht="16.5">
      <c r="A478" s="2"/>
      <c r="B478" s="8"/>
      <c r="C478" s="20"/>
      <c r="D478" s="5"/>
      <c r="E478" s="5"/>
      <c r="F478" s="5"/>
      <c r="G478" s="5"/>
      <c r="H478" s="5"/>
      <c r="I478" s="5"/>
      <c r="J478" s="5"/>
      <c r="K478" s="5"/>
      <c r="L478" s="5"/>
    </row>
    <row r="479" spans="1:12" s="17" customFormat="1" ht="16.5">
      <c r="A479" s="2"/>
      <c r="B479" s="8"/>
      <c r="C479" s="20"/>
      <c r="D479" s="5"/>
      <c r="E479" s="5"/>
      <c r="F479" s="5"/>
      <c r="G479" s="5"/>
      <c r="H479" s="5"/>
      <c r="I479" s="5"/>
      <c r="J479" s="5"/>
      <c r="K479" s="5"/>
      <c r="L479" s="5"/>
    </row>
    <row r="480" spans="1:12" s="17" customFormat="1" ht="16.5">
      <c r="A480" s="2"/>
      <c r="B480" s="8"/>
      <c r="C480" s="20"/>
      <c r="D480" s="5"/>
      <c r="E480" s="5"/>
      <c r="F480" s="5"/>
      <c r="G480" s="5"/>
      <c r="H480" s="5"/>
      <c r="I480" s="5"/>
      <c r="J480" s="5"/>
      <c r="K480" s="5"/>
      <c r="L480" s="5"/>
    </row>
    <row r="481" spans="1:12" s="17" customFormat="1" ht="16.5">
      <c r="A481" s="2"/>
      <c r="B481" s="8"/>
      <c r="C481" s="20"/>
      <c r="D481" s="5"/>
      <c r="E481" s="5"/>
      <c r="F481" s="5"/>
      <c r="G481" s="5"/>
      <c r="H481" s="5"/>
      <c r="I481" s="5"/>
      <c r="J481" s="5"/>
      <c r="K481" s="5"/>
      <c r="L481" s="5"/>
    </row>
    <row r="482" spans="1:12" s="17" customFormat="1" ht="16.5">
      <c r="A482" s="2"/>
      <c r="B482" s="8"/>
      <c r="C482" s="20"/>
      <c r="D482" s="5"/>
      <c r="E482" s="5"/>
      <c r="F482" s="5"/>
      <c r="G482" s="5"/>
      <c r="H482" s="5"/>
      <c r="I482" s="5"/>
      <c r="J482" s="5"/>
      <c r="K482" s="5"/>
      <c r="L482" s="5"/>
    </row>
    <row r="483" spans="1:12" s="17" customFormat="1" ht="16.5">
      <c r="A483" s="2"/>
      <c r="B483" s="8"/>
      <c r="C483" s="20"/>
      <c r="D483" s="5"/>
      <c r="E483" s="5"/>
      <c r="F483" s="5"/>
      <c r="G483" s="5"/>
      <c r="H483" s="5"/>
      <c r="I483" s="5"/>
      <c r="J483" s="5"/>
      <c r="K483" s="5"/>
      <c r="L483" s="5"/>
    </row>
    <row r="484" spans="1:12" s="17" customFormat="1" ht="16.5">
      <c r="A484" s="2"/>
      <c r="B484" s="8"/>
      <c r="C484" s="20"/>
      <c r="D484" s="5"/>
      <c r="E484" s="5"/>
      <c r="F484" s="5"/>
      <c r="G484" s="5"/>
      <c r="H484" s="5"/>
      <c r="I484" s="5"/>
      <c r="J484" s="5"/>
      <c r="K484" s="5"/>
      <c r="L484" s="5"/>
    </row>
    <row r="485" spans="1:12" s="17" customFormat="1" ht="16.5">
      <c r="A485" s="2"/>
      <c r="B485" s="8"/>
      <c r="C485" s="20"/>
      <c r="D485" s="5"/>
      <c r="E485" s="5"/>
      <c r="F485" s="5"/>
      <c r="G485" s="5"/>
      <c r="H485" s="5"/>
      <c r="I485" s="5"/>
      <c r="J485" s="5"/>
      <c r="K485" s="5"/>
      <c r="L485" s="5"/>
    </row>
    <row r="486" spans="1:12" s="17" customFormat="1" ht="16.5">
      <c r="A486" s="2"/>
      <c r="B486" s="8"/>
      <c r="C486" s="20"/>
      <c r="D486" s="5"/>
      <c r="E486" s="5"/>
      <c r="F486" s="5"/>
      <c r="G486" s="5"/>
      <c r="H486" s="5"/>
      <c r="I486" s="5"/>
      <c r="J486" s="5"/>
      <c r="K486" s="5"/>
      <c r="L486" s="5"/>
    </row>
    <row r="487" spans="1:12" s="17" customFormat="1" ht="16.5">
      <c r="A487" s="2"/>
      <c r="B487" s="8"/>
      <c r="C487" s="20"/>
      <c r="D487" s="5"/>
      <c r="E487" s="5"/>
      <c r="F487" s="5"/>
      <c r="G487" s="5"/>
      <c r="H487" s="5"/>
      <c r="I487" s="5"/>
      <c r="J487" s="5"/>
      <c r="K487" s="5"/>
      <c r="L487" s="5"/>
    </row>
    <row r="488" spans="1:12" s="17" customFormat="1" ht="16.5">
      <c r="A488" s="2"/>
      <c r="B488" s="8"/>
      <c r="C488" s="20"/>
      <c r="D488" s="5"/>
      <c r="E488" s="5"/>
      <c r="F488" s="5"/>
      <c r="G488" s="5"/>
      <c r="H488" s="5"/>
      <c r="I488" s="5"/>
      <c r="J488" s="5"/>
      <c r="K488" s="5"/>
      <c r="L488" s="5"/>
    </row>
    <row r="489" spans="1:12" s="17" customFormat="1" ht="16.5">
      <c r="A489" s="2"/>
      <c r="B489" s="8"/>
      <c r="C489" s="20"/>
      <c r="D489" s="5"/>
      <c r="E489" s="5"/>
      <c r="F489" s="5"/>
      <c r="G489" s="5"/>
      <c r="H489" s="5"/>
      <c r="I489" s="5"/>
      <c r="J489" s="5"/>
      <c r="K489" s="5"/>
      <c r="L489" s="5"/>
    </row>
    <row r="490" spans="1:12" s="17" customFormat="1" ht="16.5">
      <c r="A490" s="2"/>
      <c r="B490" s="8"/>
      <c r="C490" s="20"/>
      <c r="D490" s="5"/>
      <c r="E490" s="5"/>
      <c r="F490" s="5"/>
      <c r="G490" s="5"/>
      <c r="H490" s="5"/>
      <c r="I490" s="5"/>
      <c r="J490" s="5"/>
      <c r="K490" s="5"/>
      <c r="L490" s="5"/>
    </row>
    <row r="491" spans="1:12" s="17" customFormat="1" ht="16.5">
      <c r="A491" s="2"/>
      <c r="B491" s="8"/>
      <c r="C491" s="20"/>
      <c r="D491" s="5"/>
      <c r="E491" s="5"/>
      <c r="F491" s="5"/>
      <c r="G491" s="5"/>
      <c r="H491" s="5"/>
      <c r="I491" s="5"/>
      <c r="J491" s="5"/>
      <c r="K491" s="5"/>
      <c r="L491" s="5"/>
    </row>
    <row r="492" spans="1:12" s="17" customFormat="1" ht="16.5">
      <c r="A492" s="2"/>
      <c r="B492" s="8"/>
      <c r="C492" s="20"/>
      <c r="D492" s="5"/>
      <c r="E492" s="5"/>
      <c r="F492" s="5"/>
      <c r="G492" s="5"/>
      <c r="H492" s="5"/>
      <c r="I492" s="5"/>
      <c r="J492" s="5"/>
      <c r="K492" s="5"/>
      <c r="L492" s="5"/>
    </row>
    <row r="493" spans="1:12" s="17" customFormat="1" ht="16.5">
      <c r="A493" s="2"/>
      <c r="B493" s="8"/>
      <c r="C493" s="20"/>
      <c r="D493" s="5"/>
      <c r="E493" s="5"/>
      <c r="F493" s="5"/>
      <c r="G493" s="5"/>
      <c r="H493" s="5"/>
      <c r="I493" s="5"/>
      <c r="J493" s="5"/>
      <c r="K493" s="5"/>
      <c r="L493" s="5"/>
    </row>
    <row r="494" spans="1:12" s="17" customFormat="1" ht="16.5">
      <c r="A494" s="2"/>
      <c r="B494" s="8"/>
      <c r="C494" s="20"/>
      <c r="D494" s="5"/>
      <c r="E494" s="5"/>
      <c r="F494" s="5"/>
      <c r="G494" s="5"/>
      <c r="H494" s="5"/>
      <c r="I494" s="5"/>
      <c r="J494" s="5"/>
      <c r="K494" s="5"/>
      <c r="L494" s="5"/>
    </row>
    <row r="495" spans="1:12" s="17" customFormat="1" ht="16.5">
      <c r="A495" s="2"/>
      <c r="B495" s="8"/>
      <c r="C495" s="20"/>
      <c r="D495" s="5"/>
      <c r="E495" s="5"/>
      <c r="F495" s="5"/>
      <c r="G495" s="5"/>
      <c r="H495" s="5"/>
      <c r="I495" s="5"/>
      <c r="J495" s="5"/>
      <c r="K495" s="5"/>
      <c r="L495" s="5"/>
    </row>
    <row r="496" spans="1:12" s="17" customFormat="1" ht="16.5">
      <c r="A496" s="2"/>
      <c r="B496" s="8"/>
      <c r="C496" s="20"/>
      <c r="D496" s="5"/>
      <c r="E496" s="5"/>
      <c r="F496" s="5"/>
      <c r="G496" s="5"/>
      <c r="H496" s="5"/>
      <c r="I496" s="5"/>
      <c r="J496" s="5"/>
      <c r="K496" s="5"/>
      <c r="L496" s="5"/>
    </row>
    <row r="497" spans="1:12" s="17" customFormat="1" ht="16.5">
      <c r="A497" s="2"/>
      <c r="B497" s="8"/>
      <c r="C497" s="20"/>
      <c r="D497" s="5"/>
      <c r="E497" s="5"/>
      <c r="F497" s="5"/>
      <c r="G497" s="5"/>
      <c r="H497" s="5"/>
      <c r="I497" s="5"/>
      <c r="J497" s="5"/>
      <c r="K497" s="5"/>
      <c r="L497" s="5"/>
    </row>
    <row r="498" spans="1:12" s="17" customFormat="1" ht="16.5">
      <c r="A498" s="2"/>
      <c r="B498" s="8"/>
      <c r="C498" s="20"/>
      <c r="D498" s="5"/>
      <c r="E498" s="5"/>
      <c r="F498" s="5"/>
      <c r="G498" s="5"/>
      <c r="H498" s="5"/>
      <c r="I498" s="5"/>
      <c r="J498" s="5"/>
      <c r="K498" s="5"/>
      <c r="L498" s="5"/>
    </row>
    <row r="499" spans="1:12" s="17" customFormat="1" ht="16.5">
      <c r="A499" s="2"/>
      <c r="B499" s="8"/>
      <c r="C499" s="20"/>
      <c r="D499" s="5"/>
      <c r="E499" s="5"/>
      <c r="F499" s="5"/>
      <c r="G499" s="5"/>
      <c r="H499" s="5"/>
      <c r="I499" s="5"/>
      <c r="J499" s="5"/>
      <c r="K499" s="5"/>
      <c r="L499" s="5"/>
    </row>
    <row r="500" spans="1:12" s="17" customFormat="1" ht="16.5">
      <c r="A500" s="2"/>
      <c r="B500" s="8"/>
      <c r="C500" s="20"/>
      <c r="D500" s="5"/>
      <c r="E500" s="5"/>
      <c r="F500" s="5"/>
      <c r="G500" s="5"/>
      <c r="H500" s="5"/>
      <c r="I500" s="5"/>
      <c r="J500" s="5"/>
      <c r="K500" s="5"/>
      <c r="L500" s="5"/>
    </row>
    <row r="501" spans="1:12" s="17" customFormat="1" ht="16.5">
      <c r="A501" s="2"/>
      <c r="B501" s="8"/>
      <c r="C501" s="20"/>
      <c r="D501" s="5"/>
      <c r="E501" s="5"/>
      <c r="F501" s="5"/>
      <c r="G501" s="5"/>
      <c r="H501" s="5"/>
      <c r="I501" s="5"/>
      <c r="J501" s="5"/>
      <c r="K501" s="5"/>
      <c r="L501" s="5"/>
    </row>
    <row r="502" spans="1:12" s="17" customFormat="1" ht="16.5">
      <c r="A502" s="2"/>
      <c r="B502" s="8"/>
      <c r="C502" s="20"/>
      <c r="D502" s="5"/>
      <c r="E502" s="5"/>
      <c r="F502" s="5"/>
      <c r="G502" s="5"/>
      <c r="H502" s="5"/>
      <c r="I502" s="5"/>
      <c r="J502" s="5"/>
      <c r="K502" s="5"/>
      <c r="L502" s="5"/>
    </row>
    <row r="503" spans="1:12" s="17" customFormat="1" ht="16.5">
      <c r="A503" s="2"/>
      <c r="B503" s="8"/>
      <c r="C503" s="20"/>
      <c r="D503" s="5"/>
      <c r="E503" s="5"/>
      <c r="F503" s="5"/>
      <c r="G503" s="5"/>
      <c r="H503" s="5"/>
      <c r="I503" s="5"/>
      <c r="J503" s="5"/>
      <c r="K503" s="5"/>
      <c r="L503" s="5"/>
    </row>
    <row r="504" spans="1:12" s="17" customFormat="1" ht="16.5">
      <c r="A504" s="2"/>
      <c r="B504" s="8"/>
      <c r="C504" s="20"/>
      <c r="D504" s="5"/>
      <c r="E504" s="5"/>
      <c r="F504" s="5"/>
      <c r="G504" s="5"/>
      <c r="H504" s="5"/>
      <c r="I504" s="5"/>
      <c r="J504" s="5"/>
      <c r="K504" s="5"/>
      <c r="L504" s="5"/>
    </row>
    <row r="505" spans="1:12" s="17" customFormat="1" ht="16.5">
      <c r="A505" s="2"/>
      <c r="B505" s="8"/>
      <c r="C505" s="20"/>
      <c r="D505" s="5"/>
      <c r="E505" s="5"/>
      <c r="F505" s="5"/>
      <c r="G505" s="5"/>
      <c r="H505" s="5"/>
      <c r="I505" s="5"/>
      <c r="J505" s="5"/>
      <c r="K505" s="5"/>
      <c r="L505" s="5"/>
    </row>
    <row r="506" spans="1:12" s="17" customFormat="1" ht="16.5">
      <c r="A506" s="2"/>
      <c r="B506" s="8"/>
      <c r="C506" s="20"/>
      <c r="D506" s="5"/>
      <c r="E506" s="5"/>
      <c r="F506" s="5"/>
      <c r="G506" s="5"/>
      <c r="H506" s="5"/>
      <c r="I506" s="5"/>
      <c r="J506" s="5"/>
      <c r="K506" s="5"/>
      <c r="L506" s="5"/>
    </row>
    <row r="507" spans="1:12" s="17" customFormat="1" ht="16.5">
      <c r="A507" s="2"/>
      <c r="B507" s="8"/>
      <c r="C507" s="20"/>
      <c r="D507" s="5"/>
      <c r="E507" s="5"/>
      <c r="F507" s="5"/>
      <c r="G507" s="5"/>
      <c r="H507" s="5"/>
      <c r="I507" s="5"/>
      <c r="J507" s="5"/>
      <c r="K507" s="5"/>
      <c r="L507" s="5"/>
    </row>
    <row r="508" spans="1:12" s="17" customFormat="1" ht="16.5">
      <c r="A508" s="2"/>
      <c r="B508" s="8"/>
      <c r="C508" s="20"/>
      <c r="D508" s="5"/>
      <c r="E508" s="5"/>
      <c r="F508" s="5"/>
      <c r="G508" s="5"/>
      <c r="H508" s="5"/>
      <c r="I508" s="5"/>
      <c r="J508" s="5"/>
      <c r="K508" s="5"/>
      <c r="L508" s="5"/>
    </row>
    <row r="509" spans="1:12" s="17" customFormat="1" ht="16.5">
      <c r="A509" s="2"/>
      <c r="B509" s="8"/>
      <c r="C509" s="20"/>
      <c r="D509" s="5"/>
      <c r="E509" s="5"/>
      <c r="F509" s="5"/>
      <c r="G509" s="5"/>
      <c r="H509" s="5"/>
      <c r="I509" s="5"/>
      <c r="J509" s="5"/>
      <c r="K509" s="5"/>
      <c r="L509" s="5"/>
    </row>
    <row r="510" spans="1:12" s="17" customFormat="1" ht="16.5">
      <c r="A510" s="2"/>
      <c r="B510" s="8"/>
      <c r="C510" s="20"/>
      <c r="D510" s="5"/>
      <c r="E510" s="5"/>
      <c r="F510" s="5"/>
      <c r="G510" s="5"/>
      <c r="H510" s="5"/>
      <c r="I510" s="5"/>
      <c r="J510" s="5"/>
      <c r="K510" s="5"/>
      <c r="L510" s="5"/>
    </row>
    <row r="511" spans="1:12" s="17" customFormat="1" ht="16.5">
      <c r="A511" s="2"/>
      <c r="B511" s="8"/>
      <c r="C511" s="20"/>
      <c r="D511" s="5"/>
      <c r="E511" s="5"/>
      <c r="F511" s="5"/>
      <c r="G511" s="5"/>
      <c r="H511" s="5"/>
      <c r="I511" s="5"/>
      <c r="J511" s="5"/>
      <c r="K511" s="5"/>
      <c r="L511" s="5"/>
    </row>
    <row r="512" spans="1:12" s="17" customFormat="1" ht="16.5">
      <c r="A512" s="2"/>
      <c r="B512" s="8"/>
      <c r="C512" s="20"/>
      <c r="D512" s="5"/>
      <c r="E512" s="5"/>
      <c r="F512" s="5"/>
      <c r="G512" s="5"/>
      <c r="H512" s="5"/>
      <c r="I512" s="5"/>
      <c r="J512" s="5"/>
      <c r="K512" s="5"/>
      <c r="L512" s="5"/>
    </row>
    <row r="513" spans="1:12" s="17" customFormat="1" ht="16.5">
      <c r="A513" s="2"/>
      <c r="B513" s="8"/>
      <c r="C513" s="20"/>
      <c r="D513" s="5"/>
      <c r="E513" s="5"/>
      <c r="F513" s="5"/>
      <c r="G513" s="5"/>
      <c r="H513" s="5"/>
      <c r="I513" s="5"/>
      <c r="J513" s="5"/>
      <c r="K513" s="5"/>
      <c r="L513" s="5"/>
    </row>
    <row r="514" spans="1:12" s="17" customFormat="1" ht="16.5">
      <c r="A514" s="2"/>
      <c r="B514" s="8"/>
      <c r="C514" s="20"/>
      <c r="D514" s="5"/>
      <c r="E514" s="5"/>
      <c r="F514" s="5"/>
      <c r="G514" s="5"/>
      <c r="H514" s="5"/>
      <c r="I514" s="5"/>
      <c r="J514" s="5"/>
      <c r="K514" s="5"/>
      <c r="L514" s="5"/>
    </row>
    <row r="515" spans="1:12" s="17" customFormat="1" ht="16.5">
      <c r="A515" s="2"/>
      <c r="B515" s="8"/>
      <c r="C515" s="20"/>
      <c r="D515" s="5"/>
      <c r="E515" s="5"/>
      <c r="F515" s="5"/>
      <c r="G515" s="5"/>
      <c r="H515" s="5"/>
      <c r="I515" s="5"/>
      <c r="J515" s="5"/>
      <c r="K515" s="5"/>
      <c r="L515" s="5"/>
    </row>
    <row r="516" spans="1:12" s="17" customFormat="1" ht="16.5">
      <c r="A516" s="2"/>
      <c r="B516" s="8"/>
      <c r="C516" s="20"/>
      <c r="D516" s="5"/>
      <c r="E516" s="5"/>
      <c r="F516" s="5"/>
      <c r="G516" s="5"/>
      <c r="H516" s="5"/>
      <c r="I516" s="5"/>
      <c r="J516" s="5"/>
      <c r="K516" s="5"/>
      <c r="L516" s="5"/>
    </row>
    <row r="517" spans="1:12" s="17" customFormat="1" ht="16.5">
      <c r="A517" s="2"/>
      <c r="B517" s="8"/>
      <c r="C517" s="20"/>
      <c r="D517" s="5"/>
      <c r="E517" s="5"/>
      <c r="F517" s="5"/>
      <c r="G517" s="5"/>
      <c r="H517" s="5"/>
      <c r="I517" s="5"/>
      <c r="J517" s="5"/>
      <c r="K517" s="5"/>
      <c r="L517" s="5"/>
    </row>
    <row r="518" spans="1:12" s="17" customFormat="1" ht="16.5">
      <c r="A518" s="2"/>
      <c r="B518" s="8"/>
      <c r="C518" s="20"/>
      <c r="D518" s="5"/>
      <c r="E518" s="5"/>
      <c r="F518" s="5"/>
      <c r="G518" s="5"/>
      <c r="H518" s="5"/>
      <c r="I518" s="5"/>
      <c r="J518" s="5"/>
      <c r="K518" s="5"/>
      <c r="L518" s="5"/>
    </row>
    <row r="519" spans="1:12" s="17" customFormat="1" ht="16.5">
      <c r="A519" s="2"/>
      <c r="B519" s="8"/>
      <c r="C519" s="20"/>
      <c r="D519" s="5"/>
      <c r="E519" s="5"/>
      <c r="F519" s="5"/>
      <c r="G519" s="5"/>
      <c r="H519" s="5"/>
      <c r="I519" s="5"/>
      <c r="J519" s="5"/>
      <c r="K519" s="5"/>
      <c r="L519" s="5"/>
    </row>
    <row r="520" spans="1:12" s="17" customFormat="1" ht="16.5">
      <c r="A520" s="2"/>
      <c r="B520" s="8"/>
      <c r="C520" s="20"/>
      <c r="D520" s="5"/>
      <c r="E520" s="5"/>
      <c r="F520" s="5"/>
      <c r="G520" s="5"/>
      <c r="H520" s="5"/>
      <c r="I520" s="5"/>
      <c r="J520" s="5"/>
      <c r="K520" s="5"/>
      <c r="L520" s="5"/>
    </row>
    <row r="521" spans="1:12" s="17" customFormat="1" ht="16.5">
      <c r="A521" s="2"/>
      <c r="B521" s="8"/>
      <c r="C521" s="20"/>
      <c r="D521" s="5"/>
      <c r="E521" s="5"/>
      <c r="F521" s="5"/>
      <c r="G521" s="5"/>
      <c r="H521" s="5"/>
      <c r="I521" s="5"/>
      <c r="J521" s="5"/>
      <c r="K521" s="5"/>
      <c r="L521" s="5"/>
    </row>
    <row r="522" spans="1:12" s="17" customFormat="1" ht="16.5">
      <c r="A522" s="2"/>
      <c r="B522" s="8"/>
      <c r="C522" s="20"/>
      <c r="D522" s="5"/>
      <c r="E522" s="5"/>
      <c r="F522" s="5"/>
      <c r="G522" s="5"/>
      <c r="H522" s="5"/>
      <c r="I522" s="5"/>
      <c r="J522" s="5"/>
      <c r="K522" s="5"/>
      <c r="L522" s="5"/>
    </row>
    <row r="523" spans="1:12" s="17" customFormat="1" ht="16.5">
      <c r="A523" s="2"/>
      <c r="B523" s="8"/>
      <c r="C523" s="20"/>
      <c r="D523" s="5"/>
      <c r="E523" s="5"/>
      <c r="F523" s="5"/>
      <c r="G523" s="5"/>
      <c r="H523" s="5"/>
      <c r="I523" s="5"/>
      <c r="J523" s="5"/>
      <c r="K523" s="5"/>
      <c r="L523" s="5"/>
    </row>
    <row r="524" spans="1:12" s="17" customFormat="1" ht="16.5">
      <c r="A524" s="2"/>
      <c r="B524" s="8"/>
      <c r="C524" s="20"/>
      <c r="D524" s="5"/>
      <c r="E524" s="5"/>
      <c r="F524" s="5"/>
      <c r="G524" s="5"/>
      <c r="H524" s="5"/>
      <c r="I524" s="5"/>
      <c r="J524" s="5"/>
      <c r="K524" s="5"/>
      <c r="L524" s="5"/>
    </row>
    <row r="525" spans="1:12" s="17" customFormat="1" ht="16.5">
      <c r="A525" s="2"/>
      <c r="B525" s="8"/>
      <c r="C525" s="20"/>
      <c r="D525" s="5"/>
      <c r="E525" s="5"/>
      <c r="F525" s="5"/>
      <c r="G525" s="5"/>
      <c r="H525" s="5"/>
      <c r="I525" s="5"/>
      <c r="J525" s="5"/>
      <c r="K525" s="5"/>
      <c r="L525" s="5"/>
    </row>
    <row r="526" spans="1:12" s="17" customFormat="1" ht="16.5">
      <c r="A526" s="2"/>
      <c r="B526" s="8"/>
      <c r="C526" s="20"/>
      <c r="D526" s="5"/>
      <c r="E526" s="5"/>
      <c r="F526" s="5"/>
      <c r="G526" s="5"/>
      <c r="H526" s="5"/>
      <c r="I526" s="5"/>
      <c r="J526" s="5"/>
      <c r="K526" s="5"/>
      <c r="L526" s="5"/>
    </row>
    <row r="527" spans="1:12" s="17" customFormat="1" ht="16.5">
      <c r="A527" s="2"/>
      <c r="B527" s="8"/>
      <c r="C527" s="20"/>
      <c r="D527" s="5"/>
      <c r="E527" s="5"/>
      <c r="F527" s="5"/>
      <c r="G527" s="5"/>
      <c r="H527" s="5"/>
      <c r="I527" s="5"/>
      <c r="J527" s="5"/>
      <c r="K527" s="5"/>
      <c r="L527" s="5"/>
    </row>
    <row r="528" spans="1:12" s="17" customFormat="1" ht="16.5">
      <c r="A528" s="2"/>
      <c r="B528" s="8"/>
      <c r="C528" s="20"/>
      <c r="D528" s="5"/>
      <c r="E528" s="5"/>
      <c r="F528" s="5"/>
      <c r="G528" s="5"/>
      <c r="H528" s="5"/>
      <c r="I528" s="5"/>
      <c r="J528" s="5"/>
      <c r="K528" s="5"/>
      <c r="L528" s="5"/>
    </row>
    <row r="529" spans="1:12" s="17" customFormat="1" ht="16.5">
      <c r="A529" s="2"/>
      <c r="B529" s="8"/>
      <c r="C529" s="20"/>
      <c r="D529" s="5"/>
      <c r="E529" s="5"/>
      <c r="F529" s="5"/>
      <c r="G529" s="5"/>
      <c r="H529" s="5"/>
      <c r="I529" s="5"/>
      <c r="J529" s="5"/>
      <c r="K529" s="5"/>
      <c r="L529" s="5"/>
    </row>
    <row r="530" spans="1:12" s="17" customFormat="1" ht="16.5">
      <c r="A530" s="2"/>
      <c r="B530" s="8"/>
      <c r="C530" s="20"/>
      <c r="D530" s="5"/>
      <c r="E530" s="5"/>
      <c r="F530" s="5"/>
      <c r="G530" s="5"/>
      <c r="H530" s="5"/>
      <c r="I530" s="5"/>
      <c r="J530" s="5"/>
      <c r="K530" s="5"/>
      <c r="L530" s="5"/>
    </row>
    <row r="531" spans="1:12" s="17" customFormat="1" ht="16.5">
      <c r="A531" s="2"/>
      <c r="B531" s="8"/>
      <c r="C531" s="20"/>
      <c r="D531" s="5"/>
      <c r="E531" s="5"/>
      <c r="F531" s="5"/>
      <c r="G531" s="5"/>
      <c r="H531" s="5"/>
      <c r="I531" s="5"/>
      <c r="J531" s="5"/>
      <c r="K531" s="5"/>
      <c r="L531" s="5"/>
    </row>
    <row r="532" spans="1:12" s="17" customFormat="1" ht="16.5">
      <c r="A532" s="2"/>
      <c r="B532" s="8"/>
      <c r="C532" s="20"/>
      <c r="D532" s="5"/>
      <c r="E532" s="5"/>
      <c r="F532" s="5"/>
      <c r="G532" s="5"/>
      <c r="H532" s="5"/>
      <c r="I532" s="5"/>
      <c r="J532" s="5"/>
      <c r="K532" s="5"/>
      <c r="L532" s="5"/>
    </row>
    <row r="533" spans="1:12" s="17" customFormat="1" ht="16.5">
      <c r="A533" s="2"/>
      <c r="B533" s="8"/>
      <c r="C533" s="20"/>
      <c r="D533" s="5"/>
      <c r="E533" s="5"/>
      <c r="F533" s="5"/>
      <c r="G533" s="5"/>
      <c r="H533" s="5"/>
      <c r="I533" s="5"/>
      <c r="J533" s="5"/>
      <c r="K533" s="5"/>
      <c r="L533" s="5"/>
    </row>
    <row r="534" spans="1:12" s="17" customFormat="1" ht="16.5">
      <c r="A534" s="2"/>
      <c r="B534" s="8"/>
      <c r="C534" s="20"/>
      <c r="D534" s="5"/>
      <c r="E534" s="5"/>
      <c r="F534" s="5"/>
      <c r="G534" s="5"/>
      <c r="H534" s="5"/>
      <c r="I534" s="5"/>
      <c r="J534" s="5"/>
      <c r="K534" s="5"/>
      <c r="L534" s="5"/>
    </row>
    <row r="535" spans="1:12" s="17" customFormat="1" ht="16.5">
      <c r="A535" s="2"/>
      <c r="B535" s="8"/>
      <c r="C535" s="20"/>
      <c r="D535" s="5"/>
      <c r="E535" s="5"/>
      <c r="F535" s="5"/>
      <c r="G535" s="5"/>
      <c r="H535" s="5"/>
      <c r="I535" s="5"/>
      <c r="J535" s="5"/>
      <c r="K535" s="5"/>
      <c r="L535" s="5"/>
    </row>
    <row r="536" spans="1:12" s="17" customFormat="1" ht="16.5">
      <c r="A536" s="2"/>
      <c r="B536" s="8"/>
      <c r="C536" s="20"/>
      <c r="D536" s="5"/>
      <c r="E536" s="5"/>
      <c r="F536" s="5"/>
      <c r="G536" s="5"/>
      <c r="H536" s="5"/>
      <c r="I536" s="5"/>
      <c r="J536" s="5"/>
      <c r="K536" s="5"/>
      <c r="L536" s="5"/>
    </row>
    <row r="537" spans="1:12" s="17" customFormat="1" ht="16.5">
      <c r="A537" s="2"/>
      <c r="B537" s="8"/>
      <c r="C537" s="20"/>
      <c r="D537" s="5"/>
      <c r="E537" s="5"/>
      <c r="F537" s="5"/>
      <c r="G537" s="5"/>
      <c r="H537" s="5"/>
      <c r="I537" s="5"/>
      <c r="J537" s="5"/>
      <c r="K537" s="5"/>
      <c r="L537" s="5"/>
    </row>
    <row r="538" spans="1:12" s="17" customFormat="1" ht="16.5">
      <c r="A538" s="2"/>
      <c r="B538" s="8"/>
      <c r="C538" s="20"/>
      <c r="D538" s="5"/>
      <c r="E538" s="5"/>
      <c r="F538" s="5"/>
      <c r="G538" s="5"/>
      <c r="H538" s="5"/>
      <c r="I538" s="5"/>
      <c r="J538" s="5"/>
      <c r="K538" s="5"/>
      <c r="L538" s="5"/>
    </row>
    <row r="539" spans="1:12" s="17" customFormat="1" ht="16.5">
      <c r="A539" s="2"/>
      <c r="B539" s="8"/>
      <c r="C539" s="20"/>
      <c r="D539" s="5"/>
      <c r="E539" s="5"/>
      <c r="F539" s="5"/>
      <c r="G539" s="5"/>
      <c r="H539" s="5"/>
      <c r="I539" s="5"/>
      <c r="J539" s="5"/>
      <c r="K539" s="5"/>
      <c r="L539" s="5"/>
    </row>
    <row r="540" spans="1:12" s="17" customFormat="1" ht="16.5">
      <c r="A540" s="2"/>
      <c r="B540" s="8"/>
      <c r="C540" s="20"/>
      <c r="D540" s="5"/>
      <c r="E540" s="5"/>
      <c r="F540" s="5"/>
      <c r="G540" s="5"/>
      <c r="H540" s="5"/>
      <c r="I540" s="5"/>
      <c r="J540" s="5"/>
      <c r="K540" s="5"/>
      <c r="L540" s="5"/>
    </row>
    <row r="541" spans="1:12" s="17" customFormat="1" ht="16.5">
      <c r="A541" s="2"/>
      <c r="B541" s="8"/>
      <c r="C541" s="20"/>
      <c r="D541" s="5"/>
      <c r="E541" s="5"/>
      <c r="F541" s="5"/>
      <c r="G541" s="5"/>
      <c r="H541" s="5"/>
      <c r="I541" s="5"/>
      <c r="J541" s="5"/>
      <c r="K541" s="5"/>
      <c r="L541" s="5"/>
    </row>
    <row r="542" spans="1:12" s="17" customFormat="1" ht="16.5">
      <c r="A542" s="2"/>
      <c r="B542" s="8"/>
      <c r="C542" s="20"/>
      <c r="D542" s="5"/>
      <c r="E542" s="5"/>
      <c r="F542" s="5"/>
      <c r="G542" s="5"/>
      <c r="H542" s="5"/>
      <c r="I542" s="5"/>
      <c r="J542" s="5"/>
      <c r="K542" s="5"/>
      <c r="L542" s="5"/>
    </row>
    <row r="543" spans="1:12" s="17" customFormat="1" ht="16.5">
      <c r="A543" s="2"/>
      <c r="B543" s="8"/>
      <c r="C543" s="20"/>
      <c r="D543" s="5"/>
      <c r="E543" s="5"/>
      <c r="F543" s="5"/>
      <c r="G543" s="5"/>
      <c r="H543" s="5"/>
      <c r="I543" s="5"/>
      <c r="J543" s="5"/>
      <c r="K543" s="5"/>
      <c r="L543" s="5"/>
    </row>
    <row r="544" spans="1:12" s="17" customFormat="1" ht="16.5">
      <c r="A544" s="2"/>
      <c r="B544" s="8"/>
      <c r="C544" s="20"/>
      <c r="D544" s="5"/>
      <c r="E544" s="5"/>
      <c r="F544" s="5"/>
      <c r="G544" s="5"/>
      <c r="H544" s="5"/>
      <c r="I544" s="5"/>
      <c r="J544" s="5"/>
      <c r="K544" s="5"/>
      <c r="L544" s="5"/>
    </row>
    <row r="545" spans="1:12" s="17" customFormat="1" ht="16.5">
      <c r="A545" s="2"/>
      <c r="B545" s="8"/>
      <c r="C545" s="20"/>
      <c r="D545" s="5"/>
      <c r="E545" s="5"/>
      <c r="F545" s="5"/>
      <c r="G545" s="5"/>
      <c r="H545" s="5"/>
      <c r="I545" s="5"/>
      <c r="J545" s="5"/>
      <c r="K545" s="5"/>
      <c r="L545" s="5"/>
    </row>
    <row r="546" spans="1:12" s="17" customFormat="1" ht="16.5">
      <c r="A546" s="2"/>
      <c r="B546" s="8"/>
      <c r="C546" s="20"/>
      <c r="D546" s="5"/>
      <c r="E546" s="5"/>
      <c r="F546" s="5"/>
      <c r="G546" s="5"/>
      <c r="H546" s="5"/>
      <c r="I546" s="5"/>
      <c r="J546" s="5"/>
      <c r="K546" s="5"/>
      <c r="L546" s="5"/>
    </row>
    <row r="547" spans="1:12" s="17" customFormat="1" ht="16.5">
      <c r="A547" s="2"/>
      <c r="B547" s="8"/>
      <c r="C547" s="20"/>
      <c r="D547" s="5"/>
      <c r="E547" s="5"/>
      <c r="F547" s="5"/>
      <c r="G547" s="5"/>
      <c r="H547" s="5"/>
      <c r="I547" s="5"/>
      <c r="J547" s="5"/>
      <c r="K547" s="5"/>
      <c r="L547" s="5"/>
    </row>
    <row r="548" spans="1:12" s="17" customFormat="1" ht="16.5">
      <c r="A548" s="2"/>
      <c r="B548" s="8"/>
      <c r="C548" s="20"/>
      <c r="D548" s="5"/>
      <c r="E548" s="5"/>
      <c r="F548" s="5"/>
      <c r="G548" s="5"/>
      <c r="H548" s="5"/>
      <c r="I548" s="5"/>
      <c r="J548" s="5"/>
      <c r="K548" s="5"/>
      <c r="L548" s="5"/>
    </row>
    <row r="549" spans="1:12" s="17" customFormat="1" ht="16.5">
      <c r="A549" s="2"/>
      <c r="B549" s="8"/>
      <c r="C549" s="20"/>
      <c r="D549" s="5"/>
      <c r="E549" s="5"/>
      <c r="F549" s="5"/>
      <c r="G549" s="5"/>
      <c r="H549" s="5"/>
      <c r="I549" s="5"/>
      <c r="J549" s="5"/>
      <c r="K549" s="5"/>
      <c r="L549" s="5"/>
    </row>
    <row r="550" spans="1:12" s="17" customFormat="1" ht="16.5">
      <c r="A550" s="2"/>
      <c r="B550" s="8"/>
      <c r="C550" s="20"/>
      <c r="D550" s="5"/>
      <c r="E550" s="5"/>
      <c r="F550" s="5"/>
      <c r="G550" s="5"/>
      <c r="H550" s="5"/>
      <c r="I550" s="5"/>
      <c r="J550" s="5"/>
      <c r="K550" s="5"/>
      <c r="L550" s="5"/>
    </row>
    <row r="551" spans="1:12" s="17" customFormat="1" ht="16.5">
      <c r="A551" s="2"/>
      <c r="B551" s="8"/>
      <c r="C551" s="20"/>
      <c r="D551" s="5"/>
      <c r="E551" s="5"/>
      <c r="F551" s="5"/>
      <c r="G551" s="5"/>
      <c r="H551" s="5"/>
      <c r="I551" s="5"/>
      <c r="J551" s="5"/>
      <c r="K551" s="5"/>
      <c r="L551" s="5"/>
    </row>
    <row r="552" spans="1:12" s="17" customFormat="1" ht="16.5">
      <c r="A552" s="2"/>
      <c r="B552" s="8"/>
      <c r="C552" s="20"/>
      <c r="D552" s="5"/>
      <c r="E552" s="5"/>
      <c r="F552" s="5"/>
      <c r="G552" s="5"/>
      <c r="H552" s="5"/>
      <c r="I552" s="5"/>
      <c r="J552" s="5"/>
      <c r="K552" s="5"/>
      <c r="L552" s="5"/>
    </row>
    <row r="553" spans="1:12" s="17" customFormat="1" ht="16.5">
      <c r="A553" s="2"/>
      <c r="B553" s="8"/>
      <c r="C553" s="20"/>
      <c r="D553" s="5"/>
      <c r="E553" s="5"/>
      <c r="F553" s="5"/>
      <c r="G553" s="5"/>
      <c r="H553" s="5"/>
      <c r="I553" s="5"/>
      <c r="J553" s="5"/>
      <c r="K553" s="5"/>
      <c r="L553" s="5"/>
    </row>
    <row r="554" spans="1:12" s="17" customFormat="1" ht="16.5">
      <c r="A554" s="2"/>
      <c r="B554" s="8"/>
      <c r="C554" s="20"/>
      <c r="D554" s="5"/>
      <c r="E554" s="5"/>
      <c r="F554" s="5"/>
      <c r="G554" s="5"/>
      <c r="H554" s="5"/>
      <c r="I554" s="5"/>
      <c r="J554" s="5"/>
      <c r="K554" s="5"/>
      <c r="L554" s="5"/>
    </row>
    <row r="555" spans="1:12" s="17" customFormat="1" ht="16.5">
      <c r="A555" s="2"/>
      <c r="B555" s="8"/>
      <c r="C555" s="20"/>
      <c r="D555" s="5"/>
      <c r="E555" s="5"/>
      <c r="F555" s="5"/>
      <c r="G555" s="5"/>
      <c r="H555" s="5"/>
      <c r="I555" s="5"/>
      <c r="J555" s="5"/>
      <c r="K555" s="5"/>
      <c r="L555" s="5"/>
    </row>
    <row r="556" spans="1:12" s="17" customFormat="1" ht="16.5">
      <c r="A556" s="2"/>
      <c r="B556" s="8"/>
      <c r="C556" s="20"/>
      <c r="D556" s="5"/>
      <c r="E556" s="5"/>
      <c r="F556" s="5"/>
      <c r="G556" s="5"/>
      <c r="H556" s="5"/>
      <c r="I556" s="5"/>
      <c r="J556" s="5"/>
      <c r="K556" s="5"/>
      <c r="L556" s="5"/>
    </row>
    <row r="557" spans="1:12" s="17" customFormat="1" ht="16.5">
      <c r="A557" s="2"/>
      <c r="B557" s="8"/>
      <c r="C557" s="20"/>
      <c r="D557" s="5"/>
      <c r="E557" s="5"/>
      <c r="F557" s="5"/>
      <c r="G557" s="5"/>
      <c r="H557" s="5"/>
      <c r="I557" s="5"/>
      <c r="J557" s="5"/>
      <c r="K557" s="5"/>
      <c r="L557" s="5"/>
    </row>
    <row r="558" spans="1:12" s="17" customFormat="1" ht="16.5">
      <c r="A558" s="2"/>
      <c r="B558" s="8"/>
      <c r="C558" s="20"/>
      <c r="D558" s="5"/>
      <c r="E558" s="5"/>
      <c r="F558" s="5"/>
      <c r="G558" s="5"/>
      <c r="H558" s="5"/>
      <c r="I558" s="5"/>
      <c r="J558" s="5"/>
      <c r="K558" s="5"/>
      <c r="L558" s="5"/>
    </row>
    <row r="559" spans="1:12" s="17" customFormat="1" ht="16.5">
      <c r="A559" s="2"/>
      <c r="B559" s="8"/>
      <c r="C559" s="20"/>
      <c r="D559" s="5"/>
      <c r="E559" s="5"/>
      <c r="F559" s="5"/>
      <c r="G559" s="5"/>
      <c r="H559" s="5"/>
      <c r="I559" s="5"/>
      <c r="J559" s="5"/>
      <c r="K559" s="5"/>
      <c r="L559" s="5"/>
    </row>
    <row r="560" spans="1:12" s="17" customFormat="1" ht="16.5">
      <c r="A560" s="2"/>
      <c r="B560" s="8"/>
      <c r="C560" s="20"/>
      <c r="D560" s="5"/>
      <c r="E560" s="5"/>
      <c r="F560" s="5"/>
      <c r="G560" s="5"/>
      <c r="H560" s="5"/>
      <c r="I560" s="5"/>
      <c r="J560" s="5"/>
      <c r="K560" s="5"/>
      <c r="L560" s="5"/>
    </row>
    <row r="561" spans="1:12" s="17" customFormat="1" ht="16.5">
      <c r="A561" s="2"/>
      <c r="B561" s="8"/>
      <c r="C561" s="20"/>
      <c r="D561" s="5"/>
      <c r="E561" s="5"/>
      <c r="F561" s="5"/>
      <c r="G561" s="5"/>
      <c r="H561" s="5"/>
      <c r="I561" s="5"/>
      <c r="J561" s="5"/>
      <c r="K561" s="5"/>
      <c r="L561" s="5"/>
    </row>
    <row r="562" spans="1:12" s="17" customFormat="1" ht="16.5">
      <c r="A562" s="2"/>
      <c r="B562" s="8"/>
      <c r="C562" s="20"/>
      <c r="D562" s="5"/>
      <c r="E562" s="5"/>
      <c r="F562" s="5"/>
      <c r="G562" s="5"/>
      <c r="H562" s="5"/>
      <c r="I562" s="5"/>
      <c r="J562" s="5"/>
      <c r="K562" s="5"/>
      <c r="L562" s="5"/>
    </row>
    <row r="563" spans="1:12" s="17" customFormat="1" ht="16.5">
      <c r="A563" s="2"/>
      <c r="B563" s="8"/>
      <c r="C563" s="20"/>
      <c r="D563" s="5"/>
      <c r="E563" s="5"/>
      <c r="F563" s="5"/>
      <c r="G563" s="5"/>
      <c r="H563" s="5"/>
      <c r="I563" s="5"/>
      <c r="J563" s="5"/>
      <c r="K563" s="5"/>
      <c r="L563" s="5"/>
    </row>
    <row r="564" spans="1:12" s="17" customFormat="1" ht="16.5">
      <c r="A564" s="2"/>
      <c r="B564" s="8"/>
      <c r="C564" s="20"/>
      <c r="D564" s="5"/>
      <c r="E564" s="5"/>
      <c r="F564" s="5"/>
      <c r="G564" s="5"/>
      <c r="H564" s="5"/>
      <c r="I564" s="5"/>
      <c r="J564" s="5"/>
      <c r="K564" s="5"/>
      <c r="L564" s="5"/>
    </row>
    <row r="565" spans="1:12" s="17" customFormat="1" ht="16.5">
      <c r="A565" s="2"/>
      <c r="B565" s="8"/>
      <c r="C565" s="20"/>
      <c r="D565" s="5"/>
      <c r="E565" s="5"/>
      <c r="F565" s="5"/>
      <c r="G565" s="5"/>
      <c r="H565" s="5"/>
      <c r="I565" s="5"/>
      <c r="J565" s="5"/>
      <c r="K565" s="5"/>
      <c r="L565" s="5"/>
    </row>
    <row r="566" spans="1:12" s="17" customFormat="1" ht="16.5">
      <c r="A566" s="2"/>
      <c r="B566" s="8"/>
      <c r="C566" s="20"/>
      <c r="D566" s="5"/>
      <c r="E566" s="5"/>
      <c r="F566" s="5"/>
      <c r="G566" s="5"/>
      <c r="H566" s="5"/>
      <c r="I566" s="5"/>
      <c r="J566" s="5"/>
      <c r="K566" s="5"/>
      <c r="L566" s="5"/>
    </row>
    <row r="567" spans="1:12" s="17" customFormat="1" ht="16.5">
      <c r="A567" s="2"/>
      <c r="B567" s="8"/>
      <c r="C567" s="20"/>
      <c r="D567" s="5"/>
      <c r="E567" s="5"/>
      <c r="F567" s="5"/>
      <c r="G567" s="5"/>
      <c r="H567" s="5"/>
      <c r="I567" s="5"/>
      <c r="J567" s="5"/>
      <c r="K567" s="5"/>
      <c r="L567" s="5"/>
    </row>
    <row r="568" spans="1:12" s="17" customFormat="1" ht="16.5">
      <c r="A568" s="2"/>
      <c r="B568" s="8"/>
      <c r="C568" s="20"/>
      <c r="D568" s="5"/>
      <c r="E568" s="5"/>
      <c r="F568" s="5"/>
      <c r="G568" s="5"/>
      <c r="H568" s="5"/>
      <c r="I568" s="5"/>
      <c r="J568" s="5"/>
      <c r="K568" s="5"/>
      <c r="L568" s="5"/>
    </row>
    <row r="569" spans="1:12" s="17" customFormat="1" ht="16.5">
      <c r="A569" s="2"/>
      <c r="B569" s="8"/>
      <c r="C569" s="20"/>
      <c r="D569" s="5"/>
      <c r="E569" s="5"/>
      <c r="F569" s="5"/>
      <c r="G569" s="5"/>
      <c r="H569" s="5"/>
      <c r="I569" s="5"/>
      <c r="J569" s="5"/>
      <c r="K569" s="5"/>
      <c r="L569" s="5"/>
    </row>
    <row r="570" spans="1:12" s="17" customFormat="1" ht="16.5">
      <c r="A570" s="2"/>
      <c r="B570" s="8"/>
      <c r="C570" s="20"/>
      <c r="D570" s="5"/>
      <c r="E570" s="5"/>
      <c r="F570" s="5"/>
      <c r="G570" s="5"/>
      <c r="H570" s="5"/>
      <c r="I570" s="5"/>
      <c r="J570" s="5"/>
      <c r="K570" s="5"/>
      <c r="L570" s="5"/>
    </row>
    <row r="571" spans="1:12" s="17" customFormat="1" ht="16.5">
      <c r="A571" s="2"/>
      <c r="B571" s="8"/>
      <c r="C571" s="20"/>
      <c r="D571" s="5"/>
      <c r="E571" s="5"/>
      <c r="F571" s="5"/>
      <c r="G571" s="5"/>
      <c r="H571" s="5"/>
      <c r="I571" s="5"/>
      <c r="J571" s="5"/>
      <c r="K571" s="5"/>
      <c r="L571" s="5"/>
    </row>
    <row r="572" spans="1:12" s="17" customFormat="1" ht="16.5">
      <c r="A572" s="2"/>
      <c r="B572" s="8"/>
      <c r="C572" s="20"/>
      <c r="D572" s="5"/>
      <c r="E572" s="5"/>
      <c r="F572" s="5"/>
      <c r="G572" s="5"/>
      <c r="H572" s="5"/>
      <c r="I572" s="5"/>
      <c r="J572" s="5"/>
      <c r="K572" s="5"/>
      <c r="L572" s="5"/>
    </row>
    <row r="573" spans="1:12" s="17" customFormat="1" ht="16.5">
      <c r="A573" s="2"/>
      <c r="B573" s="8"/>
      <c r="C573" s="20"/>
      <c r="D573" s="5"/>
      <c r="E573" s="5"/>
      <c r="F573" s="5"/>
      <c r="G573" s="5"/>
      <c r="H573" s="5"/>
      <c r="I573" s="5"/>
      <c r="J573" s="5"/>
      <c r="K573" s="5"/>
      <c r="L573" s="5"/>
    </row>
    <row r="574" spans="1:12" s="17" customFormat="1" ht="16.5">
      <c r="A574" s="2"/>
      <c r="B574" s="8"/>
      <c r="C574" s="20"/>
      <c r="D574" s="5"/>
      <c r="E574" s="5"/>
      <c r="F574" s="5"/>
      <c r="G574" s="5"/>
      <c r="H574" s="5"/>
      <c r="I574" s="5"/>
      <c r="J574" s="5"/>
      <c r="K574" s="5"/>
      <c r="L574" s="5"/>
    </row>
    <row r="575" spans="1:12" s="17" customFormat="1" ht="16.5">
      <c r="A575" s="2"/>
      <c r="B575" s="8"/>
      <c r="C575" s="20"/>
      <c r="D575" s="5"/>
      <c r="E575" s="5"/>
      <c r="F575" s="5"/>
      <c r="G575" s="5"/>
      <c r="H575" s="5"/>
      <c r="I575" s="5"/>
      <c r="J575" s="5"/>
      <c r="K575" s="5"/>
      <c r="L575" s="5"/>
    </row>
    <row r="576" spans="1:12" s="17" customFormat="1" ht="16.5">
      <c r="A576" s="2"/>
      <c r="B576" s="8"/>
      <c r="C576" s="20"/>
      <c r="D576" s="5"/>
      <c r="E576" s="5"/>
      <c r="F576" s="5"/>
      <c r="G576" s="5"/>
      <c r="H576" s="5"/>
      <c r="I576" s="5"/>
      <c r="J576" s="5"/>
      <c r="K576" s="5"/>
      <c r="L576" s="5"/>
    </row>
    <row r="577" spans="1:12" s="17" customFormat="1" ht="16.5">
      <c r="A577" s="2"/>
      <c r="B577" s="8"/>
      <c r="C577" s="20"/>
      <c r="D577" s="5"/>
      <c r="E577" s="5"/>
      <c r="F577" s="5"/>
      <c r="G577" s="5"/>
      <c r="H577" s="5"/>
      <c r="I577" s="5"/>
      <c r="J577" s="5"/>
      <c r="K577" s="5"/>
      <c r="L577" s="5"/>
    </row>
    <row r="578" spans="1:12" s="17" customFormat="1" ht="16.5">
      <c r="A578" s="2"/>
      <c r="B578" s="8"/>
      <c r="C578" s="20"/>
      <c r="D578" s="5"/>
      <c r="E578" s="5"/>
      <c r="F578" s="5"/>
      <c r="G578" s="5"/>
      <c r="H578" s="5"/>
      <c r="I578" s="5"/>
      <c r="J578" s="5"/>
      <c r="K578" s="5"/>
      <c r="L578" s="5"/>
    </row>
    <row r="579" spans="1:12" s="17" customFormat="1" ht="16.5">
      <c r="A579" s="2"/>
      <c r="B579" s="8"/>
      <c r="C579" s="20"/>
      <c r="D579" s="5"/>
      <c r="E579" s="5"/>
      <c r="F579" s="5"/>
      <c r="G579" s="5"/>
      <c r="H579" s="5"/>
      <c r="I579" s="5"/>
      <c r="J579" s="5"/>
      <c r="K579" s="5"/>
      <c r="L579" s="5"/>
    </row>
    <row r="580" spans="1:12" s="17" customFormat="1" ht="16.5">
      <c r="A580" s="2"/>
      <c r="B580" s="8"/>
      <c r="C580" s="20"/>
      <c r="D580" s="5"/>
      <c r="E580" s="5"/>
      <c r="F580" s="5"/>
      <c r="G580" s="5"/>
      <c r="H580" s="5"/>
      <c r="I580" s="5"/>
      <c r="J580" s="5"/>
      <c r="K580" s="5"/>
      <c r="L580" s="5"/>
    </row>
    <row r="581" spans="1:12" s="17" customFormat="1" ht="16.5">
      <c r="A581" s="2"/>
      <c r="B581" s="8"/>
      <c r="C581" s="20"/>
      <c r="D581" s="5"/>
      <c r="E581" s="5"/>
      <c r="F581" s="5"/>
      <c r="G581" s="5"/>
      <c r="H581" s="5"/>
      <c r="I581" s="5"/>
      <c r="J581" s="5"/>
      <c r="K581" s="5"/>
      <c r="L581" s="5"/>
    </row>
    <row r="582" spans="1:12" s="17" customFormat="1" ht="16.5">
      <c r="A582" s="2"/>
      <c r="B582" s="8"/>
      <c r="C582" s="20"/>
      <c r="D582" s="5"/>
      <c r="E582" s="5"/>
      <c r="F582" s="5"/>
      <c r="G582" s="5"/>
      <c r="H582" s="5"/>
      <c r="I582" s="5"/>
      <c r="J582" s="5"/>
      <c r="K582" s="5"/>
      <c r="L582" s="5"/>
    </row>
    <row r="583" spans="1:12" s="17" customFormat="1" ht="16.5">
      <c r="A583" s="2"/>
      <c r="B583" s="8"/>
      <c r="C583" s="20"/>
      <c r="D583" s="5"/>
      <c r="E583" s="5"/>
      <c r="F583" s="5"/>
      <c r="G583" s="5"/>
      <c r="H583" s="5"/>
      <c r="I583" s="5"/>
      <c r="J583" s="5"/>
      <c r="K583" s="5"/>
      <c r="L583" s="5"/>
    </row>
    <row r="584" spans="1:12" s="17" customFormat="1" ht="16.5">
      <c r="A584" s="2"/>
      <c r="B584" s="8"/>
      <c r="C584" s="20"/>
      <c r="D584" s="5"/>
      <c r="E584" s="5"/>
      <c r="F584" s="5"/>
      <c r="G584" s="5"/>
      <c r="H584" s="5"/>
      <c r="I584" s="5"/>
      <c r="J584" s="5"/>
      <c r="K584" s="5"/>
      <c r="L584" s="5"/>
    </row>
    <row r="585" spans="1:12" s="17" customFormat="1" ht="16.5">
      <c r="A585" s="2"/>
      <c r="B585" s="8"/>
      <c r="C585" s="20"/>
      <c r="D585" s="5"/>
      <c r="E585" s="5"/>
      <c r="F585" s="5"/>
      <c r="G585" s="5"/>
      <c r="H585" s="5"/>
      <c r="I585" s="5"/>
      <c r="J585" s="5"/>
      <c r="K585" s="5"/>
      <c r="L585" s="5"/>
    </row>
    <row r="586" spans="1:12" s="17" customFormat="1" ht="16.5">
      <c r="A586" s="2"/>
      <c r="B586" s="8"/>
      <c r="C586" s="20"/>
      <c r="D586" s="5"/>
      <c r="E586" s="5"/>
      <c r="F586" s="5"/>
      <c r="G586" s="5"/>
      <c r="H586" s="5"/>
      <c r="I586" s="5"/>
      <c r="J586" s="5"/>
      <c r="K586" s="5"/>
      <c r="L586" s="5"/>
    </row>
    <row r="587" spans="1:12" s="17" customFormat="1" ht="16.5">
      <c r="A587" s="2"/>
      <c r="B587" s="8"/>
      <c r="C587" s="20"/>
      <c r="D587" s="5"/>
      <c r="E587" s="5"/>
      <c r="F587" s="5"/>
      <c r="G587" s="5"/>
      <c r="H587" s="5"/>
      <c r="I587" s="5"/>
      <c r="J587" s="5"/>
      <c r="K587" s="5"/>
      <c r="L587" s="5"/>
    </row>
    <row r="588" spans="1:12" s="17" customFormat="1" ht="16.5">
      <c r="A588" s="2"/>
      <c r="B588" s="8"/>
      <c r="C588" s="20"/>
      <c r="D588" s="5"/>
      <c r="E588" s="5"/>
      <c r="F588" s="5"/>
      <c r="G588" s="5"/>
      <c r="H588" s="5"/>
      <c r="I588" s="5"/>
      <c r="J588" s="5"/>
      <c r="K588" s="5"/>
      <c r="L588" s="5"/>
    </row>
    <row r="589" spans="1:12" s="17" customFormat="1" ht="16.5">
      <c r="A589" s="2"/>
      <c r="B589" s="8"/>
      <c r="C589" s="20"/>
      <c r="D589" s="5"/>
      <c r="E589" s="5"/>
      <c r="F589" s="5"/>
      <c r="G589" s="5"/>
      <c r="H589" s="5"/>
      <c r="I589" s="5"/>
      <c r="J589" s="5"/>
      <c r="K589" s="5"/>
      <c r="L589" s="5"/>
    </row>
    <row r="590" spans="1:12" s="17" customFormat="1" ht="16.5">
      <c r="A590" s="2"/>
      <c r="B590" s="8"/>
      <c r="C590" s="20"/>
      <c r="D590" s="5"/>
      <c r="E590" s="5"/>
      <c r="F590" s="5"/>
      <c r="G590" s="5"/>
      <c r="H590" s="5"/>
      <c r="I590" s="5"/>
      <c r="J590" s="5"/>
      <c r="K590" s="5"/>
      <c r="L590" s="5"/>
    </row>
    <row r="591" spans="1:12" s="17" customFormat="1" ht="16.5">
      <c r="A591" s="2"/>
      <c r="B591" s="8"/>
      <c r="C591" s="20"/>
      <c r="D591" s="5"/>
      <c r="E591" s="5"/>
      <c r="F591" s="5"/>
      <c r="G591" s="5"/>
      <c r="H591" s="5"/>
      <c r="I591" s="5"/>
      <c r="J591" s="5"/>
      <c r="K591" s="5"/>
      <c r="L591" s="5"/>
    </row>
    <row r="592" spans="1:12" s="17" customFormat="1" ht="16.5">
      <c r="A592" s="2"/>
      <c r="B592" s="8"/>
      <c r="C592" s="20"/>
      <c r="D592" s="5"/>
      <c r="E592" s="5"/>
      <c r="F592" s="5"/>
      <c r="G592" s="5"/>
      <c r="H592" s="5"/>
      <c r="I592" s="5"/>
      <c r="J592" s="5"/>
      <c r="K592" s="5"/>
      <c r="L592" s="5"/>
    </row>
    <row r="593" spans="1:12" s="17" customFormat="1" ht="16.5">
      <c r="A593" s="2"/>
      <c r="B593" s="8"/>
      <c r="C593" s="20"/>
      <c r="D593" s="5"/>
      <c r="E593" s="5"/>
      <c r="F593" s="5"/>
      <c r="G593" s="5"/>
      <c r="H593" s="5"/>
      <c r="I593" s="5"/>
      <c r="J593" s="5"/>
      <c r="K593" s="5"/>
      <c r="L593" s="5"/>
    </row>
    <row r="594" spans="1:12" s="17" customFormat="1" ht="16.5">
      <c r="A594" s="2"/>
      <c r="B594" s="8"/>
      <c r="C594" s="20"/>
      <c r="D594" s="5"/>
      <c r="E594" s="5"/>
      <c r="F594" s="5"/>
      <c r="G594" s="5"/>
      <c r="H594" s="5"/>
      <c r="I594" s="5"/>
      <c r="J594" s="5"/>
      <c r="K594" s="5"/>
      <c r="L594" s="5"/>
    </row>
    <row r="595" spans="1:12" s="17" customFormat="1" ht="16.5">
      <c r="A595" s="2"/>
      <c r="B595" s="8"/>
      <c r="C595" s="20"/>
      <c r="D595" s="5"/>
      <c r="E595" s="5"/>
      <c r="F595" s="5"/>
      <c r="G595" s="5"/>
      <c r="H595" s="5"/>
      <c r="I595" s="5"/>
      <c r="J595" s="5"/>
      <c r="K595" s="5"/>
      <c r="L595" s="5"/>
    </row>
    <row r="596" spans="1:12" s="17" customFormat="1" ht="16.5">
      <c r="A596" s="2"/>
      <c r="B596" s="8"/>
      <c r="C596" s="20"/>
      <c r="D596" s="5"/>
      <c r="E596" s="5"/>
      <c r="F596" s="5"/>
      <c r="G596" s="5"/>
      <c r="H596" s="5"/>
      <c r="I596" s="5"/>
      <c r="J596" s="5"/>
      <c r="K596" s="5"/>
      <c r="L596" s="5"/>
    </row>
    <row r="597" spans="1:12" s="17" customFormat="1" ht="16.5">
      <c r="A597" s="2"/>
      <c r="B597" s="8"/>
      <c r="C597" s="20"/>
      <c r="D597" s="5"/>
      <c r="E597" s="5"/>
      <c r="F597" s="5"/>
      <c r="G597" s="5"/>
      <c r="H597" s="5"/>
      <c r="I597" s="5"/>
      <c r="J597" s="5"/>
      <c r="K597" s="5"/>
      <c r="L597" s="5"/>
    </row>
    <row r="598" spans="1:12" s="17" customFormat="1" ht="16.5">
      <c r="A598" s="2"/>
      <c r="B598" s="8"/>
      <c r="C598" s="20"/>
      <c r="D598" s="5"/>
      <c r="E598" s="5"/>
      <c r="F598" s="5"/>
      <c r="G598" s="5"/>
      <c r="H598" s="5"/>
      <c r="I598" s="5"/>
      <c r="J598" s="5"/>
      <c r="K598" s="5"/>
      <c r="L598" s="5"/>
    </row>
    <row r="599" spans="1:12" s="17" customFormat="1" ht="16.5">
      <c r="A599" s="2"/>
      <c r="B599" s="8"/>
      <c r="C599" s="20"/>
      <c r="D599" s="5"/>
      <c r="E599" s="5"/>
      <c r="F599" s="5"/>
      <c r="G599" s="5"/>
      <c r="H599" s="5"/>
      <c r="I599" s="5"/>
      <c r="J599" s="5"/>
      <c r="K599" s="5"/>
      <c r="L599" s="5"/>
    </row>
    <row r="600" spans="1:12" s="17" customFormat="1" ht="16.5">
      <c r="A600" s="2"/>
      <c r="B600" s="8"/>
      <c r="C600" s="20"/>
      <c r="D600" s="5"/>
      <c r="E600" s="5"/>
      <c r="F600" s="5"/>
      <c r="G600" s="5"/>
      <c r="H600" s="5"/>
      <c r="I600" s="5"/>
      <c r="J600" s="5"/>
      <c r="K600" s="5"/>
      <c r="L600" s="5"/>
    </row>
    <row r="601" spans="1:12" s="17" customFormat="1" ht="16.5">
      <c r="A601" s="2"/>
      <c r="B601" s="8"/>
      <c r="C601" s="20"/>
      <c r="D601" s="5"/>
      <c r="E601" s="5"/>
      <c r="F601" s="5"/>
      <c r="G601" s="5"/>
      <c r="H601" s="5"/>
      <c r="I601" s="5"/>
      <c r="J601" s="5"/>
      <c r="K601" s="5"/>
      <c r="L601" s="5"/>
    </row>
    <row r="602" spans="1:12" s="17" customFormat="1" ht="16.5">
      <c r="A602" s="2"/>
      <c r="B602" s="8"/>
      <c r="C602" s="20"/>
      <c r="D602" s="5"/>
      <c r="E602" s="5"/>
      <c r="F602" s="5"/>
      <c r="G602" s="5"/>
      <c r="H602" s="5"/>
      <c r="I602" s="5"/>
      <c r="J602" s="5"/>
      <c r="K602" s="5"/>
      <c r="L602" s="5"/>
    </row>
    <row r="603" spans="1:12" s="17" customFormat="1" ht="16.5">
      <c r="A603" s="2"/>
      <c r="B603" s="8"/>
      <c r="C603" s="20"/>
      <c r="D603" s="5"/>
      <c r="E603" s="5"/>
      <c r="F603" s="5"/>
      <c r="G603" s="5"/>
      <c r="H603" s="5"/>
      <c r="I603" s="5"/>
      <c r="J603" s="5"/>
      <c r="K603" s="5"/>
      <c r="L603" s="5"/>
    </row>
    <row r="604" spans="1:12" s="17" customFormat="1" ht="16.5">
      <c r="A604" s="2"/>
      <c r="B604" s="8"/>
      <c r="C604" s="20"/>
      <c r="D604" s="5"/>
      <c r="E604" s="5"/>
      <c r="F604" s="5"/>
      <c r="G604" s="5"/>
      <c r="H604" s="5"/>
      <c r="I604" s="5"/>
      <c r="J604" s="5"/>
      <c r="K604" s="5"/>
      <c r="L604" s="5"/>
    </row>
    <row r="605" spans="1:12" s="17" customFormat="1" ht="16.5">
      <c r="A605" s="2"/>
      <c r="B605" s="8"/>
      <c r="C605" s="20"/>
      <c r="D605" s="5"/>
      <c r="E605" s="5"/>
      <c r="F605" s="5"/>
      <c r="G605" s="5"/>
      <c r="H605" s="5"/>
      <c r="I605" s="5"/>
      <c r="J605" s="5"/>
      <c r="K605" s="5"/>
      <c r="L605" s="5"/>
    </row>
    <row r="606" spans="1:12" s="17" customFormat="1" ht="16.5">
      <c r="A606" s="2"/>
      <c r="B606" s="8"/>
      <c r="C606" s="20"/>
      <c r="D606" s="5"/>
      <c r="E606" s="5"/>
      <c r="F606" s="5"/>
      <c r="G606" s="5"/>
      <c r="H606" s="5"/>
      <c r="I606" s="5"/>
      <c r="J606" s="5"/>
      <c r="K606" s="5"/>
      <c r="L606" s="5"/>
    </row>
    <row r="607" spans="1:12" s="17" customFormat="1" ht="16.5">
      <c r="A607" s="2"/>
      <c r="B607" s="8"/>
      <c r="C607" s="20"/>
      <c r="D607" s="5"/>
      <c r="E607" s="5"/>
      <c r="F607" s="5"/>
      <c r="G607" s="5"/>
      <c r="H607" s="5"/>
      <c r="I607" s="5"/>
      <c r="J607" s="5"/>
      <c r="K607" s="5"/>
      <c r="L607" s="5"/>
    </row>
    <row r="608" spans="1:12" s="17" customFormat="1" ht="16.5">
      <c r="A608" s="2"/>
      <c r="B608" s="8"/>
      <c r="C608" s="20"/>
      <c r="D608" s="5"/>
      <c r="E608" s="5"/>
      <c r="F608" s="5"/>
      <c r="G608" s="5"/>
      <c r="H608" s="5"/>
      <c r="I608" s="5"/>
      <c r="J608" s="5"/>
      <c r="K608" s="5"/>
      <c r="L608" s="5"/>
    </row>
    <row r="609" spans="1:12" s="17" customFormat="1" ht="16.5">
      <c r="A609" s="2"/>
      <c r="B609" s="8"/>
      <c r="C609" s="20"/>
      <c r="D609" s="5"/>
      <c r="E609" s="5"/>
      <c r="F609" s="5"/>
      <c r="G609" s="5"/>
      <c r="H609" s="5"/>
      <c r="I609" s="5"/>
      <c r="J609" s="5"/>
      <c r="K609" s="5"/>
      <c r="L609" s="5"/>
    </row>
    <row r="610" spans="1:12" s="17" customFormat="1" ht="16.5">
      <c r="A610" s="2"/>
      <c r="B610" s="8"/>
      <c r="C610" s="20"/>
      <c r="D610" s="5"/>
      <c r="E610" s="5"/>
      <c r="F610" s="5"/>
      <c r="G610" s="5"/>
      <c r="H610" s="5"/>
      <c r="I610" s="5"/>
      <c r="J610" s="5"/>
      <c r="K610" s="5"/>
      <c r="L610" s="5"/>
    </row>
    <row r="611" spans="1:12" s="17" customFormat="1" ht="16.5">
      <c r="A611" s="2"/>
      <c r="B611" s="8"/>
      <c r="C611" s="20"/>
      <c r="D611" s="5"/>
      <c r="E611" s="5"/>
      <c r="F611" s="5"/>
      <c r="G611" s="5"/>
      <c r="H611" s="5"/>
      <c r="I611" s="5"/>
      <c r="J611" s="5"/>
      <c r="K611" s="5"/>
      <c r="L611" s="5"/>
    </row>
    <row r="612" spans="1:12" s="17" customFormat="1" ht="16.5">
      <c r="A612" s="2"/>
      <c r="B612" s="8"/>
      <c r="C612" s="20"/>
      <c r="D612" s="5"/>
      <c r="E612" s="5"/>
      <c r="F612" s="5"/>
      <c r="G612" s="5"/>
      <c r="H612" s="5"/>
      <c r="I612" s="5"/>
      <c r="J612" s="5"/>
      <c r="K612" s="5"/>
      <c r="L612" s="5"/>
    </row>
    <row r="613" spans="1:12" s="17" customFormat="1" ht="16.5">
      <c r="A613" s="2"/>
      <c r="B613" s="8"/>
      <c r="C613" s="20"/>
      <c r="D613" s="5"/>
      <c r="E613" s="5"/>
      <c r="F613" s="5"/>
      <c r="G613" s="5"/>
      <c r="H613" s="5"/>
      <c r="I613" s="5"/>
      <c r="J613" s="5"/>
      <c r="K613" s="5"/>
      <c r="L613" s="5"/>
    </row>
    <row r="614" spans="1:12" s="17" customFormat="1" ht="16.5">
      <c r="A614" s="2"/>
      <c r="B614" s="8"/>
      <c r="C614" s="20"/>
      <c r="D614" s="5"/>
      <c r="E614" s="5"/>
      <c r="F614" s="5"/>
      <c r="G614" s="5"/>
      <c r="H614" s="5"/>
      <c r="I614" s="5"/>
      <c r="J614" s="5"/>
      <c r="K614" s="5"/>
      <c r="L614" s="5"/>
    </row>
    <row r="615" spans="1:12" s="17" customFormat="1" ht="16.5">
      <c r="A615" s="2"/>
      <c r="B615" s="8"/>
      <c r="C615" s="20"/>
      <c r="D615" s="5"/>
      <c r="E615" s="5"/>
      <c r="F615" s="5"/>
      <c r="G615" s="5"/>
      <c r="H615" s="5"/>
      <c r="I615" s="5"/>
      <c r="J615" s="5"/>
      <c r="K615" s="5"/>
      <c r="L615" s="5"/>
    </row>
    <row r="616" spans="1:12" s="17" customFormat="1" ht="16.5">
      <c r="A616" s="2"/>
      <c r="B616" s="8"/>
      <c r="C616" s="20"/>
      <c r="D616" s="5"/>
      <c r="E616" s="5"/>
      <c r="F616" s="5"/>
      <c r="G616" s="5"/>
      <c r="H616" s="5"/>
      <c r="I616" s="5"/>
      <c r="J616" s="5"/>
      <c r="K616" s="5"/>
      <c r="L616" s="5"/>
    </row>
    <row r="617" spans="1:12" s="17" customFormat="1" ht="16.5">
      <c r="A617" s="2"/>
      <c r="B617" s="8"/>
      <c r="C617" s="20"/>
      <c r="D617" s="5"/>
      <c r="E617" s="5"/>
      <c r="F617" s="5"/>
      <c r="G617" s="5"/>
      <c r="H617" s="5"/>
      <c r="I617" s="5"/>
      <c r="J617" s="5"/>
      <c r="K617" s="5"/>
      <c r="L617" s="5"/>
    </row>
    <row r="618" spans="1:12" s="17" customFormat="1" ht="16.5">
      <c r="A618" s="2"/>
      <c r="B618" s="8"/>
      <c r="C618" s="20"/>
      <c r="D618" s="5"/>
      <c r="E618" s="5"/>
      <c r="F618" s="5"/>
      <c r="G618" s="5"/>
      <c r="H618" s="5"/>
      <c r="I618" s="5"/>
      <c r="J618" s="5"/>
      <c r="K618" s="5"/>
      <c r="L618" s="5"/>
    </row>
    <row r="619" spans="1:12" s="17" customFormat="1" ht="16.5">
      <c r="A619" s="2"/>
      <c r="B619" s="8"/>
      <c r="C619" s="20"/>
      <c r="D619" s="5"/>
      <c r="E619" s="5"/>
      <c r="F619" s="5"/>
      <c r="G619" s="5"/>
      <c r="H619" s="5"/>
      <c r="I619" s="5"/>
      <c r="J619" s="5"/>
      <c r="K619" s="5"/>
      <c r="L619" s="5"/>
    </row>
    <row r="620" spans="1:12" s="17" customFormat="1" ht="16.5">
      <c r="A620" s="2"/>
      <c r="B620" s="8"/>
      <c r="C620" s="20"/>
      <c r="D620" s="5"/>
      <c r="E620" s="5"/>
      <c r="F620" s="5"/>
      <c r="G620" s="5"/>
      <c r="H620" s="5"/>
      <c r="I620" s="5"/>
      <c r="J620" s="5"/>
      <c r="K620" s="5"/>
      <c r="L620" s="5"/>
    </row>
    <row r="621" spans="1:12" s="17" customFormat="1" ht="16.5">
      <c r="A621" s="2"/>
      <c r="B621" s="8"/>
      <c r="C621" s="20"/>
      <c r="D621" s="5"/>
      <c r="E621" s="5"/>
      <c r="F621" s="5"/>
      <c r="G621" s="5"/>
      <c r="H621" s="5"/>
      <c r="I621" s="5"/>
      <c r="J621" s="5"/>
      <c r="K621" s="5"/>
      <c r="L621" s="5"/>
    </row>
    <row r="622" spans="1:12" s="17" customFormat="1" ht="16.5">
      <c r="A622" s="2"/>
      <c r="B622" s="8"/>
      <c r="C622" s="20"/>
      <c r="D622" s="5"/>
      <c r="E622" s="5"/>
      <c r="F622" s="5"/>
      <c r="G622" s="5"/>
      <c r="H622" s="5"/>
      <c r="I622" s="5"/>
      <c r="J622" s="5"/>
      <c r="K622" s="5"/>
      <c r="L622" s="5"/>
    </row>
    <row r="623" spans="1:12" s="17" customFormat="1" ht="16.5">
      <c r="A623" s="2"/>
      <c r="B623" s="8"/>
      <c r="C623" s="20"/>
      <c r="D623" s="5"/>
      <c r="E623" s="5"/>
      <c r="F623" s="5"/>
      <c r="G623" s="5"/>
      <c r="H623" s="5"/>
      <c r="I623" s="5"/>
      <c r="J623" s="5"/>
      <c r="K623" s="5"/>
      <c r="L623" s="5"/>
    </row>
    <row r="624" spans="1:12" s="17" customFormat="1" ht="16.5">
      <c r="A624" s="2"/>
      <c r="B624" s="8"/>
      <c r="C624" s="20"/>
      <c r="D624" s="5"/>
      <c r="E624" s="5"/>
      <c r="F624" s="5"/>
      <c r="G624" s="5"/>
      <c r="H624" s="5"/>
      <c r="I624" s="5"/>
      <c r="J624" s="5"/>
      <c r="K624" s="5"/>
      <c r="L624" s="5"/>
    </row>
    <row r="625" spans="1:12" s="17" customFormat="1" ht="16.5">
      <c r="A625" s="2"/>
      <c r="B625" s="8"/>
      <c r="C625" s="20"/>
      <c r="D625" s="5"/>
      <c r="E625" s="5"/>
      <c r="F625" s="5"/>
      <c r="G625" s="5"/>
      <c r="H625" s="5"/>
      <c r="I625" s="5"/>
      <c r="J625" s="5"/>
      <c r="K625" s="5"/>
      <c r="L625" s="5"/>
    </row>
    <row r="626" spans="1:12" s="17" customFormat="1" ht="16.5">
      <c r="A626" s="2"/>
      <c r="B626" s="8"/>
      <c r="C626" s="20"/>
      <c r="D626" s="5"/>
      <c r="E626" s="5"/>
      <c r="F626" s="5"/>
      <c r="G626" s="5"/>
      <c r="H626" s="5"/>
      <c r="I626" s="5"/>
      <c r="J626" s="5"/>
      <c r="K626" s="5"/>
      <c r="L626" s="5"/>
    </row>
    <row r="627" spans="1:12" s="17" customFormat="1" ht="16.5">
      <c r="A627" s="2"/>
      <c r="B627" s="8"/>
      <c r="C627" s="20"/>
      <c r="D627" s="5"/>
      <c r="E627" s="5"/>
      <c r="F627" s="5"/>
      <c r="G627" s="5"/>
      <c r="H627" s="5"/>
      <c r="I627" s="5"/>
      <c r="J627" s="5"/>
      <c r="K627" s="5"/>
      <c r="L627" s="5"/>
    </row>
    <row r="628" spans="1:12" s="17" customFormat="1" ht="16.5">
      <c r="A628" s="2"/>
      <c r="B628" s="8"/>
      <c r="C628" s="20"/>
      <c r="D628" s="5"/>
      <c r="E628" s="5"/>
      <c r="F628" s="5"/>
      <c r="G628" s="5"/>
      <c r="H628" s="5"/>
      <c r="I628" s="5"/>
      <c r="J628" s="5"/>
      <c r="K628" s="5"/>
      <c r="L628" s="5"/>
    </row>
    <row r="629" spans="1:12" s="17" customFormat="1" ht="16.5">
      <c r="A629" s="2"/>
      <c r="B629" s="8"/>
      <c r="C629" s="20"/>
      <c r="D629" s="5"/>
      <c r="E629" s="5"/>
      <c r="F629" s="5"/>
      <c r="G629" s="5"/>
      <c r="H629" s="5"/>
      <c r="I629" s="5"/>
      <c r="J629" s="5"/>
      <c r="K629" s="5"/>
      <c r="L629" s="5"/>
    </row>
    <row r="630" spans="1:12" s="17" customFormat="1" ht="16.5">
      <c r="A630" s="2"/>
      <c r="B630" s="8"/>
      <c r="C630" s="20"/>
      <c r="D630" s="5"/>
      <c r="E630" s="5"/>
      <c r="F630" s="5"/>
      <c r="G630" s="5"/>
      <c r="H630" s="5"/>
      <c r="I630" s="5"/>
      <c r="J630" s="5"/>
      <c r="K630" s="5"/>
      <c r="L630" s="5"/>
    </row>
    <row r="631" spans="1:12" s="17" customFormat="1" ht="16.5">
      <c r="A631" s="2"/>
      <c r="B631" s="8"/>
      <c r="C631" s="20"/>
      <c r="D631" s="5"/>
      <c r="E631" s="5"/>
      <c r="F631" s="5"/>
      <c r="G631" s="5"/>
      <c r="H631" s="5"/>
      <c r="I631" s="5"/>
      <c r="J631" s="5"/>
      <c r="K631" s="5"/>
      <c r="L631" s="5"/>
    </row>
    <row r="632" spans="1:12" s="17" customFormat="1" ht="16.5">
      <c r="A632" s="2"/>
      <c r="B632" s="8"/>
      <c r="C632" s="20"/>
      <c r="D632" s="5"/>
      <c r="E632" s="5"/>
      <c r="F632" s="5"/>
      <c r="G632" s="5"/>
      <c r="H632" s="5"/>
      <c r="I632" s="5"/>
      <c r="J632" s="5"/>
      <c r="K632" s="5"/>
      <c r="L632" s="5"/>
    </row>
    <row r="633" spans="1:12" s="17" customFormat="1" ht="16.5">
      <c r="A633" s="2"/>
      <c r="B633" s="8"/>
      <c r="C633" s="20"/>
      <c r="D633" s="5"/>
      <c r="E633" s="5"/>
      <c r="F633" s="5"/>
      <c r="G633" s="5"/>
      <c r="H633" s="5"/>
      <c r="I633" s="5"/>
      <c r="J633" s="5"/>
      <c r="K633" s="5"/>
      <c r="L633" s="5"/>
    </row>
    <row r="634" spans="1:12" s="17" customFormat="1" ht="16.5">
      <c r="A634" s="2"/>
      <c r="B634" s="8"/>
      <c r="C634" s="20"/>
      <c r="D634" s="5"/>
      <c r="E634" s="5"/>
      <c r="F634" s="5"/>
      <c r="G634" s="5"/>
      <c r="H634" s="5"/>
      <c r="I634" s="5"/>
      <c r="J634" s="5"/>
      <c r="K634" s="5"/>
      <c r="L634" s="5"/>
    </row>
    <row r="635" spans="1:12" s="17" customFormat="1" ht="16.5">
      <c r="A635" s="2"/>
      <c r="B635" s="8"/>
      <c r="C635" s="20"/>
      <c r="D635" s="5"/>
      <c r="E635" s="5"/>
      <c r="F635" s="5"/>
      <c r="G635" s="5"/>
      <c r="H635" s="5"/>
      <c r="I635" s="5"/>
      <c r="J635" s="5"/>
      <c r="K635" s="5"/>
      <c r="L635" s="5"/>
    </row>
    <row r="636" spans="1:12" s="17" customFormat="1" ht="16.5">
      <c r="A636" s="2"/>
      <c r="B636" s="8"/>
      <c r="C636" s="20"/>
      <c r="D636" s="5"/>
      <c r="E636" s="5"/>
      <c r="F636" s="5"/>
      <c r="G636" s="5"/>
      <c r="H636" s="5"/>
      <c r="I636" s="5"/>
      <c r="J636" s="5"/>
      <c r="K636" s="5"/>
      <c r="L636" s="5"/>
    </row>
    <row r="637" spans="1:12" s="17" customFormat="1" ht="16.5">
      <c r="A637" s="2"/>
      <c r="B637" s="8"/>
      <c r="C637" s="20"/>
      <c r="D637" s="5"/>
      <c r="E637" s="5"/>
      <c r="F637" s="5"/>
      <c r="G637" s="5"/>
      <c r="H637" s="5"/>
      <c r="I637" s="5"/>
      <c r="J637" s="5"/>
      <c r="K637" s="5"/>
      <c r="L637" s="5"/>
    </row>
    <row r="638" spans="1:12" s="17" customFormat="1" ht="16.5">
      <c r="A638" s="2"/>
      <c r="B638" s="8"/>
      <c r="C638" s="20"/>
      <c r="D638" s="5"/>
      <c r="E638" s="5"/>
      <c r="F638" s="5"/>
      <c r="G638" s="5"/>
      <c r="H638" s="5"/>
      <c r="I638" s="5"/>
      <c r="J638" s="5"/>
      <c r="K638" s="5"/>
      <c r="L638" s="5"/>
    </row>
    <row r="639" spans="1:12" s="17" customFormat="1" ht="16.5">
      <c r="A639" s="2"/>
      <c r="B639" s="8"/>
      <c r="C639" s="20"/>
      <c r="D639" s="5"/>
      <c r="E639" s="5"/>
      <c r="F639" s="5"/>
      <c r="G639" s="5"/>
      <c r="H639" s="5"/>
      <c r="I639" s="5"/>
      <c r="J639" s="5"/>
      <c r="K639" s="5"/>
      <c r="L639" s="5"/>
    </row>
    <row r="640" spans="1:12" s="17" customFormat="1" ht="16.5">
      <c r="A640" s="2"/>
      <c r="B640" s="8"/>
      <c r="C640" s="20"/>
      <c r="D640" s="5"/>
      <c r="E640" s="5"/>
      <c r="F640" s="5"/>
      <c r="G640" s="5"/>
      <c r="H640" s="5"/>
      <c r="I640" s="5"/>
      <c r="J640" s="5"/>
      <c r="K640" s="5"/>
      <c r="L640" s="5"/>
    </row>
    <row r="641" spans="1:12" s="17" customFormat="1" ht="16.5">
      <c r="A641" s="2"/>
      <c r="B641" s="8"/>
      <c r="C641" s="20"/>
      <c r="D641" s="5"/>
      <c r="E641" s="5"/>
      <c r="F641" s="5"/>
      <c r="G641" s="5"/>
      <c r="H641" s="5"/>
      <c r="I641" s="5"/>
      <c r="J641" s="5"/>
      <c r="K641" s="5"/>
      <c r="L641" s="5"/>
    </row>
    <row r="642" spans="1:12" s="17" customFormat="1" ht="16.5">
      <c r="A642" s="2"/>
      <c r="B642" s="8"/>
      <c r="C642" s="20"/>
      <c r="D642" s="5"/>
      <c r="E642" s="5"/>
      <c r="F642" s="5"/>
      <c r="G642" s="5"/>
      <c r="H642" s="5"/>
      <c r="I642" s="5"/>
      <c r="J642" s="5"/>
      <c r="K642" s="5"/>
      <c r="L642" s="5"/>
    </row>
    <row r="643" spans="1:12" s="17" customFormat="1" ht="16.5">
      <c r="A643" s="2"/>
      <c r="B643" s="8"/>
      <c r="C643" s="20"/>
      <c r="D643" s="5"/>
      <c r="E643" s="5"/>
      <c r="F643" s="5"/>
      <c r="G643" s="5"/>
      <c r="H643" s="5"/>
      <c r="I643" s="5"/>
      <c r="J643" s="5"/>
      <c r="K643" s="5"/>
      <c r="L643" s="5"/>
    </row>
    <row r="644" spans="1:12" s="17" customFormat="1" ht="16.5">
      <c r="A644" s="2"/>
      <c r="B644" s="8"/>
      <c r="C644" s="20"/>
      <c r="D644" s="5"/>
      <c r="E644" s="5"/>
      <c r="F644" s="5"/>
      <c r="G644" s="5"/>
      <c r="H644" s="5"/>
      <c r="I644" s="5"/>
      <c r="J644" s="5"/>
      <c r="K644" s="5"/>
      <c r="L644" s="5"/>
    </row>
    <row r="645" spans="1:12" s="17" customFormat="1" ht="16.5">
      <c r="A645" s="2"/>
      <c r="B645" s="8"/>
      <c r="C645" s="20"/>
      <c r="D645" s="5"/>
      <c r="E645" s="5"/>
      <c r="F645" s="5"/>
      <c r="G645" s="5"/>
      <c r="H645" s="5"/>
      <c r="I645" s="5"/>
      <c r="J645" s="5"/>
      <c r="K645" s="5"/>
      <c r="L645" s="5"/>
    </row>
    <row r="646" spans="1:12" s="17" customFormat="1" ht="16.5">
      <c r="A646" s="2"/>
      <c r="B646" s="8"/>
      <c r="C646" s="20"/>
      <c r="D646" s="5"/>
      <c r="E646" s="5"/>
      <c r="F646" s="5"/>
      <c r="G646" s="5"/>
      <c r="H646" s="5"/>
      <c r="I646" s="5"/>
      <c r="J646" s="5"/>
      <c r="K646" s="5"/>
      <c r="L646" s="5"/>
    </row>
    <row r="647" spans="1:12" s="17" customFormat="1" ht="16.5">
      <c r="A647" s="2"/>
      <c r="B647" s="8"/>
      <c r="C647" s="20"/>
      <c r="D647" s="5"/>
      <c r="E647" s="5"/>
      <c r="F647" s="5"/>
      <c r="G647" s="5"/>
      <c r="H647" s="5"/>
      <c r="I647" s="5"/>
      <c r="J647" s="5"/>
      <c r="K647" s="5"/>
      <c r="L647" s="5"/>
    </row>
    <row r="648" spans="1:12" s="17" customFormat="1" ht="16.5">
      <c r="A648" s="2"/>
      <c r="B648" s="8"/>
      <c r="C648" s="20"/>
      <c r="D648" s="5"/>
      <c r="E648" s="5"/>
      <c r="F648" s="5"/>
      <c r="G648" s="5"/>
      <c r="H648" s="5"/>
      <c r="I648" s="5"/>
      <c r="J648" s="5"/>
      <c r="K648" s="5"/>
      <c r="L648" s="5"/>
    </row>
    <row r="649" spans="1:12" s="17" customFormat="1" ht="16.5">
      <c r="A649" s="2"/>
      <c r="B649" s="8"/>
      <c r="C649" s="20"/>
      <c r="D649" s="5"/>
      <c r="E649" s="5"/>
      <c r="F649" s="5"/>
      <c r="G649" s="5"/>
      <c r="H649" s="5"/>
      <c r="I649" s="5"/>
      <c r="J649" s="5"/>
      <c r="K649" s="5"/>
      <c r="L649" s="5"/>
    </row>
    <row r="650" spans="1:12" s="17" customFormat="1" ht="16.5">
      <c r="A650" s="2"/>
      <c r="B650" s="8"/>
      <c r="C650" s="20"/>
      <c r="D650" s="5"/>
      <c r="E650" s="5"/>
      <c r="F650" s="5"/>
      <c r="G650" s="5"/>
      <c r="H650" s="5"/>
      <c r="I650" s="5"/>
      <c r="J650" s="5"/>
      <c r="K650" s="5"/>
      <c r="L650" s="5"/>
    </row>
    <row r="651" spans="1:12" s="17" customFormat="1" ht="16.5">
      <c r="A651" s="2"/>
      <c r="B651" s="8"/>
      <c r="C651" s="20"/>
      <c r="D651" s="5"/>
      <c r="E651" s="5"/>
      <c r="F651" s="5"/>
      <c r="G651" s="5"/>
      <c r="H651" s="5"/>
      <c r="I651" s="5"/>
      <c r="J651" s="5"/>
      <c r="K651" s="5"/>
      <c r="L651" s="5"/>
    </row>
    <row r="652" spans="1:12" s="17" customFormat="1" ht="16.5">
      <c r="A652" s="2"/>
      <c r="B652" s="8"/>
      <c r="C652" s="20"/>
      <c r="D652" s="5"/>
      <c r="E652" s="5"/>
      <c r="F652" s="5"/>
      <c r="G652" s="5"/>
      <c r="H652" s="5"/>
      <c r="I652" s="5"/>
      <c r="J652" s="5"/>
      <c r="K652" s="5"/>
      <c r="L652" s="5"/>
    </row>
    <row r="653" spans="1:12" s="17" customFormat="1" ht="16.5">
      <c r="A653" s="2"/>
      <c r="B653" s="8"/>
      <c r="C653" s="20"/>
      <c r="D653" s="5"/>
      <c r="E653" s="5"/>
      <c r="F653" s="5"/>
      <c r="G653" s="5"/>
      <c r="H653" s="5"/>
      <c r="I653" s="5"/>
      <c r="J653" s="5"/>
      <c r="K653" s="5"/>
      <c r="L653" s="5"/>
    </row>
    <row r="654" spans="1:12" s="17" customFormat="1" ht="16.5">
      <c r="A654" s="2"/>
      <c r="B654" s="8"/>
      <c r="C654" s="20"/>
      <c r="D654" s="5"/>
      <c r="E654" s="5"/>
      <c r="F654" s="5"/>
      <c r="G654" s="5"/>
      <c r="H654" s="5"/>
      <c r="I654" s="5"/>
      <c r="J654" s="5"/>
      <c r="K654" s="5"/>
      <c r="L654" s="5"/>
    </row>
    <row r="655" spans="1:12" s="17" customFormat="1" ht="16.5">
      <c r="A655" s="2"/>
      <c r="B655" s="8"/>
      <c r="C655" s="20"/>
      <c r="D655" s="5"/>
      <c r="E655" s="5"/>
      <c r="F655" s="5"/>
      <c r="G655" s="5"/>
      <c r="H655" s="5"/>
      <c r="I655" s="5"/>
      <c r="J655" s="5"/>
      <c r="K655" s="5"/>
      <c r="L655" s="5"/>
    </row>
    <row r="656" spans="1:12" s="17" customFormat="1" ht="16.5">
      <c r="A656" s="2"/>
      <c r="B656" s="8"/>
      <c r="C656" s="20"/>
      <c r="D656" s="5"/>
      <c r="E656" s="5"/>
      <c r="F656" s="5"/>
      <c r="G656" s="5"/>
      <c r="H656" s="5"/>
      <c r="I656" s="5"/>
      <c r="J656" s="5"/>
      <c r="K656" s="5"/>
      <c r="L656" s="5"/>
    </row>
    <row r="657" spans="1:12" s="17" customFormat="1" ht="16.5">
      <c r="A657" s="2"/>
      <c r="B657" s="8"/>
      <c r="C657" s="20"/>
      <c r="D657" s="5"/>
      <c r="E657" s="5"/>
      <c r="F657" s="5"/>
      <c r="G657" s="5"/>
      <c r="H657" s="5"/>
      <c r="I657" s="5"/>
      <c r="J657" s="5"/>
      <c r="K657" s="5"/>
      <c r="L657" s="5"/>
    </row>
    <row r="658" spans="1:12" s="17" customFormat="1" ht="16.5">
      <c r="A658" s="2"/>
      <c r="B658" s="8"/>
      <c r="C658" s="20"/>
      <c r="D658" s="5"/>
      <c r="E658" s="5"/>
      <c r="F658" s="5"/>
      <c r="G658" s="5"/>
      <c r="H658" s="5"/>
      <c r="I658" s="5"/>
      <c r="J658" s="5"/>
      <c r="K658" s="5"/>
      <c r="L658" s="5"/>
    </row>
    <row r="659" spans="1:12" s="17" customFormat="1" ht="16.5">
      <c r="A659" s="2"/>
      <c r="B659" s="8"/>
      <c r="C659" s="20"/>
      <c r="D659" s="5"/>
      <c r="E659" s="5"/>
      <c r="F659" s="5"/>
      <c r="G659" s="5"/>
      <c r="H659" s="5"/>
      <c r="I659" s="5"/>
      <c r="J659" s="5"/>
      <c r="K659" s="5"/>
      <c r="L659" s="5"/>
    </row>
    <row r="660" spans="1:12" s="17" customFormat="1" ht="16.5">
      <c r="A660" s="2"/>
      <c r="B660" s="8"/>
      <c r="C660" s="20"/>
      <c r="D660" s="5"/>
      <c r="E660" s="5"/>
      <c r="F660" s="5"/>
      <c r="G660" s="5"/>
      <c r="H660" s="5"/>
      <c r="I660" s="5"/>
      <c r="J660" s="5"/>
      <c r="K660" s="5"/>
      <c r="L660" s="5"/>
    </row>
    <row r="661" spans="1:12" s="17" customFormat="1" ht="16.5">
      <c r="A661" s="2"/>
      <c r="B661" s="8"/>
      <c r="C661" s="20"/>
      <c r="D661" s="5"/>
      <c r="E661" s="5"/>
      <c r="F661" s="5"/>
      <c r="G661" s="5"/>
      <c r="H661" s="5"/>
      <c r="I661" s="5"/>
      <c r="J661" s="5"/>
      <c r="K661" s="5"/>
      <c r="L661" s="5"/>
    </row>
    <row r="662" spans="1:12" s="17" customFormat="1" ht="16.5">
      <c r="A662" s="2"/>
      <c r="B662" s="8"/>
      <c r="C662" s="20"/>
      <c r="D662" s="5"/>
      <c r="E662" s="5"/>
      <c r="F662" s="5"/>
      <c r="G662" s="5"/>
      <c r="H662" s="5"/>
      <c r="I662" s="5"/>
      <c r="J662" s="5"/>
      <c r="K662" s="5"/>
      <c r="L662" s="5"/>
    </row>
    <row r="663" spans="1:12" s="17" customFormat="1" ht="16.5">
      <c r="A663" s="2"/>
      <c r="B663" s="8"/>
      <c r="C663" s="20"/>
      <c r="D663" s="5"/>
      <c r="E663" s="5"/>
      <c r="F663" s="5"/>
      <c r="G663" s="5"/>
      <c r="H663" s="5"/>
      <c r="I663" s="5"/>
      <c r="J663" s="5"/>
      <c r="K663" s="5"/>
      <c r="L663" s="5"/>
    </row>
    <row r="664" spans="1:12" s="17" customFormat="1" ht="16.5">
      <c r="A664" s="2"/>
      <c r="B664" s="8"/>
      <c r="C664" s="20"/>
      <c r="D664" s="5"/>
      <c r="E664" s="5"/>
      <c r="F664" s="5"/>
      <c r="G664" s="5"/>
      <c r="H664" s="5"/>
      <c r="I664" s="5"/>
      <c r="J664" s="5"/>
      <c r="K664" s="5"/>
      <c r="L664" s="5"/>
    </row>
    <row r="665" spans="1:12" s="17" customFormat="1" ht="16.5">
      <c r="A665" s="2"/>
      <c r="B665" s="8"/>
      <c r="C665" s="20"/>
      <c r="D665" s="5"/>
      <c r="E665" s="5"/>
      <c r="F665" s="5"/>
      <c r="G665" s="5"/>
      <c r="H665" s="5"/>
      <c r="I665" s="5"/>
      <c r="J665" s="5"/>
      <c r="K665" s="5"/>
      <c r="L665" s="5"/>
    </row>
    <row r="666" spans="1:12" s="17" customFormat="1" ht="16.5">
      <c r="A666" s="2"/>
      <c r="B666" s="8"/>
      <c r="C666" s="20"/>
      <c r="D666" s="5"/>
      <c r="E666" s="5"/>
      <c r="F666" s="5"/>
      <c r="G666" s="5"/>
      <c r="H666" s="5"/>
      <c r="I666" s="5"/>
      <c r="J666" s="5"/>
      <c r="K666" s="5"/>
      <c r="L666" s="5"/>
    </row>
    <row r="667" spans="1:12" s="17" customFormat="1" ht="16.5">
      <c r="A667" s="2"/>
      <c r="B667" s="8"/>
      <c r="C667" s="20"/>
      <c r="D667" s="5"/>
      <c r="E667" s="5"/>
      <c r="F667" s="5"/>
      <c r="G667" s="5"/>
      <c r="H667" s="5"/>
      <c r="I667" s="5"/>
      <c r="J667" s="5"/>
      <c r="K667" s="5"/>
      <c r="L667" s="5"/>
    </row>
    <row r="668" spans="1:12" s="17" customFormat="1" ht="16.5">
      <c r="A668" s="2"/>
      <c r="B668" s="8"/>
      <c r="C668" s="20"/>
      <c r="D668" s="5"/>
      <c r="E668" s="5"/>
      <c r="F668" s="5"/>
      <c r="G668" s="5"/>
      <c r="H668" s="5"/>
      <c r="I668" s="5"/>
      <c r="J668" s="5"/>
      <c r="K668" s="5"/>
      <c r="L668" s="5"/>
    </row>
    <row r="669" spans="1:12" s="17" customFormat="1" ht="16.5">
      <c r="A669" s="2"/>
      <c r="B669" s="8"/>
      <c r="C669" s="20"/>
      <c r="D669" s="5"/>
      <c r="E669" s="5"/>
      <c r="F669" s="5"/>
      <c r="G669" s="5"/>
      <c r="H669" s="5"/>
      <c r="I669" s="5"/>
      <c r="J669" s="5"/>
      <c r="K669" s="5"/>
      <c r="L669" s="5"/>
    </row>
    <row r="670" spans="1:12" s="17" customFormat="1" ht="16.5">
      <c r="A670" s="2"/>
      <c r="B670" s="8"/>
      <c r="C670" s="20"/>
      <c r="D670" s="5"/>
      <c r="E670" s="5"/>
      <c r="F670" s="5"/>
      <c r="G670" s="5"/>
      <c r="H670" s="5"/>
      <c r="I670" s="5"/>
      <c r="J670" s="5"/>
      <c r="K670" s="5"/>
      <c r="L670" s="5"/>
    </row>
    <row r="671" spans="1:12" s="17" customFormat="1" ht="16.5">
      <c r="A671" s="2"/>
      <c r="B671" s="8"/>
      <c r="C671" s="20"/>
      <c r="D671" s="5"/>
      <c r="E671" s="5"/>
      <c r="F671" s="5"/>
      <c r="G671" s="5"/>
      <c r="H671" s="5"/>
      <c r="I671" s="5"/>
      <c r="J671" s="5"/>
      <c r="K671" s="5"/>
      <c r="L671" s="5"/>
    </row>
    <row r="672" spans="1:12" s="17" customFormat="1" ht="16.5">
      <c r="A672" s="2"/>
      <c r="B672" s="8"/>
      <c r="C672" s="20"/>
      <c r="D672" s="5"/>
      <c r="E672" s="5"/>
      <c r="F672" s="5"/>
      <c r="G672" s="5"/>
      <c r="H672" s="5"/>
      <c r="I672" s="5"/>
      <c r="J672" s="5"/>
      <c r="K672" s="5"/>
      <c r="L672" s="5"/>
    </row>
    <row r="673" spans="1:12" s="17" customFormat="1" ht="16.5">
      <c r="A673" s="2"/>
      <c r="B673" s="8"/>
      <c r="C673" s="20"/>
      <c r="D673" s="5"/>
      <c r="E673" s="5"/>
      <c r="F673" s="5"/>
      <c r="G673" s="5"/>
      <c r="H673" s="5"/>
      <c r="I673" s="5"/>
      <c r="J673" s="5"/>
      <c r="K673" s="5"/>
      <c r="L673" s="5"/>
    </row>
    <row r="674" spans="1:12" s="17" customFormat="1" ht="16.5">
      <c r="A674" s="2"/>
      <c r="B674" s="8"/>
      <c r="C674" s="20"/>
      <c r="D674" s="5"/>
      <c r="E674" s="5"/>
      <c r="F674" s="5"/>
      <c r="G674" s="5"/>
      <c r="H674" s="5"/>
      <c r="I674" s="5"/>
      <c r="J674" s="5"/>
      <c r="K674" s="5"/>
      <c r="L674" s="5"/>
    </row>
    <row r="675" spans="1:12" s="17" customFormat="1" ht="16.5">
      <c r="A675" s="2"/>
      <c r="B675" s="8"/>
      <c r="C675" s="20"/>
      <c r="D675" s="5"/>
      <c r="E675" s="5"/>
      <c r="F675" s="5"/>
      <c r="G675" s="5"/>
      <c r="H675" s="5"/>
      <c r="I675" s="5"/>
      <c r="J675" s="5"/>
      <c r="K675" s="5"/>
      <c r="L675" s="5"/>
    </row>
    <row r="676" spans="1:12" s="17" customFormat="1" ht="16.5">
      <c r="A676" s="2"/>
      <c r="B676" s="8"/>
      <c r="C676" s="20"/>
      <c r="D676" s="5"/>
      <c r="E676" s="5"/>
      <c r="F676" s="5"/>
      <c r="G676" s="5"/>
      <c r="H676" s="5"/>
      <c r="I676" s="5"/>
      <c r="J676" s="5"/>
      <c r="K676" s="5"/>
      <c r="L676" s="5"/>
    </row>
    <row r="677" spans="1:12" s="17" customFormat="1" ht="16.5">
      <c r="A677" s="2"/>
      <c r="B677" s="8"/>
      <c r="C677" s="20"/>
      <c r="D677" s="5"/>
      <c r="E677" s="5"/>
      <c r="F677" s="5"/>
      <c r="G677" s="5"/>
      <c r="H677" s="5"/>
      <c r="I677" s="5"/>
      <c r="J677" s="5"/>
      <c r="K677" s="5"/>
      <c r="L677" s="5"/>
    </row>
    <row r="678" spans="1:12" s="17" customFormat="1" ht="16.5">
      <c r="A678" s="2"/>
      <c r="B678" s="8"/>
      <c r="C678" s="20"/>
      <c r="D678" s="5"/>
      <c r="E678" s="5"/>
      <c r="F678" s="5"/>
      <c r="G678" s="5"/>
      <c r="H678" s="5"/>
      <c r="I678" s="5"/>
      <c r="J678" s="5"/>
      <c r="K678" s="5"/>
      <c r="L678" s="5"/>
    </row>
    <row r="679" spans="1:12" s="17" customFormat="1" ht="16.5">
      <c r="A679" s="2"/>
      <c r="B679" s="8"/>
      <c r="C679" s="20"/>
      <c r="D679" s="5"/>
      <c r="E679" s="5"/>
      <c r="F679" s="5"/>
      <c r="G679" s="5"/>
      <c r="H679" s="5"/>
      <c r="I679" s="5"/>
      <c r="J679" s="5"/>
      <c r="K679" s="5"/>
      <c r="L679" s="5"/>
    </row>
    <row r="680" spans="1:12" s="17" customFormat="1" ht="16.5">
      <c r="A680" s="2"/>
      <c r="B680" s="8"/>
      <c r="C680" s="20"/>
      <c r="D680" s="5"/>
      <c r="E680" s="5"/>
      <c r="F680" s="5"/>
      <c r="G680" s="5"/>
      <c r="H680" s="5"/>
      <c r="I680" s="5"/>
      <c r="J680" s="5"/>
      <c r="K680" s="5"/>
      <c r="L680" s="5"/>
    </row>
    <row r="681" spans="1:12" s="17" customFormat="1" ht="16.5">
      <c r="A681" s="2"/>
      <c r="B681" s="8"/>
      <c r="C681" s="20"/>
      <c r="D681" s="5"/>
      <c r="E681" s="5"/>
      <c r="F681" s="5"/>
      <c r="G681" s="5"/>
      <c r="H681" s="5"/>
      <c r="I681" s="5"/>
      <c r="J681" s="5"/>
      <c r="K681" s="5"/>
      <c r="L681" s="5"/>
    </row>
    <row r="682" spans="1:12" s="17" customFormat="1" ht="16.5">
      <c r="A682" s="2"/>
      <c r="B682" s="8"/>
      <c r="C682" s="20"/>
      <c r="D682" s="5"/>
      <c r="E682" s="5"/>
      <c r="F682" s="5"/>
      <c r="G682" s="5"/>
      <c r="H682" s="5"/>
      <c r="I682" s="5"/>
      <c r="J682" s="5"/>
      <c r="K682" s="5"/>
      <c r="L682" s="5"/>
    </row>
    <row r="683" spans="1:12" s="17" customFormat="1" ht="16.5">
      <c r="A683" s="2"/>
      <c r="B683" s="8"/>
      <c r="C683" s="20"/>
      <c r="D683" s="5"/>
      <c r="E683" s="5"/>
      <c r="F683" s="5"/>
      <c r="G683" s="5"/>
      <c r="H683" s="5"/>
      <c r="I683" s="5"/>
      <c r="J683" s="5"/>
      <c r="K683" s="5"/>
      <c r="L683" s="5"/>
    </row>
    <row r="684" spans="1:12" s="17" customFormat="1" ht="16.5">
      <c r="A684" s="2"/>
      <c r="B684" s="8"/>
      <c r="C684" s="20"/>
      <c r="D684" s="5"/>
      <c r="E684" s="5"/>
      <c r="F684" s="5"/>
      <c r="G684" s="5"/>
      <c r="H684" s="5"/>
      <c r="I684" s="5"/>
      <c r="J684" s="5"/>
      <c r="K684" s="5"/>
      <c r="L684" s="5"/>
    </row>
    <row r="685" spans="1:12" s="17" customFormat="1" ht="16.5">
      <c r="A685" s="2"/>
      <c r="B685" s="8"/>
      <c r="C685" s="20"/>
      <c r="D685" s="5"/>
      <c r="E685" s="5"/>
      <c r="F685" s="5"/>
      <c r="G685" s="5"/>
      <c r="H685" s="5"/>
      <c r="I685" s="5"/>
      <c r="J685" s="5"/>
      <c r="K685" s="5"/>
      <c r="L685" s="5"/>
    </row>
    <row r="686" spans="1:12" s="17" customFormat="1" ht="16.5">
      <c r="A686" s="2"/>
      <c r="B686" s="8"/>
      <c r="C686" s="20"/>
      <c r="D686" s="5"/>
      <c r="E686" s="5"/>
      <c r="F686" s="5"/>
      <c r="G686" s="5"/>
      <c r="H686" s="5"/>
      <c r="I686" s="5"/>
      <c r="J686" s="5"/>
      <c r="K686" s="5"/>
      <c r="L686" s="5"/>
    </row>
    <row r="687" spans="1:12" s="17" customFormat="1" ht="16.5">
      <c r="A687" s="2"/>
      <c r="B687" s="8"/>
      <c r="C687" s="20"/>
      <c r="D687" s="5"/>
      <c r="E687" s="5"/>
      <c r="F687" s="5"/>
      <c r="G687" s="5"/>
      <c r="H687" s="5"/>
      <c r="I687" s="5"/>
      <c r="J687" s="5"/>
      <c r="K687" s="5"/>
      <c r="L687" s="5"/>
    </row>
    <row r="688" spans="1:12" s="17" customFormat="1" ht="16.5">
      <c r="A688" s="2"/>
      <c r="B688" s="8"/>
      <c r="C688" s="20"/>
      <c r="D688" s="5"/>
      <c r="E688" s="5"/>
      <c r="F688" s="5"/>
      <c r="G688" s="5"/>
      <c r="H688" s="5"/>
      <c r="I688" s="5"/>
      <c r="J688" s="5"/>
      <c r="K688" s="5"/>
      <c r="L688" s="5"/>
    </row>
    <row r="689" spans="1:12" s="17" customFormat="1" ht="16.5">
      <c r="A689" s="2"/>
      <c r="B689" s="8"/>
      <c r="C689" s="20"/>
      <c r="D689" s="5"/>
      <c r="E689" s="5"/>
      <c r="F689" s="5"/>
      <c r="G689" s="5"/>
      <c r="H689" s="5"/>
      <c r="I689" s="5"/>
      <c r="J689" s="5"/>
      <c r="K689" s="5"/>
      <c r="L689" s="5"/>
    </row>
    <row r="690" spans="1:12" s="17" customFormat="1" ht="16.5">
      <c r="A690" s="2"/>
      <c r="B690" s="8"/>
      <c r="C690" s="20"/>
      <c r="D690" s="5"/>
      <c r="E690" s="5"/>
      <c r="F690" s="5"/>
      <c r="G690" s="5"/>
      <c r="H690" s="5"/>
      <c r="I690" s="5"/>
      <c r="J690" s="5"/>
      <c r="K690" s="5"/>
      <c r="L690" s="5"/>
    </row>
    <row r="691" spans="1:12" s="17" customFormat="1" ht="16.5">
      <c r="A691" s="2"/>
      <c r="B691" s="8"/>
      <c r="C691" s="20"/>
      <c r="D691" s="5"/>
      <c r="E691" s="5"/>
      <c r="F691" s="5"/>
      <c r="G691" s="5"/>
      <c r="H691" s="5"/>
      <c r="I691" s="5"/>
      <c r="J691" s="5"/>
      <c r="K691" s="5"/>
      <c r="L691" s="5"/>
    </row>
    <row r="692" spans="1:12" s="17" customFormat="1" ht="16.5">
      <c r="A692" s="2"/>
      <c r="B692" s="8"/>
      <c r="C692" s="20"/>
      <c r="D692" s="5"/>
      <c r="E692" s="5"/>
      <c r="F692" s="5"/>
      <c r="G692" s="5"/>
      <c r="H692" s="5"/>
      <c r="I692" s="5"/>
      <c r="J692" s="5"/>
      <c r="K692" s="5"/>
      <c r="L692" s="5"/>
    </row>
    <row r="693" spans="1:12" s="17" customFormat="1" ht="16.5">
      <c r="A693" s="2"/>
      <c r="B693" s="8"/>
      <c r="C693" s="20"/>
      <c r="D693" s="5"/>
      <c r="E693" s="5"/>
      <c r="F693" s="5"/>
      <c r="G693" s="5"/>
      <c r="H693" s="5"/>
      <c r="I693" s="5"/>
      <c r="J693" s="5"/>
      <c r="K693" s="5"/>
      <c r="L693" s="5"/>
    </row>
    <row r="694" spans="1:12" s="17" customFormat="1" ht="16.5">
      <c r="A694" s="2"/>
      <c r="B694" s="8"/>
      <c r="C694" s="20"/>
      <c r="D694" s="5"/>
      <c r="E694" s="5"/>
      <c r="F694" s="5"/>
      <c r="G694" s="5"/>
      <c r="H694" s="5"/>
      <c r="I694" s="5"/>
      <c r="J694" s="5"/>
      <c r="K694" s="5"/>
      <c r="L694" s="5"/>
    </row>
    <row r="695" spans="1:12" s="17" customFormat="1" ht="16.5">
      <c r="A695" s="2"/>
      <c r="B695" s="8"/>
      <c r="C695" s="20"/>
      <c r="D695" s="5"/>
      <c r="E695" s="5"/>
      <c r="F695" s="5"/>
      <c r="G695" s="5"/>
      <c r="H695" s="5"/>
      <c r="I695" s="5"/>
      <c r="J695" s="5"/>
      <c r="K695" s="5"/>
      <c r="L695" s="5"/>
    </row>
    <row r="696" spans="1:12" s="17" customFormat="1" ht="16.5">
      <c r="A696" s="2"/>
      <c r="B696" s="8"/>
      <c r="C696" s="20"/>
      <c r="D696" s="5"/>
      <c r="E696" s="5"/>
      <c r="F696" s="5"/>
      <c r="G696" s="5"/>
      <c r="H696" s="5"/>
      <c r="I696" s="5"/>
      <c r="J696" s="5"/>
      <c r="K696" s="5"/>
      <c r="L696" s="5"/>
    </row>
    <row r="697" spans="1:12" s="17" customFormat="1" ht="16.5">
      <c r="A697" s="2"/>
      <c r="B697" s="8"/>
      <c r="C697" s="20"/>
      <c r="D697" s="5"/>
      <c r="E697" s="5"/>
      <c r="F697" s="5"/>
      <c r="G697" s="5"/>
      <c r="H697" s="5"/>
      <c r="I697" s="5"/>
      <c r="J697" s="5"/>
      <c r="K697" s="5"/>
      <c r="L697" s="5"/>
    </row>
    <row r="698" spans="1:12" s="17" customFormat="1" ht="16.5">
      <c r="A698" s="2"/>
      <c r="B698" s="8"/>
      <c r="C698" s="20"/>
      <c r="D698" s="5"/>
      <c r="E698" s="5"/>
      <c r="F698" s="5"/>
      <c r="G698" s="5"/>
      <c r="H698" s="5"/>
      <c r="I698" s="5"/>
      <c r="J698" s="5"/>
      <c r="K698" s="5"/>
      <c r="L698" s="5"/>
    </row>
    <row r="699" spans="1:12" s="17" customFormat="1" ht="16.5">
      <c r="A699" s="2"/>
      <c r="B699" s="8"/>
      <c r="C699" s="20"/>
      <c r="D699" s="5"/>
      <c r="E699" s="5"/>
      <c r="F699" s="5"/>
      <c r="G699" s="5"/>
      <c r="H699" s="5"/>
      <c r="I699" s="5"/>
      <c r="J699" s="5"/>
      <c r="K699" s="5"/>
      <c r="L699" s="5"/>
    </row>
  </sheetData>
  <sheetProtection/>
  <mergeCells count="12">
    <mergeCell ref="E5:E6"/>
    <mergeCell ref="F5:G5"/>
    <mergeCell ref="H5:I5"/>
    <mergeCell ref="J5:K5"/>
    <mergeCell ref="L5:L6"/>
    <mergeCell ref="M5:M6"/>
    <mergeCell ref="A1:M1"/>
    <mergeCell ref="A2:M2"/>
    <mergeCell ref="A5:A6"/>
    <mergeCell ref="B5:B6"/>
    <mergeCell ref="C5:C6"/>
    <mergeCell ref="D5:D6"/>
  </mergeCells>
  <printOptions/>
  <pageMargins left="0.5" right="0.5" top="0.75" bottom="0.75" header="0.5" footer="0.5"/>
  <pageSetup fitToHeight="20" fitToWidth="1" horizontalDpi="600" verticalDpi="600" orientation="landscape" scale="82" r:id="rId1"/>
  <ignoredErrors>
    <ignoredError sqref="L138 L18 L130 L116 L135 L134 L136" formula="1"/>
    <ignoredError sqref="B60 B68 B80 B90 B73 B83 B93 B100 B110 B103 B11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38.421875" style="0" customWidth="1"/>
    <col min="4" max="4" width="8.28125" style="0" customWidth="1"/>
    <col min="5" max="5" width="8.421875" style="0" customWidth="1"/>
    <col min="7" max="7" width="8.421875" style="0" customWidth="1"/>
    <col min="9" max="9" width="9.140625" style="0" customWidth="1"/>
    <col min="11" max="11" width="9.28125" style="0" customWidth="1"/>
    <col min="12" max="12" width="8.28125" style="0" customWidth="1"/>
  </cols>
  <sheetData>
    <row r="1" spans="9:12" ht="18.75">
      <c r="I1" s="129" t="s">
        <v>165</v>
      </c>
      <c r="J1" s="129"/>
      <c r="K1" s="129"/>
      <c r="L1" s="129"/>
    </row>
    <row r="2" spans="1:13" ht="21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43.5" customHeight="1" thickBot="1">
      <c r="A3" s="109" t="s">
        <v>61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1" customHeight="1">
      <c r="A4" s="110" t="s">
        <v>0</v>
      </c>
      <c r="B4" s="112" t="s">
        <v>2</v>
      </c>
      <c r="C4" s="104" t="s">
        <v>3</v>
      </c>
      <c r="D4" s="104" t="s">
        <v>4</v>
      </c>
      <c r="E4" s="104" t="s">
        <v>5</v>
      </c>
      <c r="F4" s="102" t="s">
        <v>6</v>
      </c>
      <c r="G4" s="103"/>
      <c r="H4" s="102" t="s">
        <v>7</v>
      </c>
      <c r="I4" s="103"/>
      <c r="J4" s="102" t="s">
        <v>8</v>
      </c>
      <c r="K4" s="103"/>
      <c r="L4" s="104" t="s">
        <v>9</v>
      </c>
      <c r="M4" s="1"/>
    </row>
    <row r="5" spans="1:12" ht="44.25" customHeight="1" thickBot="1">
      <c r="A5" s="115"/>
      <c r="B5" s="116"/>
      <c r="C5" s="114"/>
      <c r="D5" s="114"/>
      <c r="E5" s="114"/>
      <c r="F5" s="39" t="s">
        <v>11</v>
      </c>
      <c r="G5" s="40" t="s">
        <v>9</v>
      </c>
      <c r="H5" s="39" t="s">
        <v>11</v>
      </c>
      <c r="I5" s="40" t="s">
        <v>9</v>
      </c>
      <c r="J5" s="39" t="s">
        <v>11</v>
      </c>
      <c r="K5" s="40" t="s">
        <v>9</v>
      </c>
      <c r="L5" s="114"/>
    </row>
    <row r="6" spans="1:12" ht="26.25" customHeight="1" thickBot="1">
      <c r="A6" s="65">
        <v>1</v>
      </c>
      <c r="B6" s="66">
        <v>2</v>
      </c>
      <c r="C6" s="67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</row>
    <row r="7" spans="1:12" ht="18.75" customHeight="1">
      <c r="A7" s="99"/>
      <c r="B7" s="100"/>
      <c r="C7" s="18" t="s">
        <v>161</v>
      </c>
      <c r="D7" s="15"/>
      <c r="E7" s="15"/>
      <c r="F7" s="15"/>
      <c r="G7" s="15"/>
      <c r="H7" s="15"/>
      <c r="I7" s="101"/>
      <c r="J7" s="15"/>
      <c r="K7" s="15"/>
      <c r="L7" s="15"/>
    </row>
    <row r="8" spans="1:12" ht="52.5" customHeight="1">
      <c r="A8" s="47">
        <v>1</v>
      </c>
      <c r="B8" s="21" t="s">
        <v>83</v>
      </c>
      <c r="C8" s="25" t="s">
        <v>82</v>
      </c>
      <c r="D8" s="22" t="s">
        <v>12</v>
      </c>
      <c r="E8" s="27">
        <v>183</v>
      </c>
      <c r="F8" s="117"/>
      <c r="G8" s="117"/>
      <c r="H8" s="117"/>
      <c r="I8" s="117"/>
      <c r="J8" s="117"/>
      <c r="K8" s="117"/>
      <c r="L8" s="117"/>
    </row>
    <row r="9" spans="1:12" ht="67.5">
      <c r="A9" s="47">
        <v>2</v>
      </c>
      <c r="B9" s="21" t="s">
        <v>84</v>
      </c>
      <c r="C9" s="25" t="s">
        <v>55</v>
      </c>
      <c r="D9" s="22" t="s">
        <v>12</v>
      </c>
      <c r="E9" s="27">
        <v>254</v>
      </c>
      <c r="F9" s="117"/>
      <c r="G9" s="117"/>
      <c r="H9" s="117"/>
      <c r="I9" s="117"/>
      <c r="J9" s="117"/>
      <c r="K9" s="117"/>
      <c r="L9" s="117"/>
    </row>
    <row r="10" spans="1:12" ht="36.75">
      <c r="A10" s="47">
        <v>3</v>
      </c>
      <c r="B10" s="21" t="s">
        <v>44</v>
      </c>
      <c r="C10" s="25" t="s">
        <v>56</v>
      </c>
      <c r="D10" s="22" t="s">
        <v>23</v>
      </c>
      <c r="E10" s="37">
        <v>0.95</v>
      </c>
      <c r="F10" s="117"/>
      <c r="G10" s="117"/>
      <c r="H10" s="117"/>
      <c r="I10" s="117"/>
      <c r="J10" s="117"/>
      <c r="K10" s="117"/>
      <c r="L10" s="117"/>
    </row>
    <row r="11" spans="1:12" ht="66">
      <c r="A11" s="47">
        <v>4</v>
      </c>
      <c r="B11" s="21" t="s">
        <v>58</v>
      </c>
      <c r="C11" s="25" t="s">
        <v>85</v>
      </c>
      <c r="D11" s="26" t="s">
        <v>14</v>
      </c>
      <c r="E11" s="27">
        <v>1680</v>
      </c>
      <c r="F11" s="117"/>
      <c r="G11" s="117"/>
      <c r="H11" s="117"/>
      <c r="I11" s="117"/>
      <c r="J11" s="117"/>
      <c r="K11" s="117"/>
      <c r="L11" s="117"/>
    </row>
    <row r="12" spans="1:12" ht="36.75">
      <c r="A12" s="47">
        <v>5</v>
      </c>
      <c r="B12" s="21" t="s">
        <v>21</v>
      </c>
      <c r="C12" s="25" t="s">
        <v>57</v>
      </c>
      <c r="D12" s="22" t="s">
        <v>23</v>
      </c>
      <c r="E12" s="37">
        <v>0.57</v>
      </c>
      <c r="F12" s="117"/>
      <c r="G12" s="117"/>
      <c r="H12" s="117"/>
      <c r="I12" s="117"/>
      <c r="J12" s="117"/>
      <c r="K12" s="117"/>
      <c r="L12" s="117"/>
    </row>
    <row r="13" spans="1:12" ht="66">
      <c r="A13" s="47">
        <v>6</v>
      </c>
      <c r="B13" s="21" t="s">
        <v>59</v>
      </c>
      <c r="C13" s="25" t="s">
        <v>28</v>
      </c>
      <c r="D13" s="26" t="s">
        <v>14</v>
      </c>
      <c r="E13" s="27">
        <v>1680</v>
      </c>
      <c r="F13" s="117"/>
      <c r="G13" s="117"/>
      <c r="H13" s="117"/>
      <c r="I13" s="117"/>
      <c r="J13" s="117"/>
      <c r="K13" s="117"/>
      <c r="L13" s="117"/>
    </row>
    <row r="14" spans="1:12" ht="66.75" thickBot="1">
      <c r="A14" s="47">
        <v>7</v>
      </c>
      <c r="B14" s="21" t="s">
        <v>83</v>
      </c>
      <c r="C14" s="25" t="s">
        <v>60</v>
      </c>
      <c r="D14" s="22" t="s">
        <v>12</v>
      </c>
      <c r="E14" s="27">
        <v>38.6</v>
      </c>
      <c r="F14" s="117"/>
      <c r="G14" s="117"/>
      <c r="H14" s="117"/>
      <c r="I14" s="117"/>
      <c r="J14" s="117"/>
      <c r="K14" s="117"/>
      <c r="L14" s="117"/>
    </row>
    <row r="15" spans="1:12" ht="16.5">
      <c r="A15" s="76"/>
      <c r="B15" s="77"/>
      <c r="C15" s="78" t="s">
        <v>9</v>
      </c>
      <c r="D15" s="79" t="s">
        <v>13</v>
      </c>
      <c r="E15" s="118"/>
      <c r="F15" s="118"/>
      <c r="G15" s="119"/>
      <c r="H15" s="119"/>
      <c r="I15" s="119"/>
      <c r="J15" s="119"/>
      <c r="K15" s="119"/>
      <c r="L15" s="119"/>
    </row>
    <row r="16" spans="1:12" ht="16.5">
      <c r="A16" s="52"/>
      <c r="B16" s="11"/>
      <c r="C16" s="38" t="s">
        <v>15</v>
      </c>
      <c r="D16" s="23" t="s">
        <v>20</v>
      </c>
      <c r="E16" s="125"/>
      <c r="F16" s="120"/>
      <c r="G16" s="120"/>
      <c r="H16" s="120"/>
      <c r="I16" s="120"/>
      <c r="J16" s="120"/>
      <c r="K16" s="120"/>
      <c r="L16" s="117"/>
    </row>
    <row r="17" spans="1:12" ht="16.5">
      <c r="A17" s="52"/>
      <c r="B17" s="11"/>
      <c r="C17" s="18" t="s">
        <v>9</v>
      </c>
      <c r="D17" s="12" t="s">
        <v>13</v>
      </c>
      <c r="E17" s="125"/>
      <c r="F17" s="121"/>
      <c r="G17" s="121"/>
      <c r="H17" s="121"/>
      <c r="I17" s="121"/>
      <c r="J17" s="121"/>
      <c r="K17" s="121"/>
      <c r="L17" s="122"/>
    </row>
    <row r="18" spans="1:12" ht="16.5">
      <c r="A18" s="52"/>
      <c r="B18" s="11"/>
      <c r="C18" s="38" t="s">
        <v>16</v>
      </c>
      <c r="D18" s="23" t="s">
        <v>20</v>
      </c>
      <c r="E18" s="125"/>
      <c r="F18" s="120"/>
      <c r="G18" s="120"/>
      <c r="H18" s="120"/>
      <c r="I18" s="120"/>
      <c r="J18" s="120"/>
      <c r="K18" s="120"/>
      <c r="L18" s="117"/>
    </row>
    <row r="19" spans="1:12" ht="16.5">
      <c r="A19" s="52"/>
      <c r="B19" s="11"/>
      <c r="C19" s="44" t="s">
        <v>9</v>
      </c>
      <c r="D19" s="12" t="s">
        <v>13</v>
      </c>
      <c r="E19" s="126"/>
      <c r="F19" s="121"/>
      <c r="G19" s="121"/>
      <c r="H19" s="121"/>
      <c r="I19" s="121"/>
      <c r="J19" s="121"/>
      <c r="K19" s="121"/>
      <c r="L19" s="122"/>
    </row>
    <row r="20" spans="1:12" ht="16.5">
      <c r="A20" s="52"/>
      <c r="B20" s="11"/>
      <c r="C20" s="38" t="s">
        <v>32</v>
      </c>
      <c r="D20" s="23" t="s">
        <v>20</v>
      </c>
      <c r="E20" s="59">
        <v>3</v>
      </c>
      <c r="F20" s="120"/>
      <c r="G20" s="120"/>
      <c r="H20" s="120"/>
      <c r="I20" s="120"/>
      <c r="J20" s="120"/>
      <c r="K20" s="120"/>
      <c r="L20" s="117"/>
    </row>
    <row r="21" spans="1:13" ht="16.5">
      <c r="A21" s="52"/>
      <c r="B21" s="11"/>
      <c r="C21" s="44" t="s">
        <v>9</v>
      </c>
      <c r="D21" s="12" t="s">
        <v>13</v>
      </c>
      <c r="E21" s="121"/>
      <c r="F21" s="121"/>
      <c r="G21" s="121"/>
      <c r="H21" s="121"/>
      <c r="I21" s="121"/>
      <c r="J21" s="121"/>
      <c r="K21" s="121"/>
      <c r="L21" s="122"/>
      <c r="M21" s="17"/>
    </row>
    <row r="22" spans="1:13" ht="16.5">
      <c r="A22" s="52"/>
      <c r="B22" s="11"/>
      <c r="C22" s="38" t="s">
        <v>162</v>
      </c>
      <c r="D22" s="23" t="s">
        <v>20</v>
      </c>
      <c r="E22" s="117"/>
      <c r="F22" s="120"/>
      <c r="G22" s="120"/>
      <c r="H22" s="120"/>
      <c r="I22" s="120"/>
      <c r="J22" s="120"/>
      <c r="K22" s="120"/>
      <c r="L22" s="117"/>
      <c r="M22" s="17"/>
    </row>
    <row r="23" spans="1:13" ht="17.25" thickBot="1">
      <c r="A23" s="54"/>
      <c r="B23" s="55"/>
      <c r="C23" s="57" t="s">
        <v>17</v>
      </c>
      <c r="D23" s="50" t="s">
        <v>13</v>
      </c>
      <c r="E23" s="123"/>
      <c r="F23" s="123"/>
      <c r="G23" s="123"/>
      <c r="H23" s="123"/>
      <c r="I23" s="123"/>
      <c r="J23" s="123"/>
      <c r="K23" s="123"/>
      <c r="L23" s="124"/>
      <c r="M23" s="17"/>
    </row>
    <row r="24" spans="1:13" ht="16.5">
      <c r="A24" s="127" t="s">
        <v>163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7"/>
    </row>
    <row r="25" spans="1:12" ht="16.5">
      <c r="A25" s="2"/>
      <c r="B25" s="8"/>
      <c r="C25" s="20"/>
      <c r="D25" s="5"/>
      <c r="E25" s="5"/>
      <c r="F25" s="5"/>
      <c r="G25" s="5"/>
      <c r="H25" s="5"/>
      <c r="I25" s="5"/>
      <c r="J25" s="5"/>
      <c r="K25" s="5"/>
      <c r="L25" s="5"/>
    </row>
    <row r="26" spans="1:12" ht="16.5">
      <c r="A26" s="2"/>
      <c r="B26" s="8"/>
      <c r="C26" s="20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128" t="s">
        <v>164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</sheetData>
  <sheetProtection password="D457" sheet="1"/>
  <mergeCells count="14">
    <mergeCell ref="F4:G4"/>
    <mergeCell ref="A24:L24"/>
    <mergeCell ref="A27:L27"/>
    <mergeCell ref="I1:L1"/>
    <mergeCell ref="H4:I4"/>
    <mergeCell ref="J4:K4"/>
    <mergeCell ref="A3:M3"/>
    <mergeCell ref="A2:M2"/>
    <mergeCell ref="L4:L5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toma</cp:lastModifiedBy>
  <cp:lastPrinted>2016-02-10T08:55:01Z</cp:lastPrinted>
  <dcterms:created xsi:type="dcterms:W3CDTF">2011-10-05T13:08:43Z</dcterms:created>
  <dcterms:modified xsi:type="dcterms:W3CDTF">2016-02-10T08:56:45Z</dcterms:modified>
  <cp:category/>
  <cp:version/>
  <cp:contentType/>
  <cp:contentStatus/>
</cp:coreProperties>
</file>