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xarjTaRr." sheetId="1" r:id="rId1"/>
  </sheets>
  <definedNames>
    <definedName name="_xlnm._FilterDatabase" localSheetId="0" hidden="1">'xarjTaRr.'!$A$5:$M$126</definedName>
  </definedNames>
  <calcPr fullCalcOnLoad="1"/>
</workbook>
</file>

<file path=xl/sharedStrings.xml><?xml version="1.0" encoding="utf-8"?>
<sst xmlns="http://schemas.openxmlformats.org/spreadsheetml/2006/main" count="282" uniqueCount="126">
  <si>
    <t>masala</t>
  </si>
  <si>
    <t>xelfasi</t>
  </si>
  <si>
    <t>sul</t>
  </si>
  <si>
    <t xml:space="preserve">განზ. </t>
  </si>
  <si>
    <t>transporti</t>
  </si>
  <si>
    <t>jami</t>
  </si>
  <si>
    <t>erT. fasi</t>
  </si>
  <si>
    <t>raodenoba</t>
  </si>
  <si>
    <t>samuSaos dasaxeleba</t>
  </si>
  <si>
    <t>#</t>
  </si>
  <si>
    <t>grZ/m</t>
  </si>
  <si>
    <t>m3</t>
  </si>
  <si>
    <t>zednadebi xarji</t>
  </si>
  <si>
    <t>gegmiuri dagroveba</t>
  </si>
  <si>
    <t>m2</t>
  </si>
  <si>
    <t>kac/sT</t>
  </si>
  <si>
    <t>sxva masalebi</t>
  </si>
  <si>
    <t>lari</t>
  </si>
  <si>
    <t>sxva manqanebi</t>
  </si>
  <si>
    <t>kg</t>
  </si>
  <si>
    <t>normiT</t>
  </si>
  <si>
    <t>c</t>
  </si>
  <si>
    <t>I</t>
  </si>
  <si>
    <t>SromiTi resursebi</t>
  </si>
  <si>
    <t xml:space="preserve">sademontaJo samuSaoebi </t>
  </si>
  <si>
    <t>samSeneblo samuSaoebi</t>
  </si>
  <si>
    <t>kedlebidan  dazinebuli nalesis moxsna</t>
  </si>
  <si>
    <t>gaji</t>
  </si>
  <si>
    <t>eleqtrogayvanilobis mowyoba</t>
  </si>
  <si>
    <t>spilenZis sadeni 2*2.5</t>
  </si>
  <si>
    <t>Stefseli</t>
  </si>
  <si>
    <t>spilenZis sadeni 3*4 mm</t>
  </si>
  <si>
    <t>t</t>
  </si>
  <si>
    <t>wert.</t>
  </si>
  <si>
    <t>fiTxi</t>
  </si>
  <si>
    <t>sanaTi erTiani</t>
  </si>
  <si>
    <t>sanaTi - ganaTebis armatura '4X36</t>
  </si>
  <si>
    <t>CamrTveli erTiani</t>
  </si>
  <si>
    <t>gamanawilebeli kolofi</t>
  </si>
  <si>
    <t xml:space="preserve">saRebavi wyalemulsiuri  </t>
  </si>
  <si>
    <t>komp.</t>
  </si>
  <si>
    <t>satransporto xarji masalaze</t>
  </si>
  <si>
    <t>betoni m200</t>
  </si>
  <si>
    <t>monoliTuri rk/betonis filis mowyoba</t>
  </si>
  <si>
    <t>manqanebi</t>
  </si>
  <si>
    <t>manq/sT</t>
  </si>
  <si>
    <t>yalibis fari</t>
  </si>
  <si>
    <t>sxva xarjebi</t>
  </si>
  <si>
    <r>
      <t>armaturaΦ</t>
    </r>
    <r>
      <rPr>
        <sz val="10"/>
        <rFont val="Calibri"/>
        <family val="2"/>
      </rPr>
      <t>Φ8AI  (</t>
    </r>
    <r>
      <rPr>
        <sz val="10"/>
        <rFont val="AcadNusx"/>
        <family val="0"/>
      </rPr>
      <t>bijiT 200)</t>
    </r>
  </si>
  <si>
    <t>sabazro</t>
  </si>
  <si>
    <t>46-15-2</t>
  </si>
  <si>
    <t>kedlebidan  saRebavis moxsna</t>
  </si>
  <si>
    <t>r14-801</t>
  </si>
  <si>
    <t>46-32-3</t>
  </si>
  <si>
    <t>Senobis gasufTaveba samSeneblo nagvisgan</t>
  </si>
  <si>
    <t>r21-87</t>
  </si>
  <si>
    <t>samSeneblo nagvis datvirTva xeliT a/m</t>
  </si>
  <si>
    <t>samSeneblo nagvis transportireba 2 km-ze</t>
  </si>
  <si>
    <t>15-55-5-11</t>
  </si>
  <si>
    <t>wyali</t>
  </si>
  <si>
    <t>sxva masala</t>
  </si>
  <si>
    <t>15-168-3</t>
  </si>
  <si>
    <t>kedlebis SeRebva zeTovani saRebaviT Selesvaze orjer</t>
  </si>
  <si>
    <t>15-159-8</t>
  </si>
  <si>
    <t xml:space="preserve">zeTovani saRebavi </t>
  </si>
  <si>
    <t>sagrunti zeTovani</t>
  </si>
  <si>
    <t>sfiTxni</t>
  </si>
  <si>
    <t>olifa</t>
  </si>
  <si>
    <t>plintusi laminirebuli</t>
  </si>
  <si>
    <t>11-20-3</t>
  </si>
  <si>
    <t>q/cementis xsnari  m100</t>
  </si>
  <si>
    <t>keramikuli filebi</t>
  </si>
  <si>
    <t>25-1</t>
  </si>
  <si>
    <t>25-2</t>
  </si>
  <si>
    <t>6-16-1</t>
  </si>
  <si>
    <t>mdf-is kari, saketiT</t>
  </si>
  <si>
    <t>sanaTi - ganaTebis armatura '2X36 Ria</t>
  </si>
  <si>
    <t>balastiT Sevseba pandusis qveS (datkepniT)</t>
  </si>
  <si>
    <t>saxeluris mowyoba pandusis orive mxares</t>
  </si>
  <si>
    <t>mili liTonis d=40 mm</t>
  </si>
  <si>
    <t>milkvadrati 30*40*2</t>
  </si>
  <si>
    <t xml:space="preserve">arsebuli xis karebebis demontaJi </t>
  </si>
  <si>
    <t>kedlebis, rigelebis  lesva gajiT nawilobriv</t>
  </si>
  <si>
    <t>pandusis mowyoba Sida kibeebis gverdiT monoliTuri rk/betonis filiT</t>
  </si>
  <si>
    <t>kedlebis da Weris Rebva wyalemulsiuri saRebaviT orjer (feri damkveTTan SeTanxmebiT)</t>
  </si>
  <si>
    <t xml:space="preserve">mdf-is orfrTiani karis mowyoba 1c -1.4*2.2.35) </t>
  </si>
  <si>
    <t xml:space="preserve">mdf-is erTfrTiani  karis mowyoba 1c-1*2.2.3,1c-1.1*2.35,2c-0.8*2.0 </t>
  </si>
  <si>
    <t>el. faris montaJi 24a avtomatiT</t>
  </si>
  <si>
    <t>100m2</t>
  </si>
  <si>
    <t>xis ficari 4mm</t>
  </si>
  <si>
    <t>lursmani</t>
  </si>
  <si>
    <t>mavTulbade</t>
  </si>
  <si>
    <t>proeqtiT</t>
  </si>
  <si>
    <r>
      <t xml:space="preserve"> ,,diubeli" </t>
    </r>
    <r>
      <rPr>
        <sz val="10"/>
        <rFont val="Calibri"/>
        <family val="2"/>
      </rPr>
      <t>L=50(</t>
    </r>
    <r>
      <rPr>
        <sz val="10"/>
        <rFont val="AcadNusx"/>
        <family val="0"/>
      </rPr>
      <t>mm) plastmasis budiT</t>
    </r>
  </si>
  <si>
    <r>
      <t xml:space="preserve"> moTuTiavebuli mavTuli-</t>
    </r>
    <r>
      <rPr>
        <sz val="10"/>
        <rFont val="Calibri"/>
        <family val="2"/>
      </rPr>
      <t>D=</t>
    </r>
    <r>
      <rPr>
        <sz val="10"/>
        <rFont val="AcadNusx"/>
        <family val="0"/>
      </rPr>
      <t>5,5mm</t>
    </r>
  </si>
  <si>
    <r>
      <t>sportdarbazSi Sekiduli Weris mowyoba damcavi mavTulbadiT (50X50mm ujrediTD</t>
    </r>
    <r>
      <rPr>
        <b/>
        <sz val="10"/>
        <rFont val="Calibri"/>
        <family val="2"/>
      </rPr>
      <t>D=</t>
    </r>
    <r>
      <rPr>
        <b/>
        <sz val="10"/>
        <rFont val="AcadNusx"/>
        <family val="0"/>
      </rPr>
      <t>1.8mm-iani moTuTivebuli mavTuliT)</t>
    </r>
  </si>
  <si>
    <t>ezoSi arsebuli tualetis reabilitacia</t>
  </si>
  <si>
    <t>saxuravi</t>
  </si>
  <si>
    <t>saxuravis safaris demontaJi Camotana dasawyobebiT</t>
  </si>
  <si>
    <t>kv.m</t>
  </si>
  <si>
    <t>Sromis danaxarji</t>
  </si>
  <si>
    <t>k/s</t>
  </si>
  <si>
    <t>10-36-4</t>
  </si>
  <si>
    <t>saxuravis molartyva daxerxili xis masaliT</t>
  </si>
  <si>
    <t>daxerxili xis masala</t>
  </si>
  <si>
    <t>kub.m</t>
  </si>
  <si>
    <t>proektiT</t>
  </si>
  <si>
    <t>kg.</t>
  </si>
  <si>
    <t>12-8_5</t>
  </si>
  <si>
    <t>TviT mWreli Surufi</t>
  </si>
  <si>
    <t xml:space="preserve">gadaxurvis mowyoba talRovani azbestocementis furclebiT </t>
  </si>
  <si>
    <t>talRovani azbestocementis furclebi</t>
  </si>
  <si>
    <t>moTuTiebuli Tunuqis furceli      (0,4-0,45mm) (kexisTvis) 4g.m</t>
  </si>
  <si>
    <t>15-51-1</t>
  </si>
  <si>
    <t>q/cementis xsnari  1/3</t>
  </si>
  <si>
    <t>kedlebis lesva q/cementis xsnariT</t>
  </si>
  <si>
    <t>15-168-7</t>
  </si>
  <si>
    <t xml:space="preserve">kedlebis  SefiTxvna - Rebva ori fena wyalemulsiuri saRebaviT </t>
  </si>
  <si>
    <t>iatakis SeRebva zeTovani saRebaviT  orjer</t>
  </si>
  <si>
    <t>15-158-3</t>
  </si>
  <si>
    <t>sagrunti zeTovani(koleri)</t>
  </si>
  <si>
    <t xml:space="preserve"> saRebavi mSrali </t>
  </si>
  <si>
    <t>dedofliswyaros municipalitetis sofel qvemo qedSi mdebare sajaro skolis sportuli darbazis kosmetikuri remontisa da ezoSi arsebuli tualetis reabilitaciis samuSaoebis  xarjTaRricxva</t>
  </si>
  <si>
    <t xml:space="preserve">iatakze metlaxis filebis mowyoba </t>
  </si>
  <si>
    <t>dazianebuli iatakis Secvla axali ficarnagiT, plintusebis mowyobiT</t>
  </si>
  <si>
    <t>%</t>
  </si>
</sst>
</file>

<file path=xl/styles.xml><?xml version="1.0" encoding="utf-8"?>
<styleSheet xmlns="http://schemas.openxmlformats.org/spreadsheetml/2006/main">
  <numFmts count="2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ლ.&quot;;\-#,##0\ &quot;ლ.&quot;"/>
    <numFmt numFmtId="173" formatCode="#,##0\ &quot;ლ.&quot;;[Red]\-#,##0\ &quot;ლ.&quot;"/>
    <numFmt numFmtId="174" formatCode="#,##0.00\ &quot;ლ.&quot;;\-#,##0.00\ &quot;ლ.&quot;"/>
    <numFmt numFmtId="175" formatCode="#,##0.00\ &quot;ლ.&quot;;[Red]\-#,##0.00\ &quot;ლ.&quot;"/>
    <numFmt numFmtId="176" formatCode="_-* #,##0\ &quot;ლ.&quot;_-;\-* #,##0\ &quot;ლ.&quot;_-;_-* &quot;-&quot;\ &quot;ლ.&quot;_-;_-@_-"/>
    <numFmt numFmtId="177" formatCode="_-* #,##0\ _ლ_._-;\-* #,##0\ _ლ_._-;_-* &quot;-&quot;\ _ლ_._-;_-@_-"/>
    <numFmt numFmtId="178" formatCode="_-* #,##0.00\ &quot;ლ.&quot;_-;\-* #,##0.00\ &quot;ლ.&quot;_-;_-* &quot;-&quot;??\ &quot;ლ.&quot;_-;_-@_-"/>
    <numFmt numFmtId="179" formatCode="_-* #,##0.00\ _ლ_._-;\-* #,##0.00\ _ლ_._-;_-* &quot;-&quot;??\ _ლ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5">
    <font>
      <sz val="10"/>
      <name val="Arial"/>
      <family val="0"/>
    </font>
    <font>
      <sz val="10"/>
      <name val="AcadNusx"/>
      <family val="0"/>
    </font>
    <font>
      <u val="single"/>
      <sz val="10"/>
      <color indexed="12"/>
      <name val="Arial"/>
      <family val="2"/>
    </font>
    <font>
      <b/>
      <sz val="10"/>
      <name val="AcadNusx"/>
      <family val="0"/>
    </font>
    <font>
      <b/>
      <sz val="11"/>
      <name val="AcadNusx"/>
      <family val="0"/>
    </font>
    <font>
      <b/>
      <sz val="10"/>
      <name val="Arial"/>
      <family val="2"/>
    </font>
    <font>
      <sz val="10"/>
      <name val="Calibri"/>
      <family val="2"/>
    </font>
    <font>
      <b/>
      <sz val="9"/>
      <name val="AcadNusx"/>
      <family val="0"/>
    </font>
    <font>
      <sz val="10"/>
      <color indexed="10"/>
      <name val="AcadNusx"/>
      <family val="0"/>
    </font>
    <font>
      <b/>
      <sz val="8"/>
      <name val="AcadNusx"/>
      <family val="0"/>
    </font>
    <font>
      <sz val="8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Nusx"/>
      <family val="0"/>
    </font>
    <font>
      <sz val="11"/>
      <color indexed="8"/>
      <name val="AcadNusx"/>
      <family val="0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cadNusx"/>
      <family val="0"/>
    </font>
    <font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9" fontId="7" fillId="0" borderId="11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49" fontId="7" fillId="0" borderId="14" xfId="0" applyNumberFormat="1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2" fontId="1" fillId="0" borderId="0" xfId="0" applyNumberFormat="1" applyFont="1" applyAlignment="1" applyProtection="1">
      <alignment horizontal="center" vertical="center" wrapText="1"/>
      <protection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2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1" fillId="0" borderId="10" xfId="0" applyFont="1" applyBorder="1" applyAlignment="1" applyProtection="1">
      <alignment vertical="center" wrapTex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5" xfId="0" applyFont="1" applyFill="1" applyBorder="1" applyAlignment="1" applyProtection="1">
      <alignment horizontal="center" vertical="center"/>
      <protection hidden="1"/>
    </xf>
    <xf numFmtId="0" fontId="52" fillId="0" borderId="15" xfId="0" applyFont="1" applyFill="1" applyBorder="1" applyAlignment="1" applyProtection="1">
      <alignment horizontal="center" vertical="top" wrapText="1"/>
      <protection hidden="1"/>
    </xf>
    <xf numFmtId="0" fontId="51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53" fillId="0" borderId="0" xfId="0" applyFont="1" applyFill="1" applyBorder="1" applyAlignment="1" applyProtection="1">
      <alignment horizontal="center" vertical="center" wrapText="1"/>
      <protection hidden="1"/>
    </xf>
    <xf numFmtId="0" fontId="52" fillId="0" borderId="15" xfId="0" applyFont="1" applyFill="1" applyBorder="1" applyAlignment="1" applyProtection="1">
      <alignment horizontal="center" vertical="center"/>
      <protection hidden="1"/>
    </xf>
    <xf numFmtId="0" fontId="52" fillId="0" borderId="15" xfId="0" applyFont="1" applyFill="1" applyBorder="1" applyAlignment="1" applyProtection="1">
      <alignment horizontal="left" vertical="top" wrapText="1"/>
      <protection hidden="1"/>
    </xf>
    <xf numFmtId="0" fontId="52" fillId="0" borderId="15" xfId="0" applyFont="1" applyFill="1" applyBorder="1" applyAlignment="1" applyProtection="1">
      <alignment horizontal="center" vertical="center" wrapText="1"/>
      <protection hidden="1"/>
    </xf>
    <xf numFmtId="0" fontId="54" fillId="0" borderId="15" xfId="0" applyFont="1" applyFill="1" applyBorder="1" applyAlignment="1" applyProtection="1">
      <alignment horizontal="center" vertical="center" wrapText="1"/>
      <protection hidden="1"/>
    </xf>
    <xf numFmtId="2" fontId="5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/>
      <protection hidden="1"/>
    </xf>
    <xf numFmtId="0" fontId="52" fillId="0" borderId="16" xfId="0" applyFont="1" applyFill="1" applyBorder="1" applyAlignment="1" applyProtection="1">
      <alignment horizontal="center" vertical="center"/>
      <protection hidden="1"/>
    </xf>
    <xf numFmtId="0" fontId="54" fillId="0" borderId="15" xfId="0" applyFont="1" applyFill="1" applyBorder="1" applyAlignment="1" applyProtection="1">
      <alignment horizontal="left" vertical="top" wrapText="1"/>
      <protection hidden="1"/>
    </xf>
    <xf numFmtId="0" fontId="3" fillId="33" borderId="15" xfId="0" applyFont="1" applyFill="1" applyBorder="1" applyAlignment="1" applyProtection="1">
      <alignment horizontal="left" vertical="center" wrapText="1"/>
      <protection hidden="1"/>
    </xf>
    <xf numFmtId="184" fontId="5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7" xfId="0" applyFont="1" applyFill="1" applyBorder="1" applyAlignment="1" applyProtection="1">
      <alignment horizontal="center" vertical="center"/>
      <protection hidden="1"/>
    </xf>
    <xf numFmtId="0" fontId="52" fillId="0" borderId="17" xfId="0" applyFont="1" applyFill="1" applyBorder="1" applyAlignment="1" applyProtection="1">
      <alignment vertical="center"/>
      <protection hidden="1"/>
    </xf>
    <xf numFmtId="14" fontId="52" fillId="0" borderId="0" xfId="0" applyNumberFormat="1" applyFont="1" applyFill="1" applyBorder="1" applyAlignment="1" applyProtection="1">
      <alignment vertical="center"/>
      <protection hidden="1"/>
    </xf>
    <xf numFmtId="0" fontId="52" fillId="0" borderId="18" xfId="0" applyFont="1" applyFill="1" applyBorder="1" applyAlignment="1" applyProtection="1">
      <alignment horizontal="center" vertical="center"/>
      <protection hidden="1"/>
    </xf>
    <xf numFmtId="0" fontId="52" fillId="0" borderId="18" xfId="0" applyFont="1" applyFill="1" applyBorder="1" applyAlignment="1" applyProtection="1">
      <alignment vertical="center"/>
      <protection hidden="1"/>
    </xf>
    <xf numFmtId="14" fontId="52" fillId="0" borderId="16" xfId="0" applyNumberFormat="1" applyFont="1" applyBorder="1" applyAlignment="1" applyProtection="1">
      <alignment vertical="center"/>
      <protection hidden="1"/>
    </xf>
    <xf numFmtId="14" fontId="52" fillId="0" borderId="17" xfId="0" applyNumberFormat="1" applyFont="1" applyBorder="1" applyAlignment="1" applyProtection="1">
      <alignment vertical="center"/>
      <protection hidden="1"/>
    </xf>
    <xf numFmtId="0" fontId="54" fillId="0" borderId="15" xfId="0" applyFont="1" applyFill="1" applyBorder="1" applyAlignment="1" applyProtection="1">
      <alignment horizontal="left" vertical="center" wrapText="1"/>
      <protection hidden="1"/>
    </xf>
    <xf numFmtId="0" fontId="54" fillId="0" borderId="15" xfId="0" applyFont="1" applyFill="1" applyBorder="1" applyAlignment="1" applyProtection="1">
      <alignment horizontal="center" vertical="top" wrapText="1"/>
      <protection hidden="1"/>
    </xf>
    <xf numFmtId="14" fontId="52" fillId="0" borderId="18" xfId="0" applyNumberFormat="1" applyFont="1" applyBorder="1" applyAlignment="1" applyProtection="1">
      <alignment vertical="center"/>
      <protection hidden="1"/>
    </xf>
    <xf numFmtId="1" fontId="5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7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1" fillId="0" borderId="15" xfId="0" applyFont="1" applyFill="1" applyBorder="1" applyAlignment="1" applyProtection="1">
      <alignment horizontal="center" vertical="center" wrapText="1"/>
      <protection locked="0"/>
    </xf>
    <xf numFmtId="0" fontId="54" fillId="0" borderId="15" xfId="0" applyFont="1" applyFill="1" applyBorder="1" applyAlignment="1" applyProtection="1">
      <alignment horizontal="center" vertical="center" wrapText="1"/>
      <protection locked="0"/>
    </xf>
    <xf numFmtId="2" fontId="54" fillId="0" borderId="15" xfId="0" applyNumberFormat="1" applyFont="1" applyFill="1" applyBorder="1" applyAlignment="1" applyProtection="1">
      <alignment horizontal="center" vertical="center" wrapText="1"/>
      <protection locked="0"/>
    </xf>
    <xf numFmtId="184" fontId="54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9" fontId="3" fillId="0" borderId="10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126</xdr:row>
      <xdr:rowOff>0</xdr:rowOff>
    </xdr:from>
    <xdr:ext cx="304800" cy="28575"/>
    <xdr:sp>
      <xdr:nvSpPr>
        <xdr:cNvPr id="1" name="AutoShape 1" descr="stat20"/>
        <xdr:cNvSpPr>
          <a:spLocks noChangeAspect="1"/>
        </xdr:cNvSpPr>
      </xdr:nvSpPr>
      <xdr:spPr>
        <a:xfrm>
          <a:off x="1066800" y="275177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304800" cy="28575"/>
    <xdr:sp>
      <xdr:nvSpPr>
        <xdr:cNvPr id="2" name="AutoShape 2" descr="profile24_0">
          <a:hlinkClick r:id="rId1"/>
        </xdr:cNvPr>
        <xdr:cNvSpPr>
          <a:spLocks noChangeAspect="1"/>
        </xdr:cNvSpPr>
      </xdr:nvSpPr>
      <xdr:spPr>
        <a:xfrm>
          <a:off x="3924300" y="275177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304800" cy="28575"/>
    <xdr:sp>
      <xdr:nvSpPr>
        <xdr:cNvPr id="3" name="AutoShape 1" descr="stat20"/>
        <xdr:cNvSpPr>
          <a:spLocks noChangeAspect="1"/>
        </xdr:cNvSpPr>
      </xdr:nvSpPr>
      <xdr:spPr>
        <a:xfrm>
          <a:off x="1066800" y="275177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A112">
      <selection activeCell="D116" sqref="D116"/>
    </sheetView>
  </sheetViews>
  <sheetFormatPr defaultColWidth="9.140625" defaultRowHeight="12.75"/>
  <cols>
    <col min="1" max="1" width="6.57421875" style="62" customWidth="1"/>
    <col min="2" max="2" width="9.421875" style="63" customWidth="1"/>
    <col min="3" max="3" width="42.8515625" style="3" customWidth="1"/>
    <col min="4" max="4" width="7.8515625" style="64" customWidth="1"/>
    <col min="5" max="5" width="9.8515625" style="64" customWidth="1"/>
    <col min="6" max="6" width="8.140625" style="64" customWidth="1"/>
    <col min="7" max="7" width="6.57421875" style="65" customWidth="1"/>
    <col min="8" max="8" width="8.28125" style="65" customWidth="1"/>
    <col min="9" max="9" width="6.00390625" style="65" customWidth="1"/>
    <col min="10" max="10" width="8.7109375" style="64" customWidth="1"/>
    <col min="11" max="11" width="6.421875" style="64" customWidth="1"/>
    <col min="12" max="12" width="8.7109375" style="64" customWidth="1"/>
    <col min="13" max="13" width="10.8515625" style="64" customWidth="1"/>
    <col min="14" max="14" width="9.140625" style="3" customWidth="1"/>
    <col min="15" max="15" width="10.00390625" style="3" bestFit="1" customWidth="1"/>
    <col min="16" max="16" width="9.140625" style="3" customWidth="1"/>
    <col min="17" max="17" width="9.8515625" style="3" bestFit="1" customWidth="1"/>
    <col min="18" max="18" width="10.28125" style="3" bestFit="1" customWidth="1"/>
    <col min="19" max="19" width="9.140625" style="3" customWidth="1"/>
    <col min="20" max="20" width="10.00390625" style="3" bestFit="1" customWidth="1"/>
    <col min="21" max="16384" width="9.140625" style="3" customWidth="1"/>
  </cols>
  <sheetData>
    <row r="1" spans="1:13" ht="31.5" customHeight="1">
      <c r="A1" s="1" t="s">
        <v>122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3.5">
      <c r="A3" s="4" t="s">
        <v>9</v>
      </c>
      <c r="B3" s="5"/>
      <c r="C3" s="6" t="s">
        <v>8</v>
      </c>
      <c r="D3" s="4" t="s">
        <v>3</v>
      </c>
      <c r="E3" s="4" t="s">
        <v>7</v>
      </c>
      <c r="F3" s="7"/>
      <c r="G3" s="8" t="s">
        <v>0</v>
      </c>
      <c r="H3" s="8"/>
      <c r="I3" s="4" t="s">
        <v>1</v>
      </c>
      <c r="J3" s="4"/>
      <c r="K3" s="9" t="s">
        <v>4</v>
      </c>
      <c r="L3" s="10"/>
      <c r="M3" s="4" t="s">
        <v>2</v>
      </c>
    </row>
    <row r="4" spans="1:13" ht="27">
      <c r="A4" s="4"/>
      <c r="B4" s="11"/>
      <c r="C4" s="12"/>
      <c r="D4" s="4"/>
      <c r="E4" s="13" t="s">
        <v>20</v>
      </c>
      <c r="F4" s="13" t="s">
        <v>2</v>
      </c>
      <c r="G4" s="14" t="s">
        <v>6</v>
      </c>
      <c r="H4" s="14" t="s">
        <v>5</v>
      </c>
      <c r="I4" s="14" t="s">
        <v>6</v>
      </c>
      <c r="J4" s="13" t="s">
        <v>5</v>
      </c>
      <c r="K4" s="13" t="s">
        <v>6</v>
      </c>
      <c r="L4" s="13" t="s">
        <v>5</v>
      </c>
      <c r="M4" s="4"/>
    </row>
    <row r="5" spans="1:13" ht="13.5">
      <c r="A5" s="13">
        <v>1</v>
      </c>
      <c r="B5" s="11"/>
      <c r="C5" s="15">
        <v>2</v>
      </c>
      <c r="D5" s="13">
        <v>3</v>
      </c>
      <c r="E5" s="15"/>
      <c r="F5" s="15">
        <v>4</v>
      </c>
      <c r="G5" s="14">
        <v>5</v>
      </c>
      <c r="H5" s="16">
        <v>6</v>
      </c>
      <c r="I5" s="14">
        <v>7</v>
      </c>
      <c r="J5" s="15">
        <v>8</v>
      </c>
      <c r="K5" s="13">
        <v>9</v>
      </c>
      <c r="L5" s="15">
        <v>10</v>
      </c>
      <c r="M5" s="13">
        <v>11</v>
      </c>
    </row>
    <row r="6" spans="1:13" ht="13.5">
      <c r="A6" s="14" t="s">
        <v>22</v>
      </c>
      <c r="B6" s="17"/>
      <c r="C6" s="14" t="s">
        <v>24</v>
      </c>
      <c r="D6" s="18"/>
      <c r="E6" s="18"/>
      <c r="F6" s="19"/>
      <c r="G6" s="66"/>
      <c r="H6" s="66"/>
      <c r="I6" s="66"/>
      <c r="J6" s="67"/>
      <c r="K6" s="67"/>
      <c r="L6" s="67"/>
      <c r="M6" s="67"/>
    </row>
    <row r="7" spans="1:13" ht="13.5">
      <c r="A7" s="14">
        <v>5</v>
      </c>
      <c r="B7" s="17" t="s">
        <v>53</v>
      </c>
      <c r="C7" s="20" t="s">
        <v>81</v>
      </c>
      <c r="D7" s="18" t="s">
        <v>14</v>
      </c>
      <c r="E7" s="18"/>
      <c r="F7" s="19">
        <v>11.4</v>
      </c>
      <c r="G7" s="66"/>
      <c r="H7" s="66"/>
      <c r="I7" s="66"/>
      <c r="J7" s="67"/>
      <c r="K7" s="67"/>
      <c r="L7" s="67"/>
      <c r="M7" s="67"/>
    </row>
    <row r="8" spans="1:13" ht="13.5">
      <c r="A8" s="14"/>
      <c r="B8" s="17"/>
      <c r="C8" s="21" t="s">
        <v>23</v>
      </c>
      <c r="D8" s="18" t="s">
        <v>15</v>
      </c>
      <c r="E8" s="18">
        <v>1.56</v>
      </c>
      <c r="F8" s="19">
        <f>F7*E8</f>
        <v>17.784000000000002</v>
      </c>
      <c r="G8" s="66"/>
      <c r="H8" s="66"/>
      <c r="I8" s="66"/>
      <c r="J8" s="67"/>
      <c r="K8" s="67"/>
      <c r="L8" s="67"/>
      <c r="M8" s="67"/>
    </row>
    <row r="9" spans="1:13" ht="27">
      <c r="A9" s="14">
        <v>7</v>
      </c>
      <c r="B9" s="17" t="s">
        <v>50</v>
      </c>
      <c r="C9" s="20" t="s">
        <v>26</v>
      </c>
      <c r="D9" s="18" t="s">
        <v>14</v>
      </c>
      <c r="E9" s="22"/>
      <c r="F9" s="19">
        <f>F37*5%</f>
        <v>24.07</v>
      </c>
      <c r="G9" s="66"/>
      <c r="H9" s="66"/>
      <c r="I9" s="66"/>
      <c r="J9" s="67"/>
      <c r="K9" s="67"/>
      <c r="L9" s="67"/>
      <c r="M9" s="67"/>
    </row>
    <row r="10" spans="1:13" ht="13.5">
      <c r="A10" s="14"/>
      <c r="B10" s="17"/>
      <c r="C10" s="21" t="s">
        <v>23</v>
      </c>
      <c r="D10" s="18" t="s">
        <v>15</v>
      </c>
      <c r="E10" s="18">
        <f>18.6/100</f>
        <v>0.18600000000000003</v>
      </c>
      <c r="F10" s="19">
        <f>F9*E10</f>
        <v>4.47702</v>
      </c>
      <c r="G10" s="66"/>
      <c r="H10" s="66"/>
      <c r="I10" s="66"/>
      <c r="J10" s="67"/>
      <c r="K10" s="67"/>
      <c r="L10" s="67"/>
      <c r="M10" s="67"/>
    </row>
    <row r="11" spans="1:13" ht="13.5">
      <c r="A11" s="14">
        <v>8</v>
      </c>
      <c r="B11" s="17" t="s">
        <v>52</v>
      </c>
      <c r="C11" s="20" t="s">
        <v>51</v>
      </c>
      <c r="D11" s="18" t="s">
        <v>14</v>
      </c>
      <c r="E11" s="18"/>
      <c r="F11" s="19">
        <v>90</v>
      </c>
      <c r="G11" s="66"/>
      <c r="H11" s="66"/>
      <c r="I11" s="66"/>
      <c r="J11" s="67"/>
      <c r="K11" s="67"/>
      <c r="L11" s="67"/>
      <c r="M11" s="67"/>
    </row>
    <row r="12" spans="1:13" ht="13.5">
      <c r="A12" s="14"/>
      <c r="B12" s="17"/>
      <c r="C12" s="21" t="s">
        <v>23</v>
      </c>
      <c r="D12" s="18" t="s">
        <v>15</v>
      </c>
      <c r="E12" s="18">
        <v>0.16</v>
      </c>
      <c r="F12" s="19">
        <f>F11*E12</f>
        <v>14.4</v>
      </c>
      <c r="G12" s="66"/>
      <c r="H12" s="66"/>
      <c r="I12" s="66"/>
      <c r="J12" s="67"/>
      <c r="K12" s="67"/>
      <c r="L12" s="67"/>
      <c r="M12" s="67"/>
    </row>
    <row r="13" spans="1:13" ht="27">
      <c r="A13" s="14">
        <v>9</v>
      </c>
      <c r="B13" s="17" t="s">
        <v>55</v>
      </c>
      <c r="C13" s="20" t="s">
        <v>54</v>
      </c>
      <c r="D13" s="23" t="s">
        <v>32</v>
      </c>
      <c r="E13" s="18"/>
      <c r="F13" s="24">
        <v>2</v>
      </c>
      <c r="G13" s="66"/>
      <c r="H13" s="66"/>
      <c r="I13" s="66"/>
      <c r="J13" s="67"/>
      <c r="K13" s="67"/>
      <c r="L13" s="67"/>
      <c r="M13" s="67"/>
    </row>
    <row r="14" spans="1:13" ht="13.5">
      <c r="A14" s="14"/>
      <c r="B14" s="25"/>
      <c r="C14" s="21" t="s">
        <v>23</v>
      </c>
      <c r="D14" s="23" t="s">
        <v>15</v>
      </c>
      <c r="E14" s="18">
        <v>1.85</v>
      </c>
      <c r="F14" s="19">
        <f>F13*E14</f>
        <v>3.7</v>
      </c>
      <c r="G14" s="66"/>
      <c r="H14" s="66"/>
      <c r="I14" s="66"/>
      <c r="J14" s="67"/>
      <c r="K14" s="67"/>
      <c r="L14" s="67"/>
      <c r="M14" s="67"/>
    </row>
    <row r="15" spans="1:13" ht="27">
      <c r="A15" s="14">
        <v>10</v>
      </c>
      <c r="B15" s="25" t="s">
        <v>49</v>
      </c>
      <c r="C15" s="20" t="s">
        <v>56</v>
      </c>
      <c r="D15" s="23" t="s">
        <v>32</v>
      </c>
      <c r="E15" s="18"/>
      <c r="F15" s="19">
        <f>F13</f>
        <v>2</v>
      </c>
      <c r="G15" s="66"/>
      <c r="H15" s="66"/>
      <c r="I15" s="66"/>
      <c r="J15" s="67"/>
      <c r="K15" s="67"/>
      <c r="L15" s="67"/>
      <c r="M15" s="67"/>
    </row>
    <row r="16" spans="1:13" ht="13.5">
      <c r="A16" s="14"/>
      <c r="B16" s="17"/>
      <c r="C16" s="21" t="s">
        <v>23</v>
      </c>
      <c r="D16" s="23" t="s">
        <v>15</v>
      </c>
      <c r="E16" s="18">
        <v>0.6</v>
      </c>
      <c r="F16" s="19">
        <f>F15*E16</f>
        <v>1.2</v>
      </c>
      <c r="G16" s="66"/>
      <c r="H16" s="66"/>
      <c r="I16" s="66"/>
      <c r="J16" s="67"/>
      <c r="K16" s="67"/>
      <c r="L16" s="67"/>
      <c r="M16" s="67"/>
    </row>
    <row r="17" spans="1:13" ht="27">
      <c r="A17" s="14">
        <v>11</v>
      </c>
      <c r="B17" s="25" t="s">
        <v>49</v>
      </c>
      <c r="C17" s="20" t="s">
        <v>57</v>
      </c>
      <c r="D17" s="18" t="s">
        <v>32</v>
      </c>
      <c r="E17" s="18"/>
      <c r="F17" s="19">
        <f>F15</f>
        <v>2</v>
      </c>
      <c r="G17" s="66"/>
      <c r="H17" s="66"/>
      <c r="I17" s="66"/>
      <c r="J17" s="67"/>
      <c r="K17" s="67"/>
      <c r="L17" s="67"/>
      <c r="M17" s="67"/>
    </row>
    <row r="18" spans="1:13" ht="13.5">
      <c r="A18" s="14"/>
      <c r="B18" s="17"/>
      <c r="C18" s="14" t="s">
        <v>25</v>
      </c>
      <c r="D18" s="18"/>
      <c r="E18" s="18"/>
      <c r="F18" s="19"/>
      <c r="G18" s="66"/>
      <c r="H18" s="66"/>
      <c r="I18" s="66"/>
      <c r="J18" s="67"/>
      <c r="K18" s="67"/>
      <c r="L18" s="67"/>
      <c r="M18" s="67"/>
    </row>
    <row r="19" spans="1:13" ht="31.5" customHeight="1">
      <c r="A19" s="14">
        <v>4</v>
      </c>
      <c r="B19" s="17" t="s">
        <v>58</v>
      </c>
      <c r="C19" s="20" t="s">
        <v>82</v>
      </c>
      <c r="D19" s="23" t="s">
        <v>14</v>
      </c>
      <c r="E19" s="18"/>
      <c r="F19" s="19">
        <f>F9</f>
        <v>24.07</v>
      </c>
      <c r="G19" s="66"/>
      <c r="H19" s="66"/>
      <c r="I19" s="66"/>
      <c r="J19" s="67"/>
      <c r="K19" s="67"/>
      <c r="L19" s="67"/>
      <c r="M19" s="67"/>
    </row>
    <row r="20" spans="1:13" ht="13.5">
      <c r="A20" s="14"/>
      <c r="B20" s="17"/>
      <c r="C20" s="21" t="s">
        <v>23</v>
      </c>
      <c r="D20" s="23" t="s">
        <v>15</v>
      </c>
      <c r="E20" s="18">
        <v>0.574</v>
      </c>
      <c r="F20" s="19">
        <f>F19*E20</f>
        <v>13.81618</v>
      </c>
      <c r="G20" s="66"/>
      <c r="H20" s="66"/>
      <c r="I20" s="66"/>
      <c r="J20" s="67"/>
      <c r="K20" s="67"/>
      <c r="L20" s="67"/>
      <c r="M20" s="67"/>
    </row>
    <row r="21" spans="1:13" ht="13.5">
      <c r="A21" s="14"/>
      <c r="B21" s="17"/>
      <c r="C21" s="21" t="s">
        <v>18</v>
      </c>
      <c r="D21" s="23" t="s">
        <v>17</v>
      </c>
      <c r="E21" s="18">
        <v>0.0397</v>
      </c>
      <c r="F21" s="19">
        <f>F19*E21</f>
        <v>0.955579</v>
      </c>
      <c r="G21" s="66"/>
      <c r="H21" s="66"/>
      <c r="I21" s="66"/>
      <c r="J21" s="67"/>
      <c r="K21" s="67"/>
      <c r="L21" s="67"/>
      <c r="M21" s="67"/>
    </row>
    <row r="22" spans="1:13" ht="13.5">
      <c r="A22" s="14"/>
      <c r="B22" s="17"/>
      <c r="C22" s="21" t="s">
        <v>27</v>
      </c>
      <c r="D22" s="23" t="s">
        <v>32</v>
      </c>
      <c r="E22" s="18">
        <v>0.0345</v>
      </c>
      <c r="F22" s="19">
        <f>F19*E22</f>
        <v>0.8304150000000001</v>
      </c>
      <c r="G22" s="66"/>
      <c r="H22" s="66"/>
      <c r="I22" s="66"/>
      <c r="J22" s="67"/>
      <c r="K22" s="67"/>
      <c r="L22" s="67"/>
      <c r="M22" s="67"/>
    </row>
    <row r="23" spans="1:13" ht="13.5">
      <c r="A23" s="14"/>
      <c r="B23" s="17"/>
      <c r="C23" s="21" t="s">
        <v>59</v>
      </c>
      <c r="D23" s="23" t="s">
        <v>11</v>
      </c>
      <c r="E23" s="18">
        <v>0.006</v>
      </c>
      <c r="F23" s="19">
        <f>F19*E23</f>
        <v>0.14442</v>
      </c>
      <c r="G23" s="66"/>
      <c r="H23" s="66"/>
      <c r="I23" s="66"/>
      <c r="J23" s="67"/>
      <c r="K23" s="67"/>
      <c r="L23" s="67"/>
      <c r="M23" s="67"/>
    </row>
    <row r="24" spans="1:13" ht="13.5">
      <c r="A24" s="14"/>
      <c r="B24" s="17"/>
      <c r="C24" s="21" t="s">
        <v>16</v>
      </c>
      <c r="D24" s="23" t="s">
        <v>17</v>
      </c>
      <c r="E24" s="18">
        <v>0.002</v>
      </c>
      <c r="F24" s="19">
        <f>F19*E24</f>
        <v>0.04814</v>
      </c>
      <c r="G24" s="66"/>
      <c r="H24" s="66"/>
      <c r="I24" s="66"/>
      <c r="J24" s="67"/>
      <c r="K24" s="67"/>
      <c r="L24" s="67"/>
      <c r="M24" s="67"/>
    </row>
    <row r="25" spans="1:13" ht="54">
      <c r="A25" s="14">
        <v>21</v>
      </c>
      <c r="B25" s="17" t="s">
        <v>49</v>
      </c>
      <c r="C25" s="20" t="s">
        <v>95</v>
      </c>
      <c r="D25" s="23" t="s">
        <v>14</v>
      </c>
      <c r="E25" s="18"/>
      <c r="F25" s="19">
        <v>121.66</v>
      </c>
      <c r="G25" s="66"/>
      <c r="H25" s="66"/>
      <c r="I25" s="66"/>
      <c r="J25" s="67"/>
      <c r="K25" s="67"/>
      <c r="L25" s="67"/>
      <c r="M25" s="67"/>
    </row>
    <row r="26" spans="1:13" ht="13.5">
      <c r="A26" s="14"/>
      <c r="B26" s="17"/>
      <c r="C26" s="21" t="s">
        <v>23</v>
      </c>
      <c r="D26" s="23" t="s">
        <v>15</v>
      </c>
      <c r="E26" s="18">
        <v>1</v>
      </c>
      <c r="F26" s="19">
        <f>F25*E26</f>
        <v>121.66</v>
      </c>
      <c r="G26" s="66"/>
      <c r="H26" s="66"/>
      <c r="I26" s="66"/>
      <c r="J26" s="67"/>
      <c r="K26" s="67"/>
      <c r="L26" s="67"/>
      <c r="M26" s="67"/>
    </row>
    <row r="27" spans="1:13" ht="19.5" customHeight="1">
      <c r="A27" s="14"/>
      <c r="B27" s="17"/>
      <c r="C27" s="21" t="s">
        <v>18</v>
      </c>
      <c r="D27" s="18" t="s">
        <v>17</v>
      </c>
      <c r="E27" s="18" t="s">
        <v>92</v>
      </c>
      <c r="F27" s="19">
        <v>19.2</v>
      </c>
      <c r="G27" s="66"/>
      <c r="H27" s="66"/>
      <c r="I27" s="66"/>
      <c r="J27" s="67"/>
      <c r="K27" s="67"/>
      <c r="L27" s="67"/>
      <c r="M27" s="67"/>
    </row>
    <row r="28" spans="1:13" ht="17.25" customHeight="1">
      <c r="A28" s="14"/>
      <c r="B28" s="17"/>
      <c r="C28" s="21" t="s">
        <v>93</v>
      </c>
      <c r="D28" s="23" t="s">
        <v>19</v>
      </c>
      <c r="E28" s="18" t="s">
        <v>92</v>
      </c>
      <c r="F28" s="19">
        <v>5</v>
      </c>
      <c r="G28" s="66"/>
      <c r="H28" s="66"/>
      <c r="I28" s="66"/>
      <c r="J28" s="67"/>
      <c r="K28" s="67"/>
      <c r="L28" s="67"/>
      <c r="M28" s="67"/>
    </row>
    <row r="29" spans="1:13" ht="13.5">
      <c r="A29" s="14"/>
      <c r="B29" s="17"/>
      <c r="C29" s="21" t="s">
        <v>91</v>
      </c>
      <c r="D29" s="23" t="s">
        <v>14</v>
      </c>
      <c r="E29" s="18">
        <v>1.05</v>
      </c>
      <c r="F29" s="19">
        <f>F25*E29</f>
        <v>127.743</v>
      </c>
      <c r="G29" s="66"/>
      <c r="H29" s="66"/>
      <c r="I29" s="66"/>
      <c r="J29" s="67"/>
      <c r="K29" s="67"/>
      <c r="L29" s="67"/>
      <c r="M29" s="67"/>
    </row>
    <row r="30" spans="1:13" ht="13.5">
      <c r="A30" s="14"/>
      <c r="B30" s="17"/>
      <c r="C30" s="21" t="s">
        <v>94</v>
      </c>
      <c r="D30" s="23" t="s">
        <v>10</v>
      </c>
      <c r="E30" s="18" t="s">
        <v>92</v>
      </c>
      <c r="F30" s="19">
        <v>195</v>
      </c>
      <c r="G30" s="66"/>
      <c r="H30" s="66"/>
      <c r="I30" s="66"/>
      <c r="J30" s="67"/>
      <c r="K30" s="67"/>
      <c r="L30" s="67"/>
      <c r="M30" s="67"/>
    </row>
    <row r="31" spans="1:13" ht="27">
      <c r="A31" s="14">
        <v>9</v>
      </c>
      <c r="B31" s="25" t="s">
        <v>49</v>
      </c>
      <c r="C31" s="20" t="s">
        <v>86</v>
      </c>
      <c r="D31" s="23" t="s">
        <v>14</v>
      </c>
      <c r="E31" s="18"/>
      <c r="F31" s="19">
        <v>8.08</v>
      </c>
      <c r="G31" s="66"/>
      <c r="H31" s="66"/>
      <c r="I31" s="66"/>
      <c r="J31" s="67"/>
      <c r="K31" s="67"/>
      <c r="L31" s="67"/>
      <c r="M31" s="67"/>
    </row>
    <row r="32" spans="1:13" ht="13.5">
      <c r="A32" s="14"/>
      <c r="B32" s="17"/>
      <c r="C32" s="21" t="s">
        <v>23</v>
      </c>
      <c r="D32" s="23" t="s">
        <v>14</v>
      </c>
      <c r="E32" s="18">
        <v>1</v>
      </c>
      <c r="F32" s="19">
        <f>F31*E32</f>
        <v>8.08</v>
      </c>
      <c r="G32" s="66"/>
      <c r="H32" s="66"/>
      <c r="I32" s="66"/>
      <c r="J32" s="67"/>
      <c r="K32" s="67"/>
      <c r="L32" s="67"/>
      <c r="M32" s="67"/>
    </row>
    <row r="33" spans="1:13" ht="13.5">
      <c r="A33" s="14"/>
      <c r="B33" s="17"/>
      <c r="C33" s="21" t="s">
        <v>75</v>
      </c>
      <c r="D33" s="23" t="s">
        <v>14</v>
      </c>
      <c r="E33" s="18">
        <v>1</v>
      </c>
      <c r="F33" s="19">
        <f>F31*E33</f>
        <v>8.08</v>
      </c>
      <c r="G33" s="66"/>
      <c r="H33" s="66"/>
      <c r="I33" s="66"/>
      <c r="J33" s="67"/>
      <c r="K33" s="67"/>
      <c r="L33" s="67"/>
      <c r="M33" s="67"/>
    </row>
    <row r="34" spans="1:13" ht="27">
      <c r="A34" s="14">
        <v>9</v>
      </c>
      <c r="B34" s="25" t="s">
        <v>49</v>
      </c>
      <c r="C34" s="20" t="s">
        <v>85</v>
      </c>
      <c r="D34" s="23" t="s">
        <v>14</v>
      </c>
      <c r="E34" s="18"/>
      <c r="F34" s="19">
        <v>3.29</v>
      </c>
      <c r="G34" s="66"/>
      <c r="H34" s="66"/>
      <c r="I34" s="66"/>
      <c r="J34" s="67"/>
      <c r="K34" s="67"/>
      <c r="L34" s="67"/>
      <c r="M34" s="67"/>
    </row>
    <row r="35" spans="1:13" ht="13.5">
      <c r="A35" s="14"/>
      <c r="B35" s="17"/>
      <c r="C35" s="21" t="s">
        <v>23</v>
      </c>
      <c r="D35" s="23" t="s">
        <v>14</v>
      </c>
      <c r="E35" s="18">
        <v>1</v>
      </c>
      <c r="F35" s="19">
        <f>F34*E35</f>
        <v>3.29</v>
      </c>
      <c r="G35" s="66"/>
      <c r="H35" s="66"/>
      <c r="I35" s="66"/>
      <c r="J35" s="67"/>
      <c r="K35" s="67"/>
      <c r="L35" s="67"/>
      <c r="M35" s="67"/>
    </row>
    <row r="36" spans="1:13" ht="13.5">
      <c r="A36" s="14"/>
      <c r="B36" s="17"/>
      <c r="C36" s="21" t="s">
        <v>75</v>
      </c>
      <c r="D36" s="23" t="s">
        <v>14</v>
      </c>
      <c r="E36" s="18">
        <v>1</v>
      </c>
      <c r="F36" s="19">
        <f>F34*E36</f>
        <v>3.29</v>
      </c>
      <c r="G36" s="66"/>
      <c r="H36" s="66"/>
      <c r="I36" s="66"/>
      <c r="J36" s="67"/>
      <c r="K36" s="67"/>
      <c r="L36" s="67"/>
      <c r="M36" s="67"/>
    </row>
    <row r="37" spans="1:13" ht="40.5">
      <c r="A37" s="14">
        <v>14</v>
      </c>
      <c r="B37" s="17" t="s">
        <v>61</v>
      </c>
      <c r="C37" s="20" t="s">
        <v>84</v>
      </c>
      <c r="D37" s="26" t="s">
        <v>14</v>
      </c>
      <c r="E37" s="27"/>
      <c r="F37" s="28">
        <v>481.4</v>
      </c>
      <c r="G37" s="68"/>
      <c r="H37" s="66"/>
      <c r="I37" s="68"/>
      <c r="J37" s="67"/>
      <c r="K37" s="69"/>
      <c r="L37" s="67"/>
      <c r="M37" s="67"/>
    </row>
    <row r="38" spans="1:13" ht="13.5">
      <c r="A38" s="14"/>
      <c r="B38" s="17"/>
      <c r="C38" s="21" t="s">
        <v>23</v>
      </c>
      <c r="D38" s="23" t="s">
        <v>15</v>
      </c>
      <c r="E38" s="18">
        <v>0.41</v>
      </c>
      <c r="F38" s="19">
        <f>F37*E38</f>
        <v>197.37399999999997</v>
      </c>
      <c r="G38" s="66"/>
      <c r="H38" s="66"/>
      <c r="I38" s="66"/>
      <c r="J38" s="67"/>
      <c r="K38" s="67"/>
      <c r="L38" s="67"/>
      <c r="M38" s="67"/>
    </row>
    <row r="39" spans="1:13" ht="13.5">
      <c r="A39" s="14"/>
      <c r="B39" s="17"/>
      <c r="C39" s="21" t="s">
        <v>18</v>
      </c>
      <c r="D39" s="18" t="s">
        <v>17</v>
      </c>
      <c r="E39" s="18">
        <v>0.0009</v>
      </c>
      <c r="F39" s="19">
        <f>F37*E39</f>
        <v>0.43326</v>
      </c>
      <c r="G39" s="66"/>
      <c r="H39" s="66"/>
      <c r="I39" s="66"/>
      <c r="J39" s="67"/>
      <c r="K39" s="67"/>
      <c r="L39" s="67"/>
      <c r="M39" s="67"/>
    </row>
    <row r="40" spans="1:13" ht="13.5">
      <c r="A40" s="14"/>
      <c r="B40" s="17"/>
      <c r="C40" s="21" t="s">
        <v>39</v>
      </c>
      <c r="D40" s="23" t="s">
        <v>19</v>
      </c>
      <c r="E40" s="18">
        <v>0.63</v>
      </c>
      <c r="F40" s="19">
        <f>F37*E40</f>
        <v>303.282</v>
      </c>
      <c r="G40" s="66"/>
      <c r="H40" s="66"/>
      <c r="I40" s="66"/>
      <c r="J40" s="67"/>
      <c r="K40" s="67"/>
      <c r="L40" s="67"/>
      <c r="M40" s="67"/>
    </row>
    <row r="41" spans="1:13" ht="13.5">
      <c r="A41" s="14"/>
      <c r="B41" s="17"/>
      <c r="C41" s="21" t="s">
        <v>34</v>
      </c>
      <c r="D41" s="23" t="s">
        <v>19</v>
      </c>
      <c r="E41" s="18">
        <v>0.51</v>
      </c>
      <c r="F41" s="19">
        <f>F37*E41</f>
        <v>245.51399999999998</v>
      </c>
      <c r="G41" s="66"/>
      <c r="H41" s="66"/>
      <c r="I41" s="66"/>
      <c r="J41" s="67"/>
      <c r="K41" s="67"/>
      <c r="L41" s="67"/>
      <c r="M41" s="67"/>
    </row>
    <row r="42" spans="1:13" ht="13.5">
      <c r="A42" s="14"/>
      <c r="B42" s="17"/>
      <c r="C42" s="21" t="s">
        <v>16</v>
      </c>
      <c r="D42" s="23" t="s">
        <v>17</v>
      </c>
      <c r="E42" s="18">
        <v>0.007</v>
      </c>
      <c r="F42" s="19">
        <f>F37*E42</f>
        <v>3.3698</v>
      </c>
      <c r="G42" s="66"/>
      <c r="H42" s="66"/>
      <c r="I42" s="66"/>
      <c r="J42" s="67"/>
      <c r="K42" s="67"/>
      <c r="L42" s="67"/>
      <c r="M42" s="67"/>
    </row>
    <row r="43" spans="1:13" ht="27">
      <c r="A43" s="14">
        <v>18</v>
      </c>
      <c r="B43" s="17" t="s">
        <v>63</v>
      </c>
      <c r="C43" s="20" t="s">
        <v>62</v>
      </c>
      <c r="D43" s="23" t="s">
        <v>14</v>
      </c>
      <c r="E43" s="18"/>
      <c r="F43" s="19">
        <v>89.8</v>
      </c>
      <c r="G43" s="66"/>
      <c r="H43" s="66"/>
      <c r="I43" s="66"/>
      <c r="J43" s="67"/>
      <c r="K43" s="67"/>
      <c r="L43" s="67"/>
      <c r="M43" s="67"/>
    </row>
    <row r="44" spans="1:13" ht="13.5">
      <c r="A44" s="14"/>
      <c r="B44" s="17"/>
      <c r="C44" s="21" t="s">
        <v>23</v>
      </c>
      <c r="D44" s="23" t="s">
        <v>15</v>
      </c>
      <c r="E44" s="18">
        <v>0.493</v>
      </c>
      <c r="F44" s="19">
        <f>F43*E44</f>
        <v>44.2714</v>
      </c>
      <c r="G44" s="66"/>
      <c r="H44" s="66"/>
      <c r="I44" s="66"/>
      <c r="J44" s="67"/>
      <c r="K44" s="67"/>
      <c r="L44" s="67"/>
      <c r="M44" s="67"/>
    </row>
    <row r="45" spans="1:13" ht="13.5">
      <c r="A45" s="14"/>
      <c r="B45" s="17"/>
      <c r="C45" s="21" t="s">
        <v>18</v>
      </c>
      <c r="D45" s="23" t="s">
        <v>17</v>
      </c>
      <c r="E45" s="18">
        <v>0.008</v>
      </c>
      <c r="F45" s="19">
        <f>F43*E45</f>
        <v>0.7184</v>
      </c>
      <c r="G45" s="66"/>
      <c r="H45" s="66"/>
      <c r="I45" s="66"/>
      <c r="J45" s="67"/>
      <c r="K45" s="67"/>
      <c r="L45" s="67"/>
      <c r="M45" s="67"/>
    </row>
    <row r="46" spans="1:13" ht="13.5">
      <c r="A46" s="14"/>
      <c r="B46" s="17"/>
      <c r="C46" s="21" t="s">
        <v>64</v>
      </c>
      <c r="D46" s="23" t="s">
        <v>19</v>
      </c>
      <c r="E46" s="18">
        <v>0.183</v>
      </c>
      <c r="F46" s="19">
        <f>F43*E46</f>
        <v>16.4334</v>
      </c>
      <c r="G46" s="66"/>
      <c r="H46" s="66"/>
      <c r="I46" s="66"/>
      <c r="J46" s="67"/>
      <c r="K46" s="67"/>
      <c r="L46" s="67"/>
      <c r="M46" s="67"/>
    </row>
    <row r="47" spans="1:13" ht="13.5">
      <c r="A47" s="14"/>
      <c r="B47" s="17"/>
      <c r="C47" s="21" t="s">
        <v>65</v>
      </c>
      <c r="D47" s="23" t="s">
        <v>19</v>
      </c>
      <c r="E47" s="18">
        <v>0.075</v>
      </c>
      <c r="F47" s="19">
        <f>F43*E47</f>
        <v>6.734999999999999</v>
      </c>
      <c r="G47" s="66"/>
      <c r="H47" s="66"/>
      <c r="I47" s="66"/>
      <c r="J47" s="67"/>
      <c r="K47" s="67"/>
      <c r="L47" s="67"/>
      <c r="M47" s="67"/>
    </row>
    <row r="48" spans="1:13" ht="13.5">
      <c r="A48" s="14"/>
      <c r="B48" s="17"/>
      <c r="C48" s="21" t="s">
        <v>66</v>
      </c>
      <c r="D48" s="23" t="s">
        <v>19</v>
      </c>
      <c r="E48" s="18">
        <v>0.51</v>
      </c>
      <c r="F48" s="19">
        <f>F43*E48</f>
        <v>45.798</v>
      </c>
      <c r="G48" s="66"/>
      <c r="H48" s="66"/>
      <c r="I48" s="66"/>
      <c r="J48" s="67"/>
      <c r="K48" s="67"/>
      <c r="L48" s="67"/>
      <c r="M48" s="67"/>
    </row>
    <row r="49" spans="1:13" ht="13.5">
      <c r="A49" s="14"/>
      <c r="B49" s="17"/>
      <c r="C49" s="21" t="s">
        <v>67</v>
      </c>
      <c r="D49" s="23" t="s">
        <v>19</v>
      </c>
      <c r="E49" s="18">
        <v>0.113</v>
      </c>
      <c r="F49" s="19">
        <f>F43*E49</f>
        <v>10.1474</v>
      </c>
      <c r="G49" s="66"/>
      <c r="H49" s="66"/>
      <c r="I49" s="66"/>
      <c r="J49" s="67"/>
      <c r="K49" s="67"/>
      <c r="L49" s="67"/>
      <c r="M49" s="67"/>
    </row>
    <row r="50" spans="1:13" ht="13.5">
      <c r="A50" s="14"/>
      <c r="B50" s="17"/>
      <c r="C50" s="21" t="s">
        <v>60</v>
      </c>
      <c r="D50" s="23" t="s">
        <v>17</v>
      </c>
      <c r="E50" s="18">
        <v>0.005</v>
      </c>
      <c r="F50" s="19">
        <f>F43*E50</f>
        <v>0.449</v>
      </c>
      <c r="G50" s="66"/>
      <c r="H50" s="66"/>
      <c r="I50" s="66"/>
      <c r="J50" s="67"/>
      <c r="K50" s="67"/>
      <c r="L50" s="67"/>
      <c r="M50" s="67"/>
    </row>
    <row r="51" spans="1:13" ht="13.5">
      <c r="A51" s="14">
        <v>19</v>
      </c>
      <c r="B51" s="17" t="s">
        <v>69</v>
      </c>
      <c r="C51" s="20" t="s">
        <v>123</v>
      </c>
      <c r="D51" s="23" t="s">
        <v>14</v>
      </c>
      <c r="E51" s="18"/>
      <c r="F51" s="19">
        <f>5+15.5+9.33+2.2+11.89+14.88</f>
        <v>58.800000000000004</v>
      </c>
      <c r="G51" s="66"/>
      <c r="H51" s="66"/>
      <c r="I51" s="66"/>
      <c r="J51" s="67"/>
      <c r="K51" s="67"/>
      <c r="L51" s="67"/>
      <c r="M51" s="67"/>
    </row>
    <row r="52" spans="1:13" ht="13.5">
      <c r="A52" s="14"/>
      <c r="B52" s="17"/>
      <c r="C52" s="21" t="s">
        <v>23</v>
      </c>
      <c r="D52" s="23" t="s">
        <v>15</v>
      </c>
      <c r="E52" s="18">
        <v>1.08</v>
      </c>
      <c r="F52" s="19">
        <f>F51*E52</f>
        <v>63.50400000000001</v>
      </c>
      <c r="G52" s="66"/>
      <c r="H52" s="66"/>
      <c r="I52" s="66"/>
      <c r="J52" s="67"/>
      <c r="K52" s="67"/>
      <c r="L52" s="67"/>
      <c r="M52" s="67"/>
    </row>
    <row r="53" spans="1:13" ht="13.5">
      <c r="A53" s="14"/>
      <c r="B53" s="17"/>
      <c r="C53" s="21" t="s">
        <v>18</v>
      </c>
      <c r="D53" s="23" t="s">
        <v>17</v>
      </c>
      <c r="E53" s="18">
        <v>0.045</v>
      </c>
      <c r="F53" s="19">
        <f>F51*E53</f>
        <v>2.646</v>
      </c>
      <c r="G53" s="66"/>
      <c r="H53" s="66"/>
      <c r="I53" s="66"/>
      <c r="J53" s="67"/>
      <c r="K53" s="67"/>
      <c r="L53" s="67"/>
      <c r="M53" s="67"/>
    </row>
    <row r="54" spans="1:13" ht="13.5">
      <c r="A54" s="14"/>
      <c r="B54" s="17"/>
      <c r="C54" s="21" t="s">
        <v>70</v>
      </c>
      <c r="D54" s="23" t="s">
        <v>11</v>
      </c>
      <c r="E54" s="18">
        <v>0.0223</v>
      </c>
      <c r="F54" s="19">
        <f>F51*E54</f>
        <v>1.3112400000000002</v>
      </c>
      <c r="G54" s="66"/>
      <c r="H54" s="66"/>
      <c r="I54" s="66"/>
      <c r="J54" s="67"/>
      <c r="K54" s="67"/>
      <c r="L54" s="67"/>
      <c r="M54" s="67"/>
    </row>
    <row r="55" spans="1:13" ht="13.5">
      <c r="A55" s="14"/>
      <c r="B55" s="17"/>
      <c r="C55" s="21" t="s">
        <v>71</v>
      </c>
      <c r="D55" s="23" t="s">
        <v>14</v>
      </c>
      <c r="E55" s="18">
        <v>1.02</v>
      </c>
      <c r="F55" s="19">
        <f>F51*E55</f>
        <v>59.976000000000006</v>
      </c>
      <c r="G55" s="66"/>
      <c r="H55" s="66"/>
      <c r="I55" s="66"/>
      <c r="J55" s="67"/>
      <c r="K55" s="67"/>
      <c r="L55" s="67"/>
      <c r="M55" s="67"/>
    </row>
    <row r="56" spans="1:13" ht="13.5">
      <c r="A56" s="14"/>
      <c r="B56" s="17"/>
      <c r="C56" s="21" t="s">
        <v>16</v>
      </c>
      <c r="D56" s="23" t="s">
        <v>17</v>
      </c>
      <c r="E56" s="18">
        <v>0.0466</v>
      </c>
      <c r="F56" s="19">
        <f>F51*E56</f>
        <v>2.7400800000000003</v>
      </c>
      <c r="G56" s="66"/>
      <c r="H56" s="66"/>
      <c r="I56" s="66"/>
      <c r="J56" s="67"/>
      <c r="K56" s="67"/>
      <c r="L56" s="67"/>
      <c r="M56" s="67"/>
    </row>
    <row r="57" spans="1:13" ht="27">
      <c r="A57" s="14">
        <v>21</v>
      </c>
      <c r="B57" s="17" t="s">
        <v>49</v>
      </c>
      <c r="C57" s="20" t="s">
        <v>124</v>
      </c>
      <c r="D57" s="23" t="s">
        <v>88</v>
      </c>
      <c r="E57" s="18"/>
      <c r="F57" s="19">
        <v>0.308</v>
      </c>
      <c r="G57" s="66"/>
      <c r="H57" s="66"/>
      <c r="I57" s="66"/>
      <c r="J57" s="67"/>
      <c r="K57" s="67"/>
      <c r="L57" s="67"/>
      <c r="M57" s="67"/>
    </row>
    <row r="58" spans="1:13" ht="13.5">
      <c r="A58" s="14"/>
      <c r="B58" s="17"/>
      <c r="C58" s="21" t="s">
        <v>23</v>
      </c>
      <c r="D58" s="23" t="s">
        <v>15</v>
      </c>
      <c r="E58" s="18">
        <v>85.1</v>
      </c>
      <c r="F58" s="19">
        <f>F57*E58</f>
        <v>26.2108</v>
      </c>
      <c r="G58" s="66"/>
      <c r="H58" s="66"/>
      <c r="I58" s="66"/>
      <c r="J58" s="67"/>
      <c r="K58" s="67"/>
      <c r="L58" s="67"/>
      <c r="M58" s="67"/>
    </row>
    <row r="59" spans="1:13" ht="13.5">
      <c r="A59" s="14"/>
      <c r="B59" s="17"/>
      <c r="C59" s="21" t="s">
        <v>18</v>
      </c>
      <c r="D59" s="18" t="s">
        <v>17</v>
      </c>
      <c r="E59" s="18">
        <v>4.83</v>
      </c>
      <c r="F59" s="19">
        <f>F57*E59</f>
        <v>1.48764</v>
      </c>
      <c r="G59" s="66"/>
      <c r="H59" s="66"/>
      <c r="I59" s="66"/>
      <c r="J59" s="67"/>
      <c r="K59" s="67"/>
      <c r="L59" s="67"/>
      <c r="M59" s="67"/>
    </row>
    <row r="60" spans="1:13" ht="13.5">
      <c r="A60" s="14"/>
      <c r="B60" s="17"/>
      <c r="C60" s="21" t="s">
        <v>90</v>
      </c>
      <c r="D60" s="23" t="s">
        <v>14</v>
      </c>
      <c r="E60" s="18">
        <v>23.3</v>
      </c>
      <c r="F60" s="19">
        <f>E60*F57</f>
        <v>7.1764</v>
      </c>
      <c r="G60" s="66"/>
      <c r="H60" s="66"/>
      <c r="I60" s="66"/>
      <c r="J60" s="67"/>
      <c r="K60" s="67"/>
      <c r="L60" s="67"/>
      <c r="M60" s="67"/>
    </row>
    <row r="61" spans="1:13" ht="13.5">
      <c r="A61" s="14"/>
      <c r="B61" s="17"/>
      <c r="C61" s="21" t="s">
        <v>89</v>
      </c>
      <c r="D61" s="23" t="s">
        <v>10</v>
      </c>
      <c r="E61" s="18">
        <v>3.81</v>
      </c>
      <c r="F61" s="19">
        <f>F57*E61</f>
        <v>1.17348</v>
      </c>
      <c r="G61" s="66"/>
      <c r="H61" s="66"/>
      <c r="I61" s="66"/>
      <c r="J61" s="67"/>
      <c r="K61" s="67"/>
      <c r="L61" s="67"/>
      <c r="M61" s="67"/>
    </row>
    <row r="62" spans="1:13" ht="13.5">
      <c r="A62" s="14"/>
      <c r="B62" s="17"/>
      <c r="C62" s="21" t="s">
        <v>68</v>
      </c>
      <c r="D62" s="23" t="s">
        <v>10</v>
      </c>
      <c r="E62" s="18">
        <v>107</v>
      </c>
      <c r="F62" s="19">
        <f>F57*E62</f>
        <v>32.956</v>
      </c>
      <c r="G62" s="66"/>
      <c r="H62" s="66"/>
      <c r="I62" s="66"/>
      <c r="J62" s="67"/>
      <c r="K62" s="67"/>
      <c r="L62" s="67"/>
      <c r="M62" s="67"/>
    </row>
    <row r="63" spans="1:13" ht="27">
      <c r="A63" s="14">
        <v>18</v>
      </c>
      <c r="B63" s="17" t="s">
        <v>119</v>
      </c>
      <c r="C63" s="20" t="s">
        <v>118</v>
      </c>
      <c r="D63" s="23" t="s">
        <v>14</v>
      </c>
      <c r="E63" s="18"/>
      <c r="F63" s="19">
        <v>121.66</v>
      </c>
      <c r="G63" s="66"/>
      <c r="H63" s="66"/>
      <c r="I63" s="66"/>
      <c r="J63" s="67"/>
      <c r="K63" s="67"/>
      <c r="L63" s="67"/>
      <c r="M63" s="67"/>
    </row>
    <row r="64" spans="1:13" ht="13.5">
      <c r="A64" s="14"/>
      <c r="B64" s="17"/>
      <c r="C64" s="21" t="s">
        <v>23</v>
      </c>
      <c r="D64" s="23" t="s">
        <v>15</v>
      </c>
      <c r="E64" s="18">
        <v>0.229</v>
      </c>
      <c r="F64" s="19">
        <f>F63*E64</f>
        <v>27.86014</v>
      </c>
      <c r="G64" s="66"/>
      <c r="H64" s="66"/>
      <c r="I64" s="66"/>
      <c r="J64" s="67"/>
      <c r="K64" s="67"/>
      <c r="L64" s="67"/>
      <c r="M64" s="67"/>
    </row>
    <row r="65" spans="1:13" ht="13.5">
      <c r="A65" s="14"/>
      <c r="B65" s="17"/>
      <c r="C65" s="21" t="s">
        <v>18</v>
      </c>
      <c r="D65" s="23" t="s">
        <v>17</v>
      </c>
      <c r="E65" s="18">
        <v>0.0052</v>
      </c>
      <c r="F65" s="19">
        <f>F63*E65</f>
        <v>0.632632</v>
      </c>
      <c r="G65" s="66"/>
      <c r="H65" s="66"/>
      <c r="I65" s="66"/>
      <c r="J65" s="67"/>
      <c r="K65" s="67"/>
      <c r="L65" s="67"/>
      <c r="M65" s="67"/>
    </row>
    <row r="66" spans="1:13" ht="13.5">
      <c r="A66" s="14"/>
      <c r="B66" s="17"/>
      <c r="C66" s="21" t="s">
        <v>121</v>
      </c>
      <c r="D66" s="23" t="s">
        <v>19</v>
      </c>
      <c r="E66" s="18">
        <v>0.009</v>
      </c>
      <c r="F66" s="19">
        <f>F63*E66</f>
        <v>1.0949399999999998</v>
      </c>
      <c r="G66" s="66"/>
      <c r="H66" s="66"/>
      <c r="I66" s="66"/>
      <c r="J66" s="67"/>
      <c r="K66" s="67"/>
      <c r="L66" s="67"/>
      <c r="M66" s="67"/>
    </row>
    <row r="67" spans="1:13" ht="13.5">
      <c r="A67" s="14"/>
      <c r="B67" s="17"/>
      <c r="C67" s="21" t="s">
        <v>120</v>
      </c>
      <c r="D67" s="23" t="s">
        <v>19</v>
      </c>
      <c r="E67" s="18">
        <v>0.298</v>
      </c>
      <c r="F67" s="19">
        <f>F63*E67</f>
        <v>36.25468</v>
      </c>
      <c r="G67" s="66"/>
      <c r="H67" s="66"/>
      <c r="I67" s="66"/>
      <c r="J67" s="67"/>
      <c r="K67" s="67"/>
      <c r="L67" s="67"/>
      <c r="M67" s="67"/>
    </row>
    <row r="68" spans="1:13" ht="13.5">
      <c r="A68" s="14"/>
      <c r="B68" s="17"/>
      <c r="C68" s="21" t="s">
        <v>66</v>
      </c>
      <c r="D68" s="23" t="s">
        <v>19</v>
      </c>
      <c r="E68" s="18">
        <v>0.005</v>
      </c>
      <c r="F68" s="19">
        <f>F63*E68</f>
        <v>0.6083</v>
      </c>
      <c r="G68" s="66"/>
      <c r="H68" s="66"/>
      <c r="I68" s="66"/>
      <c r="J68" s="67"/>
      <c r="K68" s="67"/>
      <c r="L68" s="67"/>
      <c r="M68" s="67"/>
    </row>
    <row r="69" spans="1:13" ht="13.5">
      <c r="A69" s="14"/>
      <c r="B69" s="17"/>
      <c r="C69" s="21" t="s">
        <v>67</v>
      </c>
      <c r="D69" s="23" t="s">
        <v>19</v>
      </c>
      <c r="E69" s="18">
        <v>0.097</v>
      </c>
      <c r="F69" s="19">
        <f>F63*E69</f>
        <v>11.80102</v>
      </c>
      <c r="G69" s="66"/>
      <c r="H69" s="66"/>
      <c r="I69" s="66"/>
      <c r="J69" s="67"/>
      <c r="K69" s="67"/>
      <c r="L69" s="67"/>
      <c r="M69" s="67"/>
    </row>
    <row r="70" spans="1:13" ht="14.25" customHeight="1">
      <c r="A70" s="14"/>
      <c r="B70" s="17"/>
      <c r="C70" s="21" t="s">
        <v>60</v>
      </c>
      <c r="D70" s="23" t="s">
        <v>17</v>
      </c>
      <c r="E70" s="18">
        <v>0.0022</v>
      </c>
      <c r="F70" s="19">
        <f>F63*E70</f>
        <v>0.267652</v>
      </c>
      <c r="G70" s="66"/>
      <c r="H70" s="66"/>
      <c r="I70" s="66"/>
      <c r="J70" s="67"/>
      <c r="K70" s="67"/>
      <c r="L70" s="67"/>
      <c r="M70" s="67"/>
    </row>
    <row r="71" spans="1:13" ht="13.5">
      <c r="A71" s="14">
        <v>22</v>
      </c>
      <c r="B71" s="17" t="s">
        <v>49</v>
      </c>
      <c r="C71" s="29" t="s">
        <v>28</v>
      </c>
      <c r="D71" s="23" t="s">
        <v>33</v>
      </c>
      <c r="E71" s="18"/>
      <c r="F71" s="19">
        <v>9</v>
      </c>
      <c r="G71" s="66"/>
      <c r="H71" s="66"/>
      <c r="I71" s="66"/>
      <c r="J71" s="67"/>
      <c r="K71" s="67"/>
      <c r="L71" s="67"/>
      <c r="M71" s="67"/>
    </row>
    <row r="72" spans="1:13" ht="13.5">
      <c r="A72" s="14"/>
      <c r="B72" s="17"/>
      <c r="C72" s="30" t="s">
        <v>87</v>
      </c>
      <c r="D72" s="23" t="s">
        <v>40</v>
      </c>
      <c r="E72" s="18"/>
      <c r="F72" s="19">
        <v>1</v>
      </c>
      <c r="G72" s="66"/>
      <c r="H72" s="66"/>
      <c r="I72" s="66"/>
      <c r="J72" s="67"/>
      <c r="K72" s="67"/>
      <c r="L72" s="67"/>
      <c r="M72" s="67"/>
    </row>
    <row r="73" spans="1:13" ht="13.5">
      <c r="A73" s="14"/>
      <c r="B73" s="17"/>
      <c r="C73" s="30" t="s">
        <v>36</v>
      </c>
      <c r="D73" s="23" t="s">
        <v>21</v>
      </c>
      <c r="E73" s="18"/>
      <c r="F73" s="19">
        <v>4</v>
      </c>
      <c r="G73" s="66"/>
      <c r="H73" s="66"/>
      <c r="I73" s="66"/>
      <c r="J73" s="67"/>
      <c r="K73" s="67"/>
      <c r="L73" s="67"/>
      <c r="M73" s="67"/>
    </row>
    <row r="74" spans="1:13" ht="13.5">
      <c r="A74" s="14"/>
      <c r="B74" s="17"/>
      <c r="C74" s="30" t="s">
        <v>76</v>
      </c>
      <c r="D74" s="23" t="s">
        <v>21</v>
      </c>
      <c r="E74" s="18"/>
      <c r="F74" s="19">
        <v>4</v>
      </c>
      <c r="G74" s="66"/>
      <c r="H74" s="66"/>
      <c r="I74" s="66"/>
      <c r="J74" s="67"/>
      <c r="K74" s="67"/>
      <c r="L74" s="67"/>
      <c r="M74" s="67"/>
    </row>
    <row r="75" spans="1:13" ht="13.5">
      <c r="A75" s="14"/>
      <c r="B75" s="17"/>
      <c r="C75" s="30" t="s">
        <v>35</v>
      </c>
      <c r="D75" s="23" t="s">
        <v>21</v>
      </c>
      <c r="E75" s="18"/>
      <c r="F75" s="19">
        <v>1</v>
      </c>
      <c r="G75" s="66"/>
      <c r="H75" s="66"/>
      <c r="I75" s="66"/>
      <c r="J75" s="67"/>
      <c r="K75" s="67"/>
      <c r="L75" s="67"/>
      <c r="M75" s="67"/>
    </row>
    <row r="76" spans="1:13" ht="13.5">
      <c r="A76" s="14"/>
      <c r="B76" s="17"/>
      <c r="C76" s="30" t="s">
        <v>29</v>
      </c>
      <c r="D76" s="23" t="s">
        <v>10</v>
      </c>
      <c r="E76" s="18"/>
      <c r="F76" s="19">
        <v>150</v>
      </c>
      <c r="G76" s="66"/>
      <c r="H76" s="66"/>
      <c r="I76" s="66"/>
      <c r="J76" s="67"/>
      <c r="K76" s="67"/>
      <c r="L76" s="67"/>
      <c r="M76" s="67"/>
    </row>
    <row r="77" spans="1:13" ht="13.5">
      <c r="A77" s="14"/>
      <c r="B77" s="17"/>
      <c r="C77" s="30" t="s">
        <v>31</v>
      </c>
      <c r="D77" s="23" t="s">
        <v>10</v>
      </c>
      <c r="E77" s="18"/>
      <c r="F77" s="19">
        <v>200</v>
      </c>
      <c r="G77" s="66"/>
      <c r="H77" s="66"/>
      <c r="I77" s="66"/>
      <c r="J77" s="67"/>
      <c r="K77" s="67"/>
      <c r="L77" s="67"/>
      <c r="M77" s="67"/>
    </row>
    <row r="78" spans="1:13" ht="13.5">
      <c r="A78" s="14"/>
      <c r="B78" s="17"/>
      <c r="C78" s="30" t="s">
        <v>38</v>
      </c>
      <c r="D78" s="23" t="s">
        <v>21</v>
      </c>
      <c r="E78" s="18"/>
      <c r="F78" s="19">
        <v>10</v>
      </c>
      <c r="G78" s="66"/>
      <c r="H78" s="66"/>
      <c r="I78" s="66"/>
      <c r="J78" s="67"/>
      <c r="K78" s="67"/>
      <c r="L78" s="67"/>
      <c r="M78" s="67"/>
    </row>
    <row r="79" spans="1:13" ht="13.5">
      <c r="A79" s="14"/>
      <c r="B79" s="17"/>
      <c r="C79" s="30" t="s">
        <v>30</v>
      </c>
      <c r="D79" s="23" t="s">
        <v>21</v>
      </c>
      <c r="E79" s="18"/>
      <c r="F79" s="19">
        <v>12</v>
      </c>
      <c r="G79" s="66"/>
      <c r="H79" s="66"/>
      <c r="I79" s="66"/>
      <c r="J79" s="67"/>
      <c r="K79" s="67"/>
      <c r="L79" s="67"/>
      <c r="M79" s="67"/>
    </row>
    <row r="80" spans="1:13" ht="13.5">
      <c r="A80" s="14"/>
      <c r="B80" s="17"/>
      <c r="C80" s="30" t="s">
        <v>37</v>
      </c>
      <c r="D80" s="23" t="s">
        <v>21</v>
      </c>
      <c r="E80" s="18"/>
      <c r="F80" s="19">
        <v>6</v>
      </c>
      <c r="G80" s="66"/>
      <c r="H80" s="66"/>
      <c r="I80" s="66"/>
      <c r="J80" s="67"/>
      <c r="K80" s="67"/>
      <c r="L80" s="67"/>
      <c r="M80" s="67"/>
    </row>
    <row r="81" spans="1:13" ht="40.5">
      <c r="A81" s="14">
        <v>25</v>
      </c>
      <c r="B81" s="17"/>
      <c r="C81" s="20" t="s">
        <v>83</v>
      </c>
      <c r="D81" s="18" t="s">
        <v>11</v>
      </c>
      <c r="E81" s="18"/>
      <c r="F81" s="19">
        <v>0.366</v>
      </c>
      <c r="G81" s="66"/>
      <c r="H81" s="66"/>
      <c r="I81" s="66"/>
      <c r="J81" s="67"/>
      <c r="K81" s="67"/>
      <c r="L81" s="67"/>
      <c r="M81" s="67"/>
    </row>
    <row r="82" spans="1:13" ht="27">
      <c r="A82" s="31" t="s">
        <v>72</v>
      </c>
      <c r="B82" s="17"/>
      <c r="C82" s="20" t="s">
        <v>77</v>
      </c>
      <c r="D82" s="18" t="s">
        <v>11</v>
      </c>
      <c r="E82" s="18"/>
      <c r="F82" s="19">
        <v>1.46</v>
      </c>
      <c r="G82" s="66"/>
      <c r="H82" s="66"/>
      <c r="I82" s="66"/>
      <c r="J82" s="67"/>
      <c r="K82" s="67"/>
      <c r="L82" s="67"/>
      <c r="M82" s="67"/>
    </row>
    <row r="83" spans="1:13" ht="27">
      <c r="A83" s="31" t="s">
        <v>73</v>
      </c>
      <c r="B83" s="17" t="s">
        <v>74</v>
      </c>
      <c r="C83" s="20" t="s">
        <v>43</v>
      </c>
      <c r="D83" s="18" t="s">
        <v>11</v>
      </c>
      <c r="E83" s="18"/>
      <c r="F83" s="19">
        <f>F81</f>
        <v>0.366</v>
      </c>
      <c r="G83" s="66"/>
      <c r="H83" s="66"/>
      <c r="I83" s="66"/>
      <c r="J83" s="67"/>
      <c r="K83" s="67"/>
      <c r="L83" s="67"/>
      <c r="M83" s="67"/>
    </row>
    <row r="84" spans="1:13" ht="13.5">
      <c r="A84" s="14"/>
      <c r="B84" s="17"/>
      <c r="C84" s="21" t="s">
        <v>23</v>
      </c>
      <c r="D84" s="18" t="s">
        <v>15</v>
      </c>
      <c r="E84" s="18">
        <v>8.4</v>
      </c>
      <c r="F84" s="19">
        <f>F83*E84</f>
        <v>3.0744000000000002</v>
      </c>
      <c r="G84" s="66"/>
      <c r="H84" s="66"/>
      <c r="I84" s="66"/>
      <c r="J84" s="67"/>
      <c r="K84" s="67"/>
      <c r="L84" s="67"/>
      <c r="M84" s="67"/>
    </row>
    <row r="85" spans="1:13" ht="13.5">
      <c r="A85" s="14"/>
      <c r="B85" s="17"/>
      <c r="C85" s="21" t="s">
        <v>44</v>
      </c>
      <c r="D85" s="18" t="s">
        <v>45</v>
      </c>
      <c r="E85" s="18">
        <v>0.81</v>
      </c>
      <c r="F85" s="19">
        <f>F83*E85</f>
        <v>0.29646</v>
      </c>
      <c r="G85" s="66"/>
      <c r="H85" s="66"/>
      <c r="I85" s="66"/>
      <c r="J85" s="67"/>
      <c r="K85" s="67"/>
      <c r="L85" s="67"/>
      <c r="M85" s="67"/>
    </row>
    <row r="86" spans="1:13" ht="13.5">
      <c r="A86" s="14"/>
      <c r="B86" s="17"/>
      <c r="C86" s="21" t="s">
        <v>42</v>
      </c>
      <c r="D86" s="18" t="s">
        <v>11</v>
      </c>
      <c r="E86" s="18">
        <v>1.015</v>
      </c>
      <c r="F86" s="19">
        <f>F83*E86</f>
        <v>0.37148999999999993</v>
      </c>
      <c r="G86" s="66"/>
      <c r="H86" s="66"/>
      <c r="I86" s="66"/>
      <c r="J86" s="67"/>
      <c r="K86" s="67"/>
      <c r="L86" s="67"/>
      <c r="M86" s="67"/>
    </row>
    <row r="87" spans="1:13" ht="13.5">
      <c r="A87" s="14"/>
      <c r="B87" s="17"/>
      <c r="C87" s="21" t="s">
        <v>46</v>
      </c>
      <c r="D87" s="18" t="s">
        <v>14</v>
      </c>
      <c r="E87" s="18">
        <v>1.37</v>
      </c>
      <c r="F87" s="19">
        <f>F83*E87</f>
        <v>0.50142</v>
      </c>
      <c r="G87" s="66"/>
      <c r="H87" s="66"/>
      <c r="I87" s="66"/>
      <c r="J87" s="67"/>
      <c r="K87" s="67"/>
      <c r="L87" s="67"/>
      <c r="M87" s="67"/>
    </row>
    <row r="88" spans="1:13" ht="13.5">
      <c r="A88" s="14"/>
      <c r="B88" s="17"/>
      <c r="C88" s="21" t="s">
        <v>48</v>
      </c>
      <c r="D88" s="18" t="s">
        <v>10</v>
      </c>
      <c r="E88" s="18"/>
      <c r="F88" s="19">
        <v>27</v>
      </c>
      <c r="G88" s="66"/>
      <c r="H88" s="66"/>
      <c r="I88" s="66"/>
      <c r="J88" s="67"/>
      <c r="K88" s="67"/>
      <c r="L88" s="67"/>
      <c r="M88" s="67"/>
    </row>
    <row r="89" spans="1:13" ht="13.5">
      <c r="A89" s="14"/>
      <c r="B89" s="17"/>
      <c r="C89" s="21" t="s">
        <v>47</v>
      </c>
      <c r="D89" s="18" t="s">
        <v>17</v>
      </c>
      <c r="E89" s="18">
        <v>0.0705</v>
      </c>
      <c r="F89" s="19">
        <f>F83*E89</f>
        <v>0.025802999999999996</v>
      </c>
      <c r="G89" s="66"/>
      <c r="H89" s="66"/>
      <c r="I89" s="66"/>
      <c r="J89" s="67"/>
      <c r="K89" s="67"/>
      <c r="L89" s="67"/>
      <c r="M89" s="67"/>
    </row>
    <row r="90" spans="1:13" ht="27">
      <c r="A90" s="14"/>
      <c r="B90" s="17" t="s">
        <v>49</v>
      </c>
      <c r="C90" s="20" t="s">
        <v>78</v>
      </c>
      <c r="D90" s="18" t="s">
        <v>21</v>
      </c>
      <c r="E90" s="3"/>
      <c r="F90" s="18">
        <v>2</v>
      </c>
      <c r="G90" s="66"/>
      <c r="H90" s="66"/>
      <c r="I90" s="66"/>
      <c r="J90" s="67"/>
      <c r="K90" s="67"/>
      <c r="L90" s="67"/>
      <c r="M90" s="67"/>
    </row>
    <row r="91" spans="1:13" ht="13.5">
      <c r="A91" s="14"/>
      <c r="B91" s="17"/>
      <c r="C91" s="21" t="s">
        <v>79</v>
      </c>
      <c r="D91" s="18" t="s">
        <v>10</v>
      </c>
      <c r="E91" s="18"/>
      <c r="F91" s="19">
        <v>6.85</v>
      </c>
      <c r="G91" s="66"/>
      <c r="H91" s="66"/>
      <c r="I91" s="66"/>
      <c r="J91" s="67"/>
      <c r="K91" s="67"/>
      <c r="L91" s="67"/>
      <c r="M91" s="67"/>
    </row>
    <row r="92" spans="1:13" ht="13.5">
      <c r="A92" s="14"/>
      <c r="B92" s="17"/>
      <c r="C92" s="21" t="s">
        <v>80</v>
      </c>
      <c r="D92" s="18" t="s">
        <v>10</v>
      </c>
      <c r="E92" s="18"/>
      <c r="F92" s="19">
        <f>2*15.05</f>
        <v>30.1</v>
      </c>
      <c r="G92" s="66"/>
      <c r="H92" s="66"/>
      <c r="I92" s="66"/>
      <c r="J92" s="67"/>
      <c r="K92" s="67"/>
      <c r="L92" s="67"/>
      <c r="M92" s="67"/>
    </row>
    <row r="93" spans="1:13" ht="27">
      <c r="A93" s="14"/>
      <c r="B93" s="17"/>
      <c r="C93" s="14" t="s">
        <v>96</v>
      </c>
      <c r="D93" s="18"/>
      <c r="E93" s="18"/>
      <c r="F93" s="19"/>
      <c r="G93" s="66"/>
      <c r="H93" s="66"/>
      <c r="I93" s="66"/>
      <c r="J93" s="67"/>
      <c r="K93" s="67"/>
      <c r="L93" s="67"/>
      <c r="M93" s="67"/>
    </row>
    <row r="94" spans="1:16" s="35" customFormat="1" ht="16.5">
      <c r="A94" s="32"/>
      <c r="B94" s="32"/>
      <c r="C94" s="33" t="s">
        <v>97</v>
      </c>
      <c r="D94" s="34"/>
      <c r="E94" s="34"/>
      <c r="F94" s="34"/>
      <c r="G94" s="70"/>
      <c r="H94" s="70"/>
      <c r="I94" s="70"/>
      <c r="J94" s="70"/>
      <c r="K94" s="70"/>
      <c r="L94" s="70"/>
      <c r="M94" s="70"/>
      <c r="P94" s="36"/>
    </row>
    <row r="95" spans="1:15" s="42" customFormat="1" ht="27">
      <c r="A95" s="37">
        <v>1</v>
      </c>
      <c r="B95" s="37" t="s">
        <v>49</v>
      </c>
      <c r="C95" s="38" t="s">
        <v>98</v>
      </c>
      <c r="D95" s="39" t="s">
        <v>99</v>
      </c>
      <c r="E95" s="40"/>
      <c r="F95" s="39">
        <v>16.8</v>
      </c>
      <c r="G95" s="71"/>
      <c r="H95" s="71"/>
      <c r="I95" s="71"/>
      <c r="J95" s="71"/>
      <c r="K95" s="71"/>
      <c r="L95" s="71"/>
      <c r="M95" s="72"/>
      <c r="O95" s="43"/>
    </row>
    <row r="96" spans="1:13" s="42" customFormat="1" ht="13.5">
      <c r="A96" s="44"/>
      <c r="B96" s="44"/>
      <c r="C96" s="45" t="s">
        <v>100</v>
      </c>
      <c r="D96" s="40" t="s">
        <v>101</v>
      </c>
      <c r="E96" s="40">
        <v>1</v>
      </c>
      <c r="F96" s="39">
        <f>F95*E96</f>
        <v>16.8</v>
      </c>
      <c r="G96" s="71"/>
      <c r="H96" s="71"/>
      <c r="I96" s="71"/>
      <c r="J96" s="71"/>
      <c r="K96" s="71"/>
      <c r="L96" s="71"/>
      <c r="M96" s="72"/>
    </row>
    <row r="97" spans="1:13" s="42" customFormat="1" ht="33.75" customHeight="1">
      <c r="A97" s="44">
        <v>2</v>
      </c>
      <c r="B97" s="44" t="s">
        <v>102</v>
      </c>
      <c r="C97" s="46" t="s">
        <v>103</v>
      </c>
      <c r="D97" s="39" t="s">
        <v>99</v>
      </c>
      <c r="E97" s="40"/>
      <c r="F97" s="39">
        <v>16.8</v>
      </c>
      <c r="G97" s="71"/>
      <c r="H97" s="71"/>
      <c r="I97" s="71"/>
      <c r="J97" s="71"/>
      <c r="K97" s="71"/>
      <c r="L97" s="73"/>
      <c r="M97" s="72"/>
    </row>
    <row r="98" spans="1:13" s="42" customFormat="1" ht="15.75" customHeight="1">
      <c r="A98" s="48"/>
      <c r="B98" s="49"/>
      <c r="C98" s="45" t="s">
        <v>100</v>
      </c>
      <c r="D98" s="40" t="s">
        <v>101</v>
      </c>
      <c r="E98" s="40">
        <v>0.227</v>
      </c>
      <c r="F98" s="41">
        <f>F97*E98</f>
        <v>3.8136</v>
      </c>
      <c r="G98" s="71"/>
      <c r="H98" s="72"/>
      <c r="I98" s="71"/>
      <c r="J98" s="71"/>
      <c r="K98" s="72"/>
      <c r="L98" s="72"/>
      <c r="M98" s="72"/>
    </row>
    <row r="99" spans="1:13" s="42" customFormat="1" ht="15.75" customHeight="1">
      <c r="A99" s="48"/>
      <c r="B99" s="49"/>
      <c r="C99" s="45" t="s">
        <v>18</v>
      </c>
      <c r="D99" s="40" t="s">
        <v>17</v>
      </c>
      <c r="E99" s="40">
        <v>0.0276</v>
      </c>
      <c r="F99" s="41">
        <f>F97*E99</f>
        <v>0.46368000000000004</v>
      </c>
      <c r="G99" s="71"/>
      <c r="H99" s="72"/>
      <c r="I99" s="71"/>
      <c r="J99" s="72"/>
      <c r="K99" s="72"/>
      <c r="L99" s="72"/>
      <c r="M99" s="72"/>
    </row>
    <row r="100" spans="1:13" s="42" customFormat="1" ht="15.75" customHeight="1">
      <c r="A100" s="48"/>
      <c r="B100" s="49"/>
      <c r="C100" s="45" t="s">
        <v>104</v>
      </c>
      <c r="D100" s="40" t="s">
        <v>105</v>
      </c>
      <c r="E100" s="40" t="s">
        <v>106</v>
      </c>
      <c r="F100" s="41">
        <v>0.5</v>
      </c>
      <c r="G100" s="71"/>
      <c r="H100" s="72"/>
      <c r="I100" s="71"/>
      <c r="J100" s="72"/>
      <c r="K100" s="72"/>
      <c r="L100" s="72"/>
      <c r="M100" s="72"/>
    </row>
    <row r="101" spans="1:16" s="42" customFormat="1" ht="15.75" customHeight="1">
      <c r="A101" s="48"/>
      <c r="B101" s="49"/>
      <c r="C101" s="45" t="s">
        <v>90</v>
      </c>
      <c r="D101" s="40" t="s">
        <v>107</v>
      </c>
      <c r="E101" s="40">
        <v>0.07</v>
      </c>
      <c r="F101" s="41">
        <f>F97*E101</f>
        <v>1.1760000000000002</v>
      </c>
      <c r="G101" s="71"/>
      <c r="H101" s="72"/>
      <c r="I101" s="71"/>
      <c r="J101" s="72"/>
      <c r="K101" s="72"/>
      <c r="L101" s="72"/>
      <c r="M101" s="72"/>
      <c r="P101" s="50"/>
    </row>
    <row r="102" spans="1:13" s="42" customFormat="1" ht="15.75" customHeight="1">
      <c r="A102" s="51"/>
      <c r="B102" s="52"/>
      <c r="C102" s="45" t="s">
        <v>16</v>
      </c>
      <c r="D102" s="40" t="s">
        <v>17</v>
      </c>
      <c r="E102" s="40">
        <v>0.0444</v>
      </c>
      <c r="F102" s="41">
        <f>F97*E102</f>
        <v>0.74592</v>
      </c>
      <c r="G102" s="71"/>
      <c r="H102" s="72"/>
      <c r="I102" s="71"/>
      <c r="J102" s="72"/>
      <c r="K102" s="72"/>
      <c r="L102" s="72"/>
      <c r="M102" s="72"/>
    </row>
    <row r="103" spans="1:13" s="42" customFormat="1" ht="33.75" customHeight="1">
      <c r="A103" s="44">
        <v>3</v>
      </c>
      <c r="B103" s="53" t="s">
        <v>108</v>
      </c>
      <c r="C103" s="38" t="s">
        <v>110</v>
      </c>
      <c r="D103" s="39" t="s">
        <v>99</v>
      </c>
      <c r="E103" s="40"/>
      <c r="F103" s="39">
        <f>F95</f>
        <v>16.8</v>
      </c>
      <c r="G103" s="71"/>
      <c r="H103" s="72"/>
      <c r="I103" s="71"/>
      <c r="J103" s="71"/>
      <c r="K103" s="71"/>
      <c r="L103" s="71"/>
      <c r="M103" s="72"/>
    </row>
    <row r="104" spans="1:13" s="42" customFormat="1" ht="20.25" customHeight="1">
      <c r="A104" s="48"/>
      <c r="B104" s="54"/>
      <c r="C104" s="45" t="s">
        <v>100</v>
      </c>
      <c r="D104" s="40" t="s">
        <v>101</v>
      </c>
      <c r="E104" s="40">
        <v>0.83</v>
      </c>
      <c r="F104" s="40">
        <f>F103*E104</f>
        <v>13.943999999999999</v>
      </c>
      <c r="G104" s="71"/>
      <c r="H104" s="72"/>
      <c r="I104" s="71"/>
      <c r="J104" s="71"/>
      <c r="K104" s="71"/>
      <c r="L104" s="71"/>
      <c r="M104" s="72"/>
    </row>
    <row r="105" spans="1:13" s="42" customFormat="1" ht="18" customHeight="1">
      <c r="A105" s="48"/>
      <c r="B105" s="54"/>
      <c r="C105" s="45" t="s">
        <v>18</v>
      </c>
      <c r="D105" s="40" t="s">
        <v>17</v>
      </c>
      <c r="E105" s="40">
        <v>0.0041</v>
      </c>
      <c r="F105" s="40">
        <f>F103*E105</f>
        <v>0.06888000000000001</v>
      </c>
      <c r="G105" s="71"/>
      <c r="H105" s="72"/>
      <c r="I105" s="71"/>
      <c r="J105" s="72"/>
      <c r="K105" s="71"/>
      <c r="L105" s="71"/>
      <c r="M105" s="72"/>
    </row>
    <row r="106" spans="1:13" s="42" customFormat="1" ht="32.25" customHeight="1">
      <c r="A106" s="48"/>
      <c r="B106" s="54"/>
      <c r="C106" s="55" t="s">
        <v>111</v>
      </c>
      <c r="D106" s="56" t="s">
        <v>99</v>
      </c>
      <c r="E106" s="40">
        <v>1.17</v>
      </c>
      <c r="F106" s="47">
        <f>F103*E106</f>
        <v>19.656</v>
      </c>
      <c r="G106" s="71"/>
      <c r="H106" s="72"/>
      <c r="I106" s="71"/>
      <c r="J106" s="72"/>
      <c r="K106" s="72"/>
      <c r="L106" s="72"/>
      <c r="M106" s="72"/>
    </row>
    <row r="107" spans="1:13" s="42" customFormat="1" ht="32.25" customHeight="1">
      <c r="A107" s="48"/>
      <c r="B107" s="54"/>
      <c r="C107" s="55" t="s">
        <v>112</v>
      </c>
      <c r="D107" s="56" t="s">
        <v>99</v>
      </c>
      <c r="E107" s="40" t="s">
        <v>106</v>
      </c>
      <c r="F107" s="47">
        <v>1.2</v>
      </c>
      <c r="G107" s="71"/>
      <c r="H107" s="72"/>
      <c r="I107" s="71"/>
      <c r="J107" s="72"/>
      <c r="K107" s="72"/>
      <c r="L107" s="72"/>
      <c r="M107" s="72"/>
    </row>
    <row r="108" spans="1:13" s="42" customFormat="1" ht="18.75" customHeight="1">
      <c r="A108" s="48"/>
      <c r="B108" s="57"/>
      <c r="C108" s="45" t="s">
        <v>109</v>
      </c>
      <c r="D108" s="40" t="s">
        <v>21</v>
      </c>
      <c r="E108" s="40">
        <v>6</v>
      </c>
      <c r="F108" s="58">
        <f>F106*6</f>
        <v>117.93599999999999</v>
      </c>
      <c r="G108" s="71"/>
      <c r="H108" s="72"/>
      <c r="I108" s="71"/>
      <c r="J108" s="72"/>
      <c r="K108" s="71"/>
      <c r="L108" s="72"/>
      <c r="M108" s="72"/>
    </row>
    <row r="109" spans="1:13" ht="13.5">
      <c r="A109" s="59">
        <v>9</v>
      </c>
      <c r="B109" s="17" t="s">
        <v>113</v>
      </c>
      <c r="C109" s="20" t="s">
        <v>115</v>
      </c>
      <c r="D109" s="23" t="s">
        <v>14</v>
      </c>
      <c r="E109" s="18"/>
      <c r="F109" s="19">
        <v>23</v>
      </c>
      <c r="G109" s="66"/>
      <c r="H109" s="66"/>
      <c r="I109" s="66"/>
      <c r="J109" s="67"/>
      <c r="K109" s="67"/>
      <c r="L109" s="67"/>
      <c r="M109" s="67"/>
    </row>
    <row r="110" spans="1:13" ht="13.5">
      <c r="A110" s="59"/>
      <c r="B110" s="17"/>
      <c r="C110" s="21" t="s">
        <v>23</v>
      </c>
      <c r="D110" s="23" t="s">
        <v>15</v>
      </c>
      <c r="E110" s="18">
        <v>0.574</v>
      </c>
      <c r="F110" s="19">
        <f>F109*E110</f>
        <v>13.201999999999998</v>
      </c>
      <c r="G110" s="66"/>
      <c r="H110" s="66"/>
      <c r="I110" s="66"/>
      <c r="J110" s="67"/>
      <c r="K110" s="67"/>
      <c r="L110" s="67"/>
      <c r="M110" s="67"/>
    </row>
    <row r="111" spans="1:13" ht="13.5">
      <c r="A111" s="14"/>
      <c r="B111" s="17"/>
      <c r="C111" s="21" t="s">
        <v>18</v>
      </c>
      <c r="D111" s="23" t="s">
        <v>17</v>
      </c>
      <c r="E111" s="18">
        <f>2.1/100</f>
        <v>0.021</v>
      </c>
      <c r="F111" s="19">
        <f>F109*E111</f>
        <v>0.48300000000000004</v>
      </c>
      <c r="G111" s="66"/>
      <c r="H111" s="66"/>
      <c r="I111" s="66"/>
      <c r="J111" s="67"/>
      <c r="K111" s="67"/>
      <c r="L111" s="67"/>
      <c r="M111" s="67"/>
    </row>
    <row r="112" spans="1:13" ht="13.5">
      <c r="A112" s="14"/>
      <c r="B112" s="17"/>
      <c r="C112" s="21" t="s">
        <v>114</v>
      </c>
      <c r="D112" s="23" t="s">
        <v>11</v>
      </c>
      <c r="E112" s="18">
        <v>0.028</v>
      </c>
      <c r="F112" s="19">
        <f>F109*E112</f>
        <v>0.644</v>
      </c>
      <c r="G112" s="66"/>
      <c r="H112" s="66"/>
      <c r="I112" s="66"/>
      <c r="J112" s="67"/>
      <c r="K112" s="67"/>
      <c r="L112" s="67"/>
      <c r="M112" s="67"/>
    </row>
    <row r="113" spans="1:13" ht="13.5">
      <c r="A113" s="14"/>
      <c r="B113" s="17"/>
      <c r="C113" s="21" t="s">
        <v>16</v>
      </c>
      <c r="D113" s="23" t="s">
        <v>17</v>
      </c>
      <c r="E113" s="18">
        <v>0.003</v>
      </c>
      <c r="F113" s="19">
        <f>F109*E113</f>
        <v>0.069</v>
      </c>
      <c r="G113" s="66"/>
      <c r="H113" s="66"/>
      <c r="I113" s="66"/>
      <c r="J113" s="67"/>
      <c r="K113" s="67"/>
      <c r="L113" s="67"/>
      <c r="M113" s="67"/>
    </row>
    <row r="114" spans="1:13" ht="27">
      <c r="A114" s="59">
        <v>17</v>
      </c>
      <c r="B114" s="17" t="s">
        <v>116</v>
      </c>
      <c r="C114" s="20" t="s">
        <v>117</v>
      </c>
      <c r="D114" s="26" t="s">
        <v>14</v>
      </c>
      <c r="E114" s="27"/>
      <c r="F114" s="28">
        <v>96.8</v>
      </c>
      <c r="G114" s="68"/>
      <c r="H114" s="66"/>
      <c r="I114" s="68"/>
      <c r="J114" s="67"/>
      <c r="K114" s="69"/>
      <c r="L114" s="67"/>
      <c r="M114" s="67"/>
    </row>
    <row r="115" spans="1:13" ht="13.5">
      <c r="A115" s="59"/>
      <c r="B115" s="17"/>
      <c r="C115" s="21" t="s">
        <v>23</v>
      </c>
      <c r="D115" s="23" t="s">
        <v>15</v>
      </c>
      <c r="E115" s="18">
        <v>0.66</v>
      </c>
      <c r="F115" s="19">
        <f>F114*E115</f>
        <v>63.888</v>
      </c>
      <c r="G115" s="66"/>
      <c r="H115" s="66"/>
      <c r="I115" s="66"/>
      <c r="J115" s="67"/>
      <c r="K115" s="67"/>
      <c r="L115" s="67"/>
      <c r="M115" s="67"/>
    </row>
    <row r="116" spans="1:13" ht="14.25" customHeight="1">
      <c r="A116" s="59"/>
      <c r="B116" s="17"/>
      <c r="C116" s="21" t="s">
        <v>18</v>
      </c>
      <c r="D116" s="18" t="s">
        <v>17</v>
      </c>
      <c r="E116" s="18">
        <v>0.01</v>
      </c>
      <c r="F116" s="19">
        <f>F114*E116</f>
        <v>0.968</v>
      </c>
      <c r="G116" s="66"/>
      <c r="H116" s="66"/>
      <c r="I116" s="66"/>
      <c r="J116" s="67"/>
      <c r="K116" s="67"/>
      <c r="L116" s="67"/>
      <c r="M116" s="67"/>
    </row>
    <row r="117" spans="1:13" ht="13.5">
      <c r="A117" s="59"/>
      <c r="B117" s="17"/>
      <c r="C117" s="21" t="s">
        <v>39</v>
      </c>
      <c r="D117" s="23" t="s">
        <v>19</v>
      </c>
      <c r="E117" s="18">
        <v>0.63</v>
      </c>
      <c r="F117" s="19">
        <f>F114*E117</f>
        <v>60.984</v>
      </c>
      <c r="G117" s="66"/>
      <c r="H117" s="66"/>
      <c r="I117" s="66"/>
      <c r="J117" s="67"/>
      <c r="K117" s="67"/>
      <c r="L117" s="67"/>
      <c r="M117" s="67"/>
    </row>
    <row r="118" spans="1:13" ht="13.5">
      <c r="A118" s="59"/>
      <c r="B118" s="17"/>
      <c r="C118" s="21" t="s">
        <v>34</v>
      </c>
      <c r="D118" s="23" t="s">
        <v>19</v>
      </c>
      <c r="E118" s="18">
        <v>0.79</v>
      </c>
      <c r="F118" s="19">
        <f>F114*E118</f>
        <v>76.472</v>
      </c>
      <c r="G118" s="66"/>
      <c r="H118" s="66"/>
      <c r="I118" s="66"/>
      <c r="J118" s="67"/>
      <c r="K118" s="67"/>
      <c r="L118" s="67"/>
      <c r="M118" s="67"/>
    </row>
    <row r="119" spans="1:13" ht="13.5">
      <c r="A119" s="59"/>
      <c r="B119" s="17"/>
      <c r="C119" s="21" t="s">
        <v>16</v>
      </c>
      <c r="D119" s="23" t="s">
        <v>17</v>
      </c>
      <c r="E119" s="18">
        <v>0.007</v>
      </c>
      <c r="F119" s="19">
        <f>F114*E119</f>
        <v>0.6776</v>
      </c>
      <c r="G119" s="66"/>
      <c r="H119" s="66"/>
      <c r="I119" s="66"/>
      <c r="J119" s="67"/>
      <c r="K119" s="67"/>
      <c r="L119" s="67"/>
      <c r="M119" s="67"/>
    </row>
    <row r="120" spans="1:13" ht="13.5">
      <c r="A120" s="13"/>
      <c r="B120" s="60"/>
      <c r="C120" s="61" t="s">
        <v>5</v>
      </c>
      <c r="D120" s="77"/>
      <c r="E120" s="77"/>
      <c r="F120" s="75"/>
      <c r="G120" s="74"/>
      <c r="H120" s="74"/>
      <c r="I120" s="74"/>
      <c r="J120" s="75"/>
      <c r="K120" s="75"/>
      <c r="L120" s="75"/>
      <c r="M120" s="75"/>
    </row>
    <row r="121" spans="1:13" ht="13.5">
      <c r="A121" s="13"/>
      <c r="B121" s="60"/>
      <c r="C121" s="61" t="s">
        <v>41</v>
      </c>
      <c r="D121" s="78" t="s">
        <v>125</v>
      </c>
      <c r="E121" s="77"/>
      <c r="F121" s="75"/>
      <c r="G121" s="74"/>
      <c r="H121" s="74"/>
      <c r="I121" s="74"/>
      <c r="J121" s="75"/>
      <c r="K121" s="75"/>
      <c r="L121" s="75"/>
      <c r="M121" s="75"/>
    </row>
    <row r="122" spans="1:13" ht="13.5">
      <c r="A122" s="13"/>
      <c r="B122" s="60"/>
      <c r="C122" s="61" t="s">
        <v>5</v>
      </c>
      <c r="D122" s="77"/>
      <c r="E122" s="77"/>
      <c r="F122" s="75"/>
      <c r="G122" s="74"/>
      <c r="H122" s="74"/>
      <c r="I122" s="74"/>
      <c r="J122" s="75"/>
      <c r="K122" s="75"/>
      <c r="L122" s="75"/>
      <c r="M122" s="75"/>
    </row>
    <row r="123" spans="1:13" ht="13.5">
      <c r="A123" s="13"/>
      <c r="B123" s="60"/>
      <c r="C123" s="61" t="s">
        <v>12</v>
      </c>
      <c r="D123" s="78" t="s">
        <v>125</v>
      </c>
      <c r="E123" s="78"/>
      <c r="F123" s="75"/>
      <c r="G123" s="74"/>
      <c r="H123" s="74"/>
      <c r="I123" s="74"/>
      <c r="J123" s="75"/>
      <c r="K123" s="75"/>
      <c r="L123" s="76"/>
      <c r="M123" s="75"/>
    </row>
    <row r="124" spans="1:13" ht="13.5">
      <c r="A124" s="13"/>
      <c r="B124" s="60"/>
      <c r="C124" s="61" t="s">
        <v>5</v>
      </c>
      <c r="D124" s="77"/>
      <c r="E124" s="77"/>
      <c r="F124" s="75"/>
      <c r="G124" s="74"/>
      <c r="H124" s="74"/>
      <c r="I124" s="74"/>
      <c r="J124" s="75"/>
      <c r="K124" s="75"/>
      <c r="L124" s="75"/>
      <c r="M124" s="75"/>
    </row>
    <row r="125" spans="1:13" ht="13.5">
      <c r="A125" s="13"/>
      <c r="B125" s="60"/>
      <c r="C125" s="61" t="s">
        <v>13</v>
      </c>
      <c r="D125" s="78" t="s">
        <v>125</v>
      </c>
      <c r="E125" s="78"/>
      <c r="F125" s="75"/>
      <c r="G125" s="74"/>
      <c r="H125" s="74"/>
      <c r="I125" s="74"/>
      <c r="J125" s="75"/>
      <c r="K125" s="75"/>
      <c r="L125" s="75"/>
      <c r="M125" s="75"/>
    </row>
    <row r="126" spans="1:13" ht="13.5">
      <c r="A126" s="13"/>
      <c r="B126" s="60"/>
      <c r="C126" s="61" t="s">
        <v>5</v>
      </c>
      <c r="D126" s="77"/>
      <c r="E126" s="77"/>
      <c r="F126" s="75"/>
      <c r="G126" s="74"/>
      <c r="H126" s="74"/>
      <c r="I126" s="74"/>
      <c r="J126" s="75"/>
      <c r="K126" s="75"/>
      <c r="L126" s="75"/>
      <c r="M126" s="75"/>
    </row>
  </sheetData>
  <sheetProtection sheet="1"/>
  <autoFilter ref="A5:M126"/>
  <mergeCells count="9">
    <mergeCell ref="A1:M1"/>
    <mergeCell ref="A3:A4"/>
    <mergeCell ref="C3:C4"/>
    <mergeCell ref="D3:D4"/>
    <mergeCell ref="E3:F3"/>
    <mergeCell ref="G3:H3"/>
    <mergeCell ref="I3:J3"/>
    <mergeCell ref="K3:L3"/>
    <mergeCell ref="M3:M4"/>
  </mergeCells>
  <printOptions/>
  <pageMargins left="0.72" right="0.36" top="0.39" bottom="0.31" header="0.21" footer="0.25"/>
  <pageSetup horizontalDpi="600" verticalDpi="600" orientation="landscape" paperSize="9" scale="98" r:id="rId2"/>
  <ignoredErrors>
    <ignoredError sqref="F15:F16 F9" formula="1"/>
    <ignoredError sqref="B83 B5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</dc:creator>
  <cp:keywords/>
  <dc:description/>
  <cp:lastModifiedBy>ILUSHA</cp:lastModifiedBy>
  <cp:lastPrinted>2015-11-10T19:04:35Z</cp:lastPrinted>
  <dcterms:created xsi:type="dcterms:W3CDTF">2013-06-06T09:26:01Z</dcterms:created>
  <dcterms:modified xsi:type="dcterms:W3CDTF">2015-11-26T14:15:53Z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