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35" windowHeight="9300" tabRatio="954" activeTab="0"/>
  </bookViews>
  <sheets>
    <sheet name="ნაკრები" sheetId="1" r:id="rId1"/>
    <sheet name="ობ.ხ.№1" sheetId="2" r:id="rId2"/>
    <sheet name="ლ.რ. № 1-1" sheetId="3" r:id="rId3"/>
    <sheet name="ლ.რ. № 1-2" sheetId="4" r:id="rId4"/>
    <sheet name="ლ.რ № 1-3" sheetId="5" r:id="rId5"/>
    <sheet name="ლ.რ № 1-4" sheetId="6" r:id="rId6"/>
    <sheet name="ლ.რ № 1-5" sheetId="7" r:id="rId7"/>
    <sheet name="ობ.ხ.№2" sheetId="8" r:id="rId8"/>
    <sheet name="ლ.რ. № 2-1" sheetId="9" r:id="rId9"/>
    <sheet name="ლ.რ. № 2-2" sheetId="10" r:id="rId10"/>
    <sheet name="ლ.რ. № 3" sheetId="11" r:id="rId11"/>
    <sheet name="ლ.რ. № 4" sheetId="12" r:id="rId12"/>
    <sheet name="ლ.რ. № 5 " sheetId="13" r:id="rId13"/>
    <sheet name="ლ.რ. № 6" sheetId="14" r:id="rId14"/>
    <sheet name="Sheet1" sheetId="15" r:id="rId15"/>
    <sheet name="Лист1" sheetId="16" r:id="rId16"/>
  </sheets>
  <definedNames>
    <definedName name="_xlnm.Print_Area" localSheetId="4">'ლ.რ № 1-3'!$A$1:$G$55</definedName>
    <definedName name="_xlnm.Print_Area" localSheetId="5">'ლ.რ № 1-4'!$A$1:$G$57</definedName>
    <definedName name="_xlnm.Print_Area" localSheetId="6">'ლ.რ № 1-5'!$A$1:$G$35</definedName>
    <definedName name="_xlnm.Print_Area" localSheetId="2">'ლ.რ. № 1-1'!$A$1:$G$97</definedName>
    <definedName name="_xlnm.Print_Area" localSheetId="3">'ლ.რ. № 1-2'!$A$1:$G$103</definedName>
    <definedName name="_xlnm.Print_Area" localSheetId="8">'ლ.რ. № 2-1'!$A$1:$G$51</definedName>
    <definedName name="_xlnm.Print_Area" localSheetId="9">'ლ.რ. № 2-2'!$A$1:$G$65</definedName>
    <definedName name="_xlnm.Print_Area" localSheetId="10">'ლ.რ. № 3'!$A$1:$G$34</definedName>
    <definedName name="_xlnm.Print_Area" localSheetId="11">'ლ.რ. № 4'!$A$1:$G$35</definedName>
    <definedName name="_xlnm.Print_Area" localSheetId="12">'ლ.რ. № 5 '!$A$1:$G$24</definedName>
    <definedName name="_xlnm.Print_Area" localSheetId="0">'ნაკრები'!$A$1:$H$22</definedName>
    <definedName name="_xlnm.Print_Titles" localSheetId="4">'ლ.რ № 1-3'!$7:$7</definedName>
    <definedName name="_xlnm.Print_Titles" localSheetId="5">'ლ.რ № 1-4'!$6:$6</definedName>
    <definedName name="_xlnm.Print_Titles" localSheetId="6">'ლ.რ № 1-5'!$6:$6</definedName>
    <definedName name="_xlnm.Print_Titles" localSheetId="2">'ლ.რ. № 1-1'!$7:$7</definedName>
    <definedName name="_xlnm.Print_Titles" localSheetId="3">'ლ.რ. № 1-2'!$7:$7</definedName>
    <definedName name="_xlnm.Print_Titles" localSheetId="8">'ლ.რ. № 2-1'!$7:$7</definedName>
    <definedName name="_xlnm.Print_Titles" localSheetId="9">'ლ.რ. № 2-2'!$7:$7</definedName>
    <definedName name="_xlnm.Print_Titles" localSheetId="11">'ლ.რ. № 4'!$6:$6</definedName>
    <definedName name="_xlnm.Print_Titles" localSheetId="12">'ლ.რ. № 5 '!$6:$6</definedName>
  </definedNames>
  <calcPr fullCalcOnLoad="1"/>
</workbook>
</file>

<file path=xl/sharedStrings.xml><?xml version="1.0" encoding="utf-8"?>
<sst xmlns="http://schemas.openxmlformats.org/spreadsheetml/2006/main" count="1482" uniqueCount="541">
  <si>
    <t xml:space="preserve"> saproeqto niSnulamde gruntis saboloo damuSaveba xeliT</t>
  </si>
  <si>
    <r>
      <t xml:space="preserve"> betonis momzadebis mowyoba klasiT </t>
    </r>
    <r>
      <rPr>
        <b/>
        <sz val="10"/>
        <rFont val="Arial"/>
        <family val="2"/>
      </rPr>
      <t>B7,5</t>
    </r>
  </si>
  <si>
    <t>teritoriis ganaTeba</t>
  </si>
  <si>
    <t xml:space="preserve">el. kabelisTvis arxSi poliqlorvinilis milis Cadeba diametriT 50 mm </t>
  </si>
  <si>
    <t>gruntis ukuCayra mosworebiT</t>
  </si>
  <si>
    <t>gare ganaTebis liTonis boZi simaRliT 6 m</t>
  </si>
  <si>
    <r>
      <t>drantis tipis sanaTi ekonaTuriT, 1</t>
    </r>
    <r>
      <rPr>
        <sz val="10"/>
        <rFont val="Academy-RUS"/>
        <family val="2"/>
      </rPr>
      <t>x</t>
    </r>
    <r>
      <rPr>
        <sz val="10"/>
        <rFont val="AcadNusx"/>
        <family val="0"/>
      </rPr>
      <t>150 v</t>
    </r>
  </si>
  <si>
    <r>
      <t>mili plastmasis armirebuli</t>
    </r>
    <r>
      <rPr>
        <sz val="10"/>
        <rFont val="Arial"/>
        <family val="2"/>
      </rPr>
      <t xml:space="preserve"> Dy 50 </t>
    </r>
    <r>
      <rPr>
        <sz val="10"/>
        <rFont val="AcadNusx"/>
        <family val="0"/>
      </rPr>
      <t>mm</t>
    </r>
  </si>
  <si>
    <t>Tboqseli</t>
  </si>
  <si>
    <t>Tboqselis milsadenebis izolaciis mowyoba folgirebuli minabambiT</t>
  </si>
  <si>
    <t>l/r xarjT. #4</t>
  </si>
  <si>
    <t>lokalur-resursuli xarjTaRricxva #6</t>
  </si>
  <si>
    <t>iatakis hidroizolaciis mowyoba bituliniT, sisqiT 2 mm</t>
  </si>
  <si>
    <t>darbazSi scenisTvis xis konstruqciebis mowyoba</t>
  </si>
  <si>
    <t xml:space="preserve">scenis xis iatakis da Sublis mowyoba Sipebiani ficrebiT, sisqiT 37 mm </t>
  </si>
  <si>
    <t>scenaze xis plinTusebis mowyoba simaRliT 7 sm</t>
  </si>
  <si>
    <t xml:space="preserve">scenis xis zedapirebis moxvewa  </t>
  </si>
  <si>
    <t>scenis xis zedapirebis SeRebva zeTovani saRebaviT</t>
  </si>
  <si>
    <r>
      <t xml:space="preserve">monoliTuri rk.betonis wertilovani saZirkvlis mowyoba klasiT </t>
    </r>
    <r>
      <rPr>
        <b/>
        <sz val="10"/>
        <rFont val="Arial"/>
        <family val="2"/>
      </rPr>
      <t>B20</t>
    </r>
  </si>
  <si>
    <t xml:space="preserve"> iatakis safuZvelis mowyoba RorRiT </t>
  </si>
  <si>
    <t>t</t>
  </si>
  <si>
    <t>iatakis betonis momzadebis armireba</t>
  </si>
  <si>
    <r>
      <t xml:space="preserve">monoliTuri rk.betonis rigelis mowyoba _ klasiT </t>
    </r>
    <r>
      <rPr>
        <b/>
        <sz val="10"/>
        <rFont val="Arial"/>
        <family val="2"/>
      </rPr>
      <t>B20</t>
    </r>
  </si>
  <si>
    <r>
      <t xml:space="preserve">monoliTuri rk.betonis gadaxurvis filis mowyoba klasiT </t>
    </r>
    <r>
      <rPr>
        <b/>
        <sz val="10"/>
        <rFont val="Arial"/>
        <family val="2"/>
      </rPr>
      <t>B20</t>
    </r>
  </si>
  <si>
    <r>
      <t xml:space="preserve">monoliTuri rk.betonis kibis mowyoba klasiT </t>
    </r>
    <r>
      <rPr>
        <b/>
        <sz val="10"/>
        <rFont val="Arial"/>
        <family val="2"/>
      </rPr>
      <t>B20</t>
    </r>
  </si>
  <si>
    <t>antiseptikuri pasta</t>
  </si>
  <si>
    <t>toli</t>
  </si>
  <si>
    <t xml:space="preserve">saxuravis xis sanivnive sistemis mowyoba  </t>
  </si>
  <si>
    <t>saxuravisTvis ankerebis mowyoba</t>
  </si>
  <si>
    <t xml:space="preserve">samercxluris mowyoba </t>
  </si>
  <si>
    <t>armirebuli kedlebis, sisqiT 40 sm, wyoba mcire sakedle blokebiT</t>
  </si>
  <si>
    <t xml:space="preserve"> armirebuli kedlebis wyoba mcire sakedle blokebiT sisqiT 20 sm</t>
  </si>
  <si>
    <t xml:space="preserve">armirebuli tixrebis wyoba mcire satixre blokebiT, sisqiT 15 sm </t>
  </si>
  <si>
    <r>
      <t xml:space="preserve">monoliTuri rk.betonis zRudarebis mowyoba klasiT </t>
    </r>
    <r>
      <rPr>
        <b/>
        <sz val="10"/>
        <rFont val="Arial"/>
        <family val="2"/>
      </rPr>
      <t>B15</t>
    </r>
  </si>
  <si>
    <t>qvabulSi gruntis damuSaveba meqanizirebuli wesiT, gare konturze ukuCayriT, gadaadgilebiT, mimdebare teritoriaze moSandakebiT, zedmetis gataniT</t>
  </si>
  <si>
    <t>33</t>
  </si>
  <si>
    <t>Rirebuleba (lari)</t>
  </si>
  <si>
    <t xml:space="preserve">zednadebi xarjebi </t>
  </si>
  <si>
    <t>ganzomilebis erTeuli</t>
  </si>
  <si>
    <t>#</t>
  </si>
  <si>
    <t>samuSaoTa dasaxeleba</t>
  </si>
  <si>
    <t>raodenoba</t>
  </si>
  <si>
    <t>ganz. erTeulze</t>
  </si>
  <si>
    <t>saproeqto monacemze</t>
  </si>
  <si>
    <t>1</t>
  </si>
  <si>
    <t>kubm</t>
  </si>
  <si>
    <t>cali</t>
  </si>
  <si>
    <t>lari</t>
  </si>
  <si>
    <t>j a m i</t>
  </si>
  <si>
    <t>samSeneblo samuSaoebi</t>
  </si>
  <si>
    <t>kub.m</t>
  </si>
  <si>
    <t>sul xarjTaRricxviT:</t>
  </si>
  <si>
    <t>grZ.m</t>
  </si>
  <si>
    <t>mSeneblobis Rirebulebis nakrebi saxarjTaRricxvo angariSi</t>
  </si>
  <si>
    <t>obieqtis, samuSaoebis da xarjebis dasaxeleba</t>
  </si>
  <si>
    <t>saxarjTRricxvo Rirebuleba _ lari</t>
  </si>
  <si>
    <t xml:space="preserve">samSeneblo samontaJo samuSaoebi </t>
  </si>
  <si>
    <t>danadgarebi aveji inventari</t>
  </si>
  <si>
    <t>sxva xarjebi</t>
  </si>
  <si>
    <t>sul</t>
  </si>
  <si>
    <t>Tavi I</t>
  </si>
  <si>
    <t>j a m i: Tavi I</t>
  </si>
  <si>
    <t>Tavi II</t>
  </si>
  <si>
    <t>j a m i: Tavi II</t>
  </si>
  <si>
    <r>
      <t xml:space="preserve"> j a m i: Tavi I </t>
    </r>
    <r>
      <rPr>
        <b/>
        <sz val="10"/>
        <rFont val="Arial"/>
        <family val="2"/>
      </rPr>
      <t>÷</t>
    </r>
    <r>
      <rPr>
        <b/>
        <sz val="10"/>
        <rFont val="AcadMtavr"/>
        <family val="0"/>
      </rPr>
      <t xml:space="preserve"> II</t>
    </r>
  </si>
  <si>
    <t xml:space="preserve">rezervi gauTvaliswinebel samuSaoebze (damkveTis gankargulebaSi) </t>
  </si>
  <si>
    <t xml:space="preserve"> j a m i: </t>
  </si>
  <si>
    <t>dRg _ 18%</t>
  </si>
  <si>
    <t xml:space="preserve">sul krebsiTi saxarjTaRricxvo Rirebuleba </t>
  </si>
  <si>
    <t>2</t>
  </si>
  <si>
    <t>saxarjTaRricxvo mogeba</t>
  </si>
  <si>
    <t>maT Soris SromiTi resursebi</t>
  </si>
  <si>
    <t>xarjTaRricxvis nomeri</t>
  </si>
  <si>
    <t>5</t>
  </si>
  <si>
    <t>tona</t>
  </si>
  <si>
    <t>kv.m</t>
  </si>
  <si>
    <t>6</t>
  </si>
  <si>
    <t>7</t>
  </si>
  <si>
    <t xml:space="preserve"> kv.m</t>
  </si>
  <si>
    <t>tn</t>
  </si>
  <si>
    <t>gr.m</t>
  </si>
  <si>
    <t>kvm</t>
  </si>
  <si>
    <t>17</t>
  </si>
  <si>
    <t>16</t>
  </si>
  <si>
    <t>22</t>
  </si>
  <si>
    <t>kg</t>
  </si>
  <si>
    <t>komp.</t>
  </si>
  <si>
    <t>15</t>
  </si>
  <si>
    <t xml:space="preserve"> bitumis grunti</t>
  </si>
  <si>
    <t xml:space="preserve"> cementis mWimis mowyoba sisqiT 3.5 sm</t>
  </si>
  <si>
    <t>metaloplastikis karis mowyoba</t>
  </si>
  <si>
    <t>3</t>
  </si>
  <si>
    <t>4</t>
  </si>
  <si>
    <t>karisa da fanjris ferdoebis SebaTqaSeba</t>
  </si>
  <si>
    <t>9</t>
  </si>
  <si>
    <t>10</t>
  </si>
  <si>
    <t>13</t>
  </si>
  <si>
    <t>21</t>
  </si>
  <si>
    <t>24</t>
  </si>
  <si>
    <t>26</t>
  </si>
  <si>
    <t>8</t>
  </si>
  <si>
    <t xml:space="preserve"> saRebavi zeTovani gamxsneliT</t>
  </si>
  <si>
    <t xml:space="preserve"> olifa</t>
  </si>
  <si>
    <t>komp</t>
  </si>
  <si>
    <t>santeqnikuri samuSaoebi</t>
  </si>
  <si>
    <t xml:space="preserve"> milsadenebis hidravlikuri gamocda</t>
  </si>
  <si>
    <r>
      <t xml:space="preserve">ventili </t>
    </r>
    <r>
      <rPr>
        <sz val="10"/>
        <rFont val="Arial"/>
        <family val="2"/>
      </rPr>
      <t xml:space="preserve"> Dy 25 </t>
    </r>
    <r>
      <rPr>
        <sz val="10"/>
        <rFont val="AcadNusx"/>
        <family val="0"/>
      </rPr>
      <t>mm</t>
    </r>
  </si>
  <si>
    <t xml:space="preserve"> gruntis gaTxra arxSi xeliT</t>
  </si>
  <si>
    <t>gruntis ukuCayra da zedmeti gruntis adgilze mosworeba</t>
  </si>
  <si>
    <t>14</t>
  </si>
  <si>
    <t>Semyvan-gamanawilebeli fari</t>
  </si>
  <si>
    <t>zednadebi xarjebi SromiTi resursebidan</t>
  </si>
  <si>
    <t>kompl</t>
  </si>
  <si>
    <t>lokalur-resursuli xarjTaRricxva #4</t>
  </si>
  <si>
    <t>11</t>
  </si>
  <si>
    <t xml:space="preserve"> kvm</t>
  </si>
  <si>
    <t>18</t>
  </si>
  <si>
    <t>23</t>
  </si>
  <si>
    <t>svel wertilebSi Sekiduli Weris mowyoba plastikatis profilebiT, siganiT 28 sm, xis karkasis mowyobiT</t>
  </si>
  <si>
    <t xml:space="preserve"> liTonis karis SeRebva</t>
  </si>
  <si>
    <t>wyalemulsiuri saRebavi (63+63)/2/100</t>
  </si>
  <si>
    <t>100 kvm v.pr</t>
  </si>
  <si>
    <t xml:space="preserve">lokalur-resursuli uwyisis jami: 
</t>
  </si>
  <si>
    <t>I. samontaJo samuSaoebi</t>
  </si>
  <si>
    <t>wyalmomarageba</t>
  </si>
  <si>
    <t xml:space="preserve"> kanalizacia</t>
  </si>
  <si>
    <t>12</t>
  </si>
  <si>
    <t>jami: I samontaJo samuSaoebi</t>
  </si>
  <si>
    <t>II masalebi</t>
  </si>
  <si>
    <t>kanalizacia</t>
  </si>
  <si>
    <t>jami: II masalebi</t>
  </si>
  <si>
    <t>lokalur-resursuli uwyisis jami:</t>
  </si>
  <si>
    <t>gaTboba</t>
  </si>
  <si>
    <t>l/r xarjT. #3</t>
  </si>
  <si>
    <t>l/r xarjT. #5</t>
  </si>
  <si>
    <t>ventili radiatoris (Sesvla)</t>
  </si>
  <si>
    <t>uku ventili radiatoris</t>
  </si>
  <si>
    <t>II. masalebi</t>
  </si>
  <si>
    <t>damiwebis eleqtrodi ф18 mm</t>
  </si>
  <si>
    <t>zolovana 40х4</t>
  </si>
  <si>
    <t>ori da samZarRviani eleqtro sadenebis gayvana daxuruli el.gayvanilobisTvis</t>
  </si>
  <si>
    <t>damiwebis eleqtrodebis, simaRliT 2 m, Casoba gruntSi</t>
  </si>
  <si>
    <t xml:space="preserve"> damiwebis konturis mowyoba</t>
  </si>
  <si>
    <t xml:space="preserve"> bris dayeneba ekonomnaTuriT</t>
  </si>
  <si>
    <t>gare santeqnikuri qselebi</t>
  </si>
  <si>
    <t>lokalur-resursuli xarjTaRricxva #1/1</t>
  </si>
  <si>
    <t>saobieqto xarjTaRricxva #1</t>
  </si>
  <si>
    <t>saxarjTaRricxvo  nomeri</t>
  </si>
  <si>
    <t>samuSaos da xarjebis dasaxeleba</t>
  </si>
  <si>
    <t>Sromis gadasaxadis saSualeba</t>
  </si>
  <si>
    <t>samontaJo samuSaoebi</t>
  </si>
  <si>
    <t>danadgarebze, avejsa da inventarze</t>
  </si>
  <si>
    <t>sxvadasxva xarjebi</t>
  </si>
  <si>
    <t>lokalur-resursuli xarjTaRricxva #1/2</t>
  </si>
  <si>
    <t>lokalur-resursuli xarjTaRricxva #1/3</t>
  </si>
  <si>
    <t>lokalur-resursuli xarjTaRricxva #1/4</t>
  </si>
  <si>
    <t>j a m i:</t>
  </si>
  <si>
    <t>19</t>
  </si>
  <si>
    <r>
      <t>mili plastmasis armirebuli</t>
    </r>
    <r>
      <rPr>
        <sz val="10"/>
        <rFont val="Arial"/>
        <family val="2"/>
      </rPr>
      <t xml:space="preserve"> Dy 25 </t>
    </r>
    <r>
      <rPr>
        <sz val="10"/>
        <rFont val="AcadNusx"/>
        <family val="0"/>
      </rPr>
      <t>mm</t>
    </r>
  </si>
  <si>
    <r>
      <t>mili plastmasis armirebuli</t>
    </r>
    <r>
      <rPr>
        <sz val="10"/>
        <rFont val="Arial"/>
        <family val="2"/>
      </rPr>
      <t xml:space="preserve"> Dy 63 </t>
    </r>
    <r>
      <rPr>
        <sz val="10"/>
        <rFont val="AcadNusx"/>
        <family val="0"/>
      </rPr>
      <t>mm</t>
    </r>
  </si>
  <si>
    <t>lokalur-resursuli xarjTaRricxva #2/2</t>
  </si>
  <si>
    <t>saqvabe</t>
  </si>
  <si>
    <t>20</t>
  </si>
  <si>
    <t>25</t>
  </si>
  <si>
    <t>27</t>
  </si>
  <si>
    <t>Termomanometri</t>
  </si>
  <si>
    <t>saizolacio folgirebuli minbamba</t>
  </si>
  <si>
    <t>Termomanometris dayeneba</t>
  </si>
  <si>
    <t>lokalur-resursuli xarjTaRricxva #2/1</t>
  </si>
  <si>
    <t>saobieqto xarjTaRricxva #2</t>
  </si>
  <si>
    <t xml:space="preserve"> armatura</t>
  </si>
  <si>
    <t>sxvenze asavleli liTonis luqis mowyoba kibiT</t>
  </si>
  <si>
    <t>sxvadasxva saxeobis iatakebis Sepirapirebis adgilebSi dekoratiuli liTonis profilis mowyoba</t>
  </si>
  <si>
    <t>Sida zedapirebis SebaTqaSeba</t>
  </si>
  <si>
    <t xml:space="preserve"> Sida zedapirebis damuSaveba da momzadeba SesaRebad </t>
  </si>
  <si>
    <t xml:space="preserve"> Sida damuSavebuli zedapirebis SeRebva </t>
  </si>
  <si>
    <t xml:space="preserve">gare zedapirebis SebaTqaSeba </t>
  </si>
  <si>
    <t xml:space="preserve"> saRebavi wyalmedegi</t>
  </si>
  <si>
    <t>lokalur-resursuli xarjTaRricxva #3</t>
  </si>
  <si>
    <t>mTavari gamanawilebeli karada</t>
  </si>
  <si>
    <t>poliqlorvinilis mili ф50 mm</t>
  </si>
  <si>
    <t>28</t>
  </si>
  <si>
    <t>29</t>
  </si>
  <si>
    <t>30</t>
  </si>
  <si>
    <t>58</t>
  </si>
  <si>
    <t>64</t>
  </si>
  <si>
    <t xml:space="preserve">gare inventaruli xaraCos dayeneba da daSla </t>
  </si>
  <si>
    <t>l</t>
  </si>
  <si>
    <t xml:space="preserve"> armirebuli plastmasis milis montaJi diametriT - 63 mm</t>
  </si>
  <si>
    <r>
      <t>mili plastmasis armirebuli</t>
    </r>
    <r>
      <rPr>
        <sz val="10"/>
        <rFont val="Arial"/>
        <family val="2"/>
      </rPr>
      <t xml:space="preserve"> Dy 20 </t>
    </r>
    <r>
      <rPr>
        <sz val="10"/>
        <rFont val="AcadNusx"/>
        <family val="0"/>
      </rPr>
      <t>mm</t>
    </r>
  </si>
  <si>
    <r>
      <t xml:space="preserve">gadasaxsneli </t>
    </r>
    <r>
      <rPr>
        <sz val="10"/>
        <rFont val="Arial"/>
        <family val="2"/>
      </rPr>
      <t xml:space="preserve">Dy 63 </t>
    </r>
    <r>
      <rPr>
        <sz val="10"/>
        <rFont val="AcadNusx"/>
        <family val="0"/>
      </rPr>
      <t>mm</t>
    </r>
  </si>
  <si>
    <r>
      <t xml:space="preserve">mili plastmasის </t>
    </r>
    <r>
      <rPr>
        <sz val="10"/>
        <rFont val="Arial"/>
        <family val="2"/>
      </rPr>
      <t xml:space="preserve">Dy 20 </t>
    </r>
    <r>
      <rPr>
        <sz val="10"/>
        <rFont val="AcadNusx"/>
        <family val="0"/>
      </rPr>
      <t>mm</t>
    </r>
  </si>
  <si>
    <r>
      <t>mili plastmasის</t>
    </r>
    <r>
      <rPr>
        <sz val="10"/>
        <rFont val="Arial"/>
        <family val="2"/>
      </rPr>
      <t xml:space="preserve"> Dy 25 </t>
    </r>
    <r>
      <rPr>
        <sz val="10"/>
        <rFont val="AcadNusx"/>
        <family val="0"/>
      </rPr>
      <t>mm</t>
    </r>
  </si>
  <si>
    <r>
      <t xml:space="preserve">ventili </t>
    </r>
    <r>
      <rPr>
        <sz val="10"/>
        <rFont val="Arial"/>
        <family val="2"/>
      </rPr>
      <t xml:space="preserve"> Dy 3/8"</t>
    </r>
  </si>
  <si>
    <r>
      <t xml:space="preserve">ventili </t>
    </r>
    <r>
      <rPr>
        <sz val="10"/>
        <rFont val="Arial"/>
        <family val="2"/>
      </rPr>
      <t xml:space="preserve"> Dy 32 </t>
    </r>
    <r>
      <rPr>
        <sz val="10"/>
        <rFont val="AcadNusx"/>
        <family val="0"/>
      </rPr>
      <t>mm</t>
    </r>
  </si>
  <si>
    <r>
      <t xml:space="preserve">mili plastmasis armirebuli </t>
    </r>
    <r>
      <rPr>
        <sz val="10"/>
        <rFont val="Arial"/>
        <family val="2"/>
      </rPr>
      <t xml:space="preserve">Dy 20 </t>
    </r>
    <r>
      <rPr>
        <sz val="10"/>
        <rFont val="AcadNusx"/>
        <family val="0"/>
      </rPr>
      <t>mm</t>
    </r>
  </si>
  <si>
    <r>
      <t>mili plastmasis armirebuli</t>
    </r>
    <r>
      <rPr>
        <sz val="10"/>
        <rFont val="Arial"/>
        <family val="2"/>
      </rPr>
      <t xml:space="preserve"> Dy 32 </t>
    </r>
    <r>
      <rPr>
        <sz val="10"/>
        <rFont val="AcadNusx"/>
        <family val="0"/>
      </rPr>
      <t>mm</t>
    </r>
  </si>
  <si>
    <r>
      <t>fitingi</t>
    </r>
    <r>
      <rPr>
        <sz val="10"/>
        <rFont val="Arial"/>
        <family val="2"/>
      </rPr>
      <t xml:space="preserve"> Dy 20 - 32 </t>
    </r>
    <r>
      <rPr>
        <sz val="10"/>
        <rFont val="AcadNusx"/>
        <family val="0"/>
      </rPr>
      <t>mm</t>
    </r>
  </si>
  <si>
    <t>Rirebuleba -- lari</t>
  </si>
  <si>
    <r>
      <t>mili plastmasის</t>
    </r>
    <r>
      <rPr>
        <sz val="10"/>
        <rFont val="Arial"/>
        <family val="2"/>
      </rPr>
      <t xml:space="preserve"> Dy 32 </t>
    </r>
    <r>
      <rPr>
        <sz val="10"/>
        <rFont val="AcadNusx"/>
        <family val="0"/>
      </rPr>
      <t>mm</t>
    </r>
  </si>
  <si>
    <t>Semrevi xelsabnis</t>
  </si>
  <si>
    <t>trapi d=50 mm</t>
  </si>
  <si>
    <t>ventilacia</t>
  </si>
  <si>
    <t>gamwovi ventilatori d=100 mm</t>
  </si>
  <si>
    <t>31</t>
  </si>
  <si>
    <t>Sida santeqnikuri da ventilaciis samuSaoebi</t>
  </si>
  <si>
    <t>unitazis dayeneba</t>
  </si>
  <si>
    <t xml:space="preserve"> trapis dayeneba ф50 mm</t>
  </si>
  <si>
    <r>
      <t>wyalsadenis plastmasis milis gayvana diametriT 40 mm</t>
    </r>
    <r>
      <rPr>
        <b/>
        <sz val="10"/>
        <rFont val="Cambria"/>
        <family val="1"/>
      </rPr>
      <t xml:space="preserve"> </t>
    </r>
    <r>
      <rPr>
        <b/>
        <sz val="10"/>
        <rFont val="AcadNusx"/>
        <family val="0"/>
      </rPr>
      <t xml:space="preserve"> </t>
    </r>
  </si>
  <si>
    <r>
      <t>fitingi</t>
    </r>
    <r>
      <rPr>
        <sz val="10"/>
        <rFont val="Arial"/>
        <family val="2"/>
      </rPr>
      <t xml:space="preserve"> Dy 25 - 32 </t>
    </r>
    <r>
      <rPr>
        <sz val="10"/>
        <rFont val="AcadNusx"/>
        <family val="0"/>
      </rPr>
      <t>mm</t>
    </r>
  </si>
  <si>
    <t>32</t>
  </si>
  <si>
    <r>
      <t xml:space="preserve">uku sarqveli </t>
    </r>
    <r>
      <rPr>
        <sz val="10"/>
        <rFont val="Arial"/>
        <family val="2"/>
      </rPr>
      <t xml:space="preserve"> Dy 40 </t>
    </r>
    <r>
      <rPr>
        <sz val="10"/>
        <rFont val="AcadNusx"/>
        <family val="0"/>
      </rPr>
      <t>mm</t>
    </r>
  </si>
  <si>
    <r>
      <t xml:space="preserve">gadasaxsneli </t>
    </r>
    <r>
      <rPr>
        <sz val="10"/>
        <rFont val="Arial"/>
        <family val="2"/>
      </rPr>
      <t xml:space="preserve">Dy 32 </t>
    </r>
    <r>
      <rPr>
        <sz val="10"/>
        <rFont val="AcadNusx"/>
        <family val="0"/>
      </rPr>
      <t>mm</t>
    </r>
  </si>
  <si>
    <t>wyobis Caankereba mzid konstruqciebSi (armatura А-I)</t>
  </si>
  <si>
    <t xml:space="preserve">kvm </t>
  </si>
  <si>
    <t xml:space="preserve">gare zedapirebis damuSaveba wyalmedegi fiTxiT da momzadeba SesaRebad </t>
  </si>
  <si>
    <t>gare damuSavebuli zedapirebis SeRebva wyalmedegi saRebaviT</t>
  </si>
  <si>
    <t>saxuravis burulis xis konstruqciebis cecxldacva</t>
  </si>
  <si>
    <t>cecxldamcavi xsnari</t>
  </si>
  <si>
    <t>saxuravis burulis xis konstruqciebis damuSaveba antiseptikuri xsnariT</t>
  </si>
  <si>
    <t>antiseptikuri xsnari</t>
  </si>
  <si>
    <t>34</t>
  </si>
  <si>
    <t>35</t>
  </si>
  <si>
    <t>36</t>
  </si>
  <si>
    <t>65</t>
  </si>
  <si>
    <t>l/r xarjT. #6</t>
  </si>
  <si>
    <t>teritoriis keTilmowyoba</t>
  </si>
  <si>
    <t>lokalur-resursuli xarjTaRricxva #5</t>
  </si>
  <si>
    <r>
      <t xml:space="preserve">bitulini </t>
    </r>
    <r>
      <rPr>
        <sz val="10"/>
        <rFont val="Arial"/>
        <family val="2"/>
      </rPr>
      <t>δ</t>
    </r>
    <r>
      <rPr>
        <sz val="10"/>
        <rFont val="AcadNusx"/>
        <family val="0"/>
      </rPr>
      <t>=2 mm</t>
    </r>
  </si>
  <si>
    <t xml:space="preserve">bordiurebis mosawyobad gruntis damuSaveba xeliT </t>
  </si>
  <si>
    <r>
      <t xml:space="preserve">betoni </t>
    </r>
    <r>
      <rPr>
        <sz val="10"/>
        <rFont val="Arial Cyr"/>
        <family val="2"/>
      </rPr>
      <t>B15</t>
    </r>
  </si>
  <si>
    <r>
      <t xml:space="preserve">monoliTuri betonis lenturi saZirkvlis mowyoba klasiT </t>
    </r>
    <r>
      <rPr>
        <b/>
        <sz val="10"/>
        <rFont val="Arial"/>
        <family val="2"/>
      </rPr>
      <t>B12,5</t>
    </r>
  </si>
  <si>
    <r>
      <t xml:space="preserve">monoliTuri rk.betonis gulanebis mowyoba klasiT </t>
    </r>
    <r>
      <rPr>
        <b/>
        <sz val="10"/>
        <rFont val="Arial"/>
        <family val="2"/>
      </rPr>
      <t>B20</t>
    </r>
  </si>
  <si>
    <r>
      <t xml:space="preserve">monoliTuri rk.betonis sartyelis mowyoba klasiT </t>
    </r>
    <r>
      <rPr>
        <b/>
        <sz val="10"/>
        <rFont val="Arial"/>
        <family val="2"/>
      </rPr>
      <t>B20</t>
    </r>
  </si>
  <si>
    <r>
      <t xml:space="preserve">betonis iatakis momzadebis mowyoba danadgarebis adgilebis CaRrmavebis gaTvaliswinebiT _  klasiT </t>
    </r>
    <r>
      <rPr>
        <b/>
        <sz val="10"/>
        <rFont val="Arial"/>
        <family val="2"/>
      </rPr>
      <t>B12,5</t>
    </r>
  </si>
  <si>
    <r>
      <t xml:space="preserve">betonis wyalsarinelis (Semonakirwylis)  mowyoba siganiT 70 sm, sisqiT 10 sm, klasiT </t>
    </r>
    <r>
      <rPr>
        <b/>
        <sz val="10"/>
        <rFont val="Arial"/>
        <family val="2"/>
      </rPr>
      <t>B7,5</t>
    </r>
  </si>
  <si>
    <t>baRis Senoba</t>
  </si>
  <si>
    <t>balastis safuZvlis mowyoba</t>
  </si>
  <si>
    <r>
      <t xml:space="preserve">monoliTuri betonis lenturi saZirkvlis da zeZirkvlis mowyoba klasiT </t>
    </r>
    <r>
      <rPr>
        <b/>
        <sz val="10"/>
        <rFont val="Arial"/>
        <family val="2"/>
      </rPr>
      <t>B20</t>
    </r>
  </si>
  <si>
    <t>balastis fenis mowyoba sisqiT 20sm</t>
  </si>
  <si>
    <r>
      <t xml:space="preserve">kibis da pandiusisaTvis monoliTuri betonis saZirkvlis da zeZirkvlis mowyoba klasiT </t>
    </r>
    <r>
      <rPr>
        <b/>
        <sz val="10"/>
        <rFont val="Arial"/>
        <family val="2"/>
      </rPr>
      <t>B10</t>
    </r>
  </si>
  <si>
    <r>
      <t>armirebuli betonis iatakis momzadebis mowyoba klasiT</t>
    </r>
    <r>
      <rPr>
        <b/>
        <sz val="10"/>
        <rFont val="Cambria"/>
        <family val="1"/>
      </rPr>
      <t xml:space="preserve"> </t>
    </r>
    <r>
      <rPr>
        <b/>
        <sz val="10"/>
        <rFont val="Arial"/>
        <family val="2"/>
      </rPr>
      <t>B15</t>
    </r>
    <r>
      <rPr>
        <b/>
        <sz val="10"/>
        <rFont val="AcadNusx"/>
        <family val="0"/>
      </rPr>
      <t xml:space="preserve"> </t>
    </r>
  </si>
  <si>
    <r>
      <t xml:space="preserve">monoliTuri rk.betonis svetebis  mowyoba klasiT </t>
    </r>
    <r>
      <rPr>
        <b/>
        <sz val="10"/>
        <rFont val="Arial"/>
        <family val="2"/>
      </rPr>
      <t>B20</t>
    </r>
  </si>
  <si>
    <r>
      <t>minapaketiT Seminuli metaloplastikis fanjrebis da framugebis mowyoba (m.S. erTi daburuli miniT 2,85m</t>
    </r>
    <r>
      <rPr>
        <b/>
        <vertAlign val="superscript"/>
        <sz val="10"/>
        <rFont val="AcadNusx"/>
        <family val="0"/>
      </rPr>
      <t>2)</t>
    </r>
  </si>
  <si>
    <t>liTonis minapaketiani dekoratiuli karis mowyoba Weduri elementebis CanarTebiT</t>
  </si>
  <si>
    <t>aJuruli armirebuli minapaketiani `mdf~ karis mowyoba</t>
  </si>
  <si>
    <t>liTonis karis mowyoba aJuruli miniT</t>
  </si>
  <si>
    <t>`mdf~-is yru karis mowyoba</t>
  </si>
  <si>
    <t>47</t>
  </si>
  <si>
    <t>Sida da gare kibeze da pandusze  qromirebuli moajirebis mowyoba</t>
  </si>
  <si>
    <t>iatakze maRali cveTamedegobis laminirebuli parketis dageba Rrubelis safuZvelze, plinTusebiT aranakleb sisqiT 12mm</t>
  </si>
  <si>
    <t>52</t>
  </si>
  <si>
    <t>Werebis gadalesva webo cementiT</t>
  </si>
  <si>
    <t>bavSvTa svel wertilebSi 1,2 m simaRleze,  samzareuloSi da damxmare sankvanZSi 1,8 m simaRleze kedelze kafelis filebis akvra</t>
  </si>
  <si>
    <t>zeZirkvlis horizontaluri izolacia cementis xsnariT</t>
  </si>
  <si>
    <t>37</t>
  </si>
  <si>
    <t>39</t>
  </si>
  <si>
    <t>54</t>
  </si>
  <si>
    <t>60</t>
  </si>
  <si>
    <t>66</t>
  </si>
  <si>
    <t>67</t>
  </si>
  <si>
    <t>68</t>
  </si>
  <si>
    <t>69</t>
  </si>
  <si>
    <t>70</t>
  </si>
  <si>
    <t>71</t>
  </si>
  <si>
    <t>72</t>
  </si>
  <si>
    <t>baRis Senobis da saqvabis el.samontaJo samuSaoebi</t>
  </si>
  <si>
    <t>sawunwruxe ormo</t>
  </si>
  <si>
    <t xml:space="preserve"> gruntis damuSaveba xeliT</t>
  </si>
  <si>
    <r>
      <t xml:space="preserve">monoliTuri rk.betonis ormos kedlebis da Ziris mowyoba luqiT klasiT </t>
    </r>
    <r>
      <rPr>
        <b/>
        <sz val="10"/>
        <rFont val="Arial"/>
        <family val="2"/>
      </rPr>
      <t>B15</t>
    </r>
  </si>
  <si>
    <t>Sveleri #14</t>
  </si>
  <si>
    <t>kuTxovana 50х50х5 mm</t>
  </si>
  <si>
    <t>gruntis ukuCayra xeliT da zedmeti gruntis adgilze mosworeba</t>
  </si>
  <si>
    <t xml:space="preserve">sul xarjTaRricxviT:                   </t>
  </si>
  <si>
    <t>gare zedapirebis SebaTqaSeba</t>
  </si>
  <si>
    <t>maT Soris SromiTi resursi</t>
  </si>
  <si>
    <r>
      <t xml:space="preserve">II masalebi  </t>
    </r>
  </si>
  <si>
    <r>
      <t xml:space="preserve">Gcxeli wylis sacirkulacio tumbo </t>
    </r>
    <r>
      <rPr>
        <sz val="10"/>
        <rFont val="Cambria"/>
        <family val="1"/>
      </rPr>
      <t>UPS 40-60</t>
    </r>
  </si>
  <si>
    <r>
      <t>fitingi</t>
    </r>
    <r>
      <rPr>
        <sz val="10"/>
        <rFont val="Arial"/>
        <family val="2"/>
      </rPr>
      <t xml:space="preserve"> Dy 40 - 63 </t>
    </r>
    <r>
      <rPr>
        <sz val="10"/>
        <rFont val="AcadNusx"/>
        <family val="0"/>
      </rPr>
      <t>mm</t>
    </r>
  </si>
  <si>
    <t>lokalur-resursuli uwyisis jami (I+II):</t>
  </si>
  <si>
    <t>zednadebi xarjebi</t>
  </si>
  <si>
    <t>gegmiuri dagroveba</t>
  </si>
  <si>
    <r>
      <t xml:space="preserve"> wyalmomaragebis armirebuli plassmasis milebis gayvana diametriT 20</t>
    </r>
    <r>
      <rPr>
        <b/>
        <sz val="10"/>
        <rFont val="AcadNusx"/>
        <family val="0"/>
      </rPr>
      <t xml:space="preserve"> mm  </t>
    </r>
  </si>
  <si>
    <t xml:space="preserve"> wyalmomaragebis armirebuli plassmasis milebis gayvana diametriT 25mm  </t>
  </si>
  <si>
    <t xml:space="preserve"> wyalmomaragebis armirebuli plassmasis milebis gayvana diametriT 32mm  </t>
  </si>
  <si>
    <t xml:space="preserve"> wyalmomaragebis plassmasis milebis gayvana diametriT 20 mm  </t>
  </si>
  <si>
    <t xml:space="preserve"> wyalmomaragebis plassmasis milebis gayvana diametriT 25 mm  </t>
  </si>
  <si>
    <t xml:space="preserve"> wyalmomaragebis plassmasis milebis gayvana diametriT 32 mm  </t>
  </si>
  <si>
    <t>xelsabanis Semrevis dayeneba</t>
  </si>
  <si>
    <t>sarecxelas Semrevis dayeneba</t>
  </si>
  <si>
    <r>
      <t>mili plastmasis armirebuli</t>
    </r>
    <r>
      <rPr>
        <sz val="10"/>
        <rFont val="Arial"/>
        <family val="2"/>
      </rPr>
      <t xml:space="preserve"> Dy32 </t>
    </r>
    <r>
      <rPr>
        <sz val="10"/>
        <rFont val="AcadNusx"/>
        <family val="0"/>
      </rPr>
      <t>mm</t>
    </r>
  </si>
  <si>
    <r>
      <t xml:space="preserve">ventili </t>
    </r>
    <r>
      <rPr>
        <sz val="10"/>
        <rFont val="Arial"/>
        <family val="2"/>
      </rPr>
      <t xml:space="preserve"> Dy 20 </t>
    </r>
    <r>
      <rPr>
        <sz val="10"/>
        <rFont val="AcadNusx"/>
        <family val="0"/>
      </rPr>
      <t>mm</t>
    </r>
  </si>
  <si>
    <t>Semrevi sarecxelas</t>
  </si>
  <si>
    <t xml:space="preserve">plastmasis sakanalizacio milis gayvana _ 50X500 </t>
  </si>
  <si>
    <t xml:space="preserve">plastmasis sakanalizacio milis gayvana _  50X1000 </t>
  </si>
  <si>
    <t xml:space="preserve">plastmasis sakanalizacio milis gayvana _  50X2000 </t>
  </si>
  <si>
    <t xml:space="preserve">plastmasis sakanalizacio milis gayvana _  100X500 </t>
  </si>
  <si>
    <t xml:space="preserve">plastmasis sakanalizacio milis gayvana _ 100X1000 </t>
  </si>
  <si>
    <t xml:space="preserve">plastmasis sakanalizacio milis gayvana _ 100X2000 </t>
  </si>
  <si>
    <t xml:space="preserve">plastmasis sakanalizacio milis gayvana _ 100X3000 </t>
  </si>
  <si>
    <t xml:space="preserve"> xelsabanis (sifoniT) dayeneba</t>
  </si>
  <si>
    <t>sarecxelas dayeneba</t>
  </si>
  <si>
    <t xml:space="preserve">sakanalizacio plastmasis mili 50X500 </t>
  </si>
  <si>
    <t xml:space="preserve">sakanalizacio plastmasis mili 50X1000 </t>
  </si>
  <si>
    <t xml:space="preserve">sakanalizacio plastmasis mili 50X2000 </t>
  </si>
  <si>
    <t xml:space="preserve">sakanalizacio plastmasis mili 100X500 </t>
  </si>
  <si>
    <t xml:space="preserve">sakanalizacio plastmasis mili 100X1000 </t>
  </si>
  <si>
    <t xml:space="preserve">sakanalizacio plastmasis mili 100X2000 </t>
  </si>
  <si>
    <t xml:space="preserve">sakanalizacio plastmasis mili 100X3000 </t>
  </si>
  <si>
    <r>
      <t>muxli  ф50 90</t>
    </r>
    <r>
      <rPr>
        <vertAlign val="superscript"/>
        <sz val="10"/>
        <rFont val="AcadNusx"/>
        <family val="0"/>
      </rPr>
      <t>0</t>
    </r>
  </si>
  <si>
    <r>
      <t>muxli  ф100 90</t>
    </r>
    <r>
      <rPr>
        <vertAlign val="superscript"/>
        <sz val="10"/>
        <rFont val="AcadNusx"/>
        <family val="0"/>
      </rPr>
      <t>0</t>
    </r>
  </si>
  <si>
    <r>
      <t>muxli  ф50 45</t>
    </r>
    <r>
      <rPr>
        <vertAlign val="superscript"/>
        <sz val="10"/>
        <rFont val="AcadNusx"/>
        <family val="0"/>
      </rPr>
      <t>0</t>
    </r>
  </si>
  <si>
    <r>
      <t>muxli  ф100 45</t>
    </r>
    <r>
      <rPr>
        <vertAlign val="superscript"/>
        <sz val="10"/>
        <rFont val="AcadNusx"/>
        <family val="0"/>
      </rPr>
      <t>0</t>
    </r>
  </si>
  <si>
    <r>
      <t>samkapi  100X100 45</t>
    </r>
    <r>
      <rPr>
        <vertAlign val="superscript"/>
        <sz val="10"/>
        <rFont val="AcadNusx"/>
        <family val="0"/>
      </rPr>
      <t>0</t>
    </r>
  </si>
  <si>
    <r>
      <t>samkapi  100X50 45</t>
    </r>
    <r>
      <rPr>
        <vertAlign val="superscript"/>
        <sz val="10"/>
        <rFont val="AcadNusx"/>
        <family val="0"/>
      </rPr>
      <t>0</t>
    </r>
  </si>
  <si>
    <t>gadamyvani 100X50</t>
  </si>
  <si>
    <t xml:space="preserve">plastmasis sakanalizacio milis gayvana _ 100X500 </t>
  </si>
  <si>
    <t xml:space="preserve">plastmasis sakanalizacio milis gayvana _ 150X500 </t>
  </si>
  <si>
    <t xml:space="preserve">plastmasis sakanalizacio milis gayvana _ 150X1000 </t>
  </si>
  <si>
    <t xml:space="preserve">plastmasis sakanalizacio milis gayvana _ 150X3000 </t>
  </si>
  <si>
    <t>gamwovi ventilatoris dayeneba d-100mm</t>
  </si>
  <si>
    <t>gamwovi ventilatoris dayeneba d-300mm</t>
  </si>
  <si>
    <t>g/m</t>
  </si>
  <si>
    <t>Jaluzi 150X150</t>
  </si>
  <si>
    <t xml:space="preserve">sakanalizacio plastmasis mili 150X500 </t>
  </si>
  <si>
    <t xml:space="preserve">sakanalizacio plastmasis mili 150X1000 </t>
  </si>
  <si>
    <t xml:space="preserve">sakanalizacio plastmasis mili 150X3000 </t>
  </si>
  <si>
    <r>
      <t>muxli  ф150 90</t>
    </r>
    <r>
      <rPr>
        <vertAlign val="superscript"/>
        <sz val="10"/>
        <rFont val="AcadNusx"/>
        <family val="0"/>
      </rPr>
      <t>0</t>
    </r>
  </si>
  <si>
    <r>
      <t>muxli  ф150 45</t>
    </r>
    <r>
      <rPr>
        <vertAlign val="superscript"/>
        <sz val="10"/>
        <rFont val="AcadNusx"/>
        <family val="0"/>
      </rPr>
      <t>0</t>
    </r>
  </si>
  <si>
    <r>
      <t>samkapi  150X100 90</t>
    </r>
    <r>
      <rPr>
        <vertAlign val="superscript"/>
        <sz val="10"/>
        <rFont val="AcadNusx"/>
        <family val="0"/>
      </rPr>
      <t>0</t>
    </r>
  </si>
  <si>
    <t>gadamyvani 150X100</t>
  </si>
  <si>
    <t>gamwovi ventilatori d=300 mm</t>
  </si>
  <si>
    <t>Jaluzi 150х150 mm</t>
  </si>
  <si>
    <r>
      <rPr>
        <b/>
        <sz val="10"/>
        <rFont val="Arial"/>
        <family val="2"/>
      </rPr>
      <t xml:space="preserve">22PKKP-500X600 </t>
    </r>
    <r>
      <rPr>
        <b/>
        <sz val="10"/>
        <rFont val="AcadNusx"/>
        <family val="0"/>
      </rPr>
      <t xml:space="preserve"> paneluri radiatoris dayeneba</t>
    </r>
  </si>
  <si>
    <r>
      <rPr>
        <b/>
        <sz val="10"/>
        <rFont val="Arial"/>
        <family val="2"/>
      </rPr>
      <t xml:space="preserve">22PKKP-500X700 </t>
    </r>
    <r>
      <rPr>
        <b/>
        <sz val="10"/>
        <rFont val="AcadNusx"/>
        <family val="0"/>
      </rPr>
      <t xml:space="preserve"> paneluri radiatoris dayeneba</t>
    </r>
  </si>
  <si>
    <r>
      <rPr>
        <b/>
        <sz val="10"/>
        <rFont val="Arial"/>
        <family val="2"/>
      </rPr>
      <t xml:space="preserve">22PKKP-500X800 </t>
    </r>
    <r>
      <rPr>
        <b/>
        <sz val="10"/>
        <rFont val="AcadNusx"/>
        <family val="0"/>
      </rPr>
      <t xml:space="preserve"> paneluri radiatoris dayeneba</t>
    </r>
  </si>
  <si>
    <r>
      <rPr>
        <b/>
        <sz val="10"/>
        <rFont val="Arial"/>
        <family val="2"/>
      </rPr>
      <t xml:space="preserve">22PKKP-500X900 </t>
    </r>
    <r>
      <rPr>
        <b/>
        <sz val="10"/>
        <rFont val="AcadNusx"/>
        <family val="0"/>
      </rPr>
      <t xml:space="preserve"> paneluri radiatoris dayeneba</t>
    </r>
  </si>
  <si>
    <r>
      <rPr>
        <b/>
        <sz val="10"/>
        <rFont val="Arial"/>
        <family val="2"/>
      </rPr>
      <t xml:space="preserve">22PKKP-500X1000 </t>
    </r>
    <r>
      <rPr>
        <b/>
        <sz val="10"/>
        <rFont val="AcadNusx"/>
        <family val="0"/>
      </rPr>
      <t xml:space="preserve"> paneluri radiatoris dayeneba</t>
    </r>
  </si>
  <si>
    <r>
      <rPr>
        <b/>
        <sz val="10"/>
        <rFont val="Arial"/>
        <family val="2"/>
      </rPr>
      <t xml:space="preserve">22PKKP-500X1100 </t>
    </r>
    <r>
      <rPr>
        <b/>
        <sz val="10"/>
        <rFont val="AcadNusx"/>
        <family val="0"/>
      </rPr>
      <t xml:space="preserve"> paneluri radiatoris dayeneba</t>
    </r>
  </si>
  <si>
    <r>
      <rPr>
        <b/>
        <sz val="10"/>
        <rFont val="Arial"/>
        <family val="2"/>
      </rPr>
      <t xml:space="preserve">22PKKP-500X1200 </t>
    </r>
    <r>
      <rPr>
        <b/>
        <sz val="10"/>
        <rFont val="AcadNusx"/>
        <family val="0"/>
      </rPr>
      <t xml:space="preserve"> paneluri radiatoris dayeneba</t>
    </r>
  </si>
  <si>
    <r>
      <rPr>
        <b/>
        <sz val="10"/>
        <rFont val="Arial"/>
        <family val="2"/>
      </rPr>
      <t xml:space="preserve">22PKKP-500X1300 </t>
    </r>
    <r>
      <rPr>
        <b/>
        <sz val="10"/>
        <rFont val="AcadNusx"/>
        <family val="0"/>
      </rPr>
      <t xml:space="preserve"> paneluri radiatoris dayeneba</t>
    </r>
  </si>
  <si>
    <r>
      <rPr>
        <b/>
        <sz val="10"/>
        <rFont val="Arial"/>
        <family val="2"/>
      </rPr>
      <t xml:space="preserve">22PKKP-500X1500 </t>
    </r>
    <r>
      <rPr>
        <b/>
        <sz val="10"/>
        <rFont val="AcadNusx"/>
        <family val="0"/>
      </rPr>
      <t xml:space="preserve"> paneluri radiatoris dayeneba</t>
    </r>
  </si>
  <si>
    <r>
      <rPr>
        <b/>
        <sz val="10"/>
        <rFont val="Arial"/>
        <family val="2"/>
      </rPr>
      <t xml:space="preserve">22PKKP-500X1600 </t>
    </r>
    <r>
      <rPr>
        <b/>
        <sz val="10"/>
        <rFont val="AcadNusx"/>
        <family val="0"/>
      </rPr>
      <t xml:space="preserve"> paneluri radiatoris dayeneba</t>
    </r>
  </si>
  <si>
    <r>
      <t>plastmasis armirebuli gaTbobis milebis gayvana _ diametriT 20</t>
    </r>
    <r>
      <rPr>
        <b/>
        <sz val="10"/>
        <rFont val="AcadNusx"/>
        <family val="0"/>
      </rPr>
      <t xml:space="preserve"> mm  </t>
    </r>
  </si>
  <si>
    <t xml:space="preserve">plastmasis armirebuli gaTbobis milebis gayvana _ diametriT 25 mm  </t>
  </si>
  <si>
    <t xml:space="preserve">plastmasis armirebuli gaTbobis milebis gayvana _ diametriT 32 mm  </t>
  </si>
  <si>
    <t xml:space="preserve">plastmasis armirebuli gaTbobis milebis gayvana _ diametriT 50 mm  </t>
  </si>
  <si>
    <r>
      <t xml:space="preserve"> milsadenebis hidravlikuri gamocda _ diametriT 20</t>
    </r>
    <r>
      <rPr>
        <b/>
        <sz val="10"/>
        <rFont val="Cambria"/>
        <family val="1"/>
      </rPr>
      <t>÷50</t>
    </r>
    <r>
      <rPr>
        <b/>
        <sz val="10"/>
        <rFont val="AcadNusx"/>
        <family val="0"/>
      </rPr>
      <t>mm</t>
    </r>
  </si>
  <si>
    <r>
      <rPr>
        <sz val="10"/>
        <rFont val="Arial"/>
        <family val="2"/>
      </rPr>
      <t xml:space="preserve">22PKKP-500X600 </t>
    </r>
    <r>
      <rPr>
        <sz val="10"/>
        <rFont val="AcadNusx"/>
        <family val="0"/>
      </rPr>
      <t xml:space="preserve"> paneluri radiatori</t>
    </r>
  </si>
  <si>
    <r>
      <t xml:space="preserve">igive </t>
    </r>
    <r>
      <rPr>
        <sz val="10"/>
        <rFont val="Arial"/>
        <family val="2"/>
      </rPr>
      <t xml:space="preserve">- 500X700 </t>
    </r>
    <r>
      <rPr>
        <sz val="10"/>
        <rFont val="AcadNusx"/>
        <family val="0"/>
      </rPr>
      <t xml:space="preserve"> paneluri radiatori</t>
    </r>
  </si>
  <si>
    <r>
      <t xml:space="preserve">igive </t>
    </r>
    <r>
      <rPr>
        <sz val="10"/>
        <rFont val="Arial"/>
        <family val="2"/>
      </rPr>
      <t xml:space="preserve">- 500X800 </t>
    </r>
    <r>
      <rPr>
        <sz val="10"/>
        <rFont val="AcadNusx"/>
        <family val="0"/>
      </rPr>
      <t xml:space="preserve"> paneluri radiatori</t>
    </r>
  </si>
  <si>
    <r>
      <t xml:space="preserve">igive </t>
    </r>
    <r>
      <rPr>
        <sz val="10"/>
        <rFont val="Arial"/>
        <family val="2"/>
      </rPr>
      <t xml:space="preserve">- 500X900 </t>
    </r>
    <r>
      <rPr>
        <sz val="10"/>
        <rFont val="AcadNusx"/>
        <family val="0"/>
      </rPr>
      <t xml:space="preserve"> paneluri radiatori</t>
    </r>
  </si>
  <si>
    <r>
      <t xml:space="preserve">igive </t>
    </r>
    <r>
      <rPr>
        <sz val="10"/>
        <rFont val="Arial"/>
        <family val="2"/>
      </rPr>
      <t xml:space="preserve">- 500X1000 </t>
    </r>
    <r>
      <rPr>
        <sz val="10"/>
        <rFont val="AcadNusx"/>
        <family val="0"/>
      </rPr>
      <t xml:space="preserve"> paneluri radiatori</t>
    </r>
  </si>
  <si>
    <r>
      <t xml:space="preserve">igive </t>
    </r>
    <r>
      <rPr>
        <sz val="10"/>
        <rFont val="Arial"/>
        <family val="2"/>
      </rPr>
      <t xml:space="preserve">- 500X1100 </t>
    </r>
    <r>
      <rPr>
        <sz val="10"/>
        <rFont val="AcadNusx"/>
        <family val="0"/>
      </rPr>
      <t xml:space="preserve"> paneluri radiatori</t>
    </r>
  </si>
  <si>
    <r>
      <t xml:space="preserve">igive </t>
    </r>
    <r>
      <rPr>
        <sz val="10"/>
        <rFont val="Arial"/>
        <family val="2"/>
      </rPr>
      <t xml:space="preserve">- 500X1200 </t>
    </r>
    <r>
      <rPr>
        <sz val="10"/>
        <rFont val="AcadNusx"/>
        <family val="0"/>
      </rPr>
      <t xml:space="preserve"> paneluri radiatori</t>
    </r>
  </si>
  <si>
    <r>
      <t xml:space="preserve">igive </t>
    </r>
    <r>
      <rPr>
        <sz val="10"/>
        <rFont val="Arial"/>
        <family val="2"/>
      </rPr>
      <t xml:space="preserve">- 500X1300 </t>
    </r>
    <r>
      <rPr>
        <sz val="10"/>
        <rFont val="AcadNusx"/>
        <family val="0"/>
      </rPr>
      <t xml:space="preserve"> paneluri radiatori</t>
    </r>
  </si>
  <si>
    <r>
      <t xml:space="preserve">igive </t>
    </r>
    <r>
      <rPr>
        <sz val="10"/>
        <rFont val="Arial"/>
        <family val="2"/>
      </rPr>
      <t xml:space="preserve">- 500X1500 </t>
    </r>
    <r>
      <rPr>
        <sz val="10"/>
        <rFont val="AcadNusx"/>
        <family val="0"/>
      </rPr>
      <t xml:space="preserve"> paneluri radiatori</t>
    </r>
  </si>
  <si>
    <r>
      <t xml:space="preserve">igive </t>
    </r>
    <r>
      <rPr>
        <sz val="10"/>
        <rFont val="Arial"/>
        <family val="2"/>
      </rPr>
      <t xml:space="preserve">- 500X1600 </t>
    </r>
    <r>
      <rPr>
        <sz val="10"/>
        <rFont val="AcadNusx"/>
        <family val="0"/>
      </rPr>
      <t xml:space="preserve"> paneluri radiatori</t>
    </r>
  </si>
  <si>
    <r>
      <t>fitingi</t>
    </r>
    <r>
      <rPr>
        <sz val="10"/>
        <rFont val="Arial"/>
        <family val="2"/>
      </rPr>
      <t xml:space="preserve"> Dy 20 - 50 </t>
    </r>
    <r>
      <rPr>
        <sz val="10"/>
        <rFont val="AcadNusx"/>
        <family val="0"/>
      </rPr>
      <t>mm</t>
    </r>
  </si>
  <si>
    <r>
      <t>mTavari gamanawilebeli karadis dayeneba da momzadeba CarTvisaTvis (1c Semyv. 3</t>
    </r>
    <r>
      <rPr>
        <b/>
        <sz val="10"/>
        <rFont val="Calibri"/>
        <family val="2"/>
      </rPr>
      <t>P</t>
    </r>
    <r>
      <rPr>
        <b/>
        <sz val="10"/>
        <rFont val="AcadNusx"/>
        <family val="0"/>
      </rPr>
      <t xml:space="preserve"> 50 a da 6c avtomaturi amomrTveliT gamavali xazebisatvis</t>
    </r>
  </si>
  <si>
    <t xml:space="preserve"> Semyvan-gamanawilebeli faris dayeneba da momzadeba CarTvisaTvis 3+1</t>
  </si>
  <si>
    <t>erT naTuriani dekoratiuli WaRis dayeneba</t>
  </si>
  <si>
    <t xml:space="preserve">Weris sanaTis СПО-9-200 dayeneba </t>
  </si>
  <si>
    <t xml:space="preserve">Weris sanaTis НСПО-9-200 dayeneba </t>
  </si>
  <si>
    <t>Cafluli tipis orpolusa  CamrTvelis dayeneba</t>
  </si>
  <si>
    <t>Weris sanaTis СПО-9-200 dayeneba 20+1</t>
  </si>
  <si>
    <t>damiwebis kontaqtiani Cafluli tipis Stefseluri rozetis dayeneba 57+2</t>
  </si>
  <si>
    <t>Cafluli tipis erTpolusa  CamrTvelis dayeneba 20+1</t>
  </si>
  <si>
    <t>gamwovi ventilatoris dayeneba samzareuloSi</t>
  </si>
  <si>
    <t>vertikaluri damamiwebeli Ф-18 mm</t>
  </si>
  <si>
    <t>horizontaluri damamiwebeli 40X4</t>
  </si>
  <si>
    <t>magnituri 16a gamSvebis dayeneba saqvabeSi</t>
  </si>
  <si>
    <t>erT naTuriani dekoratiuli WaRi</t>
  </si>
  <si>
    <t xml:space="preserve">Weris sanaTis НСПО-9-200 </t>
  </si>
  <si>
    <t xml:space="preserve"> bra</t>
  </si>
  <si>
    <t>Cafluli tipis erTpolusa  CamrTveli</t>
  </si>
  <si>
    <t>Cafluli tipis orpolusa  CamrTveli</t>
  </si>
  <si>
    <t>gamanawilebeli kolofi 80X80</t>
  </si>
  <si>
    <t>Stefseluri rozeti damiwebis kontaqtiT</t>
  </si>
  <si>
    <t>3 polusa avtomaturi amomrTveli 50 a</t>
  </si>
  <si>
    <t>3 polusa  avtomaturi amomrTveli 32 a</t>
  </si>
  <si>
    <t>3 polusa  avtomaturi amomrTveli 25 a</t>
  </si>
  <si>
    <t>3 polusa  avtomaturi amomrTveli 16 a</t>
  </si>
  <si>
    <t>1 polusa  avtomaturi amomrTveli 25 a</t>
  </si>
  <si>
    <r>
      <t xml:space="preserve"> spilenZis ZarRviani </t>
    </r>
    <r>
      <rPr>
        <sz val="10"/>
        <rFont val="Calibri"/>
        <family val="2"/>
      </rPr>
      <t>N2XH</t>
    </r>
    <r>
      <rPr>
        <sz val="10"/>
        <rFont val="AcadNusx"/>
        <family val="0"/>
      </rPr>
      <t xml:space="preserve"> sadeni 2</t>
    </r>
    <r>
      <rPr>
        <sz val="10"/>
        <rFont val="Calibri"/>
        <family val="2"/>
      </rPr>
      <t>×</t>
    </r>
    <r>
      <rPr>
        <sz val="10"/>
        <rFont val="AcadNusx"/>
        <family val="0"/>
      </rPr>
      <t>2,5 mm</t>
    </r>
    <r>
      <rPr>
        <sz val="10"/>
        <rFont val="Arial"/>
        <family val="2"/>
      </rPr>
      <t>²</t>
    </r>
    <r>
      <rPr>
        <sz val="10"/>
        <rFont val="AcadNusx"/>
        <family val="0"/>
      </rPr>
      <t xml:space="preserve"> </t>
    </r>
  </si>
  <si>
    <r>
      <t xml:space="preserve"> spilenZis ZarRviani </t>
    </r>
    <r>
      <rPr>
        <sz val="10"/>
        <rFont val="Calibri"/>
        <family val="2"/>
      </rPr>
      <t>N2XH</t>
    </r>
    <r>
      <rPr>
        <sz val="10"/>
        <rFont val="AcadNusx"/>
        <family val="0"/>
      </rPr>
      <t xml:space="preserve"> sadeni 3</t>
    </r>
    <r>
      <rPr>
        <sz val="10"/>
        <rFont val="Calibri"/>
        <family val="2"/>
      </rPr>
      <t>×</t>
    </r>
    <r>
      <rPr>
        <sz val="10"/>
        <rFont val="AcadNusx"/>
        <family val="0"/>
      </rPr>
      <t>2,5 mm</t>
    </r>
    <r>
      <rPr>
        <sz val="10"/>
        <rFont val="Arial"/>
        <family val="2"/>
      </rPr>
      <t>²</t>
    </r>
    <r>
      <rPr>
        <sz val="10"/>
        <rFont val="AcadNusx"/>
        <family val="0"/>
      </rPr>
      <t xml:space="preserve"> </t>
    </r>
  </si>
  <si>
    <r>
      <t xml:space="preserve"> spilenZis ZarRviani </t>
    </r>
    <r>
      <rPr>
        <sz val="10"/>
        <rFont val="Calibri"/>
        <family val="2"/>
      </rPr>
      <t>N2XH</t>
    </r>
    <r>
      <rPr>
        <sz val="10"/>
        <rFont val="AcadNusx"/>
        <family val="0"/>
      </rPr>
      <t xml:space="preserve"> kabeli 3</t>
    </r>
    <r>
      <rPr>
        <sz val="10"/>
        <rFont val="Calibri"/>
        <family val="2"/>
      </rPr>
      <t>×</t>
    </r>
    <r>
      <rPr>
        <sz val="10"/>
        <rFont val="AcadNusx"/>
        <family val="0"/>
      </rPr>
      <t>4 mm</t>
    </r>
    <r>
      <rPr>
        <sz val="10"/>
        <rFont val="Arial"/>
        <family val="2"/>
      </rPr>
      <t>²</t>
    </r>
    <r>
      <rPr>
        <sz val="10"/>
        <rFont val="AcadNusx"/>
        <family val="0"/>
      </rPr>
      <t xml:space="preserve"> </t>
    </r>
  </si>
  <si>
    <r>
      <t xml:space="preserve"> spilenZis ZarRviani </t>
    </r>
    <r>
      <rPr>
        <sz val="10"/>
        <rFont val="Calibri"/>
        <family val="2"/>
      </rPr>
      <t>N2XH</t>
    </r>
    <r>
      <rPr>
        <sz val="10"/>
        <rFont val="AcadNusx"/>
        <family val="0"/>
      </rPr>
      <t xml:space="preserve"> kabeli  5</t>
    </r>
    <r>
      <rPr>
        <sz val="10"/>
        <rFont val="Calibri"/>
        <family val="2"/>
      </rPr>
      <t>×6</t>
    </r>
    <r>
      <rPr>
        <sz val="10"/>
        <rFont val="AcadNusx"/>
        <family val="0"/>
      </rPr>
      <t xml:space="preserve"> mm</t>
    </r>
    <r>
      <rPr>
        <sz val="10"/>
        <rFont val="Arial"/>
        <family val="2"/>
      </rPr>
      <t xml:space="preserve">² </t>
    </r>
  </si>
  <si>
    <r>
      <t xml:space="preserve"> spilenZis ZarRviani </t>
    </r>
    <r>
      <rPr>
        <sz val="10"/>
        <rFont val="Calibri"/>
        <family val="2"/>
      </rPr>
      <t>N2XH</t>
    </r>
    <r>
      <rPr>
        <sz val="10"/>
        <rFont val="AcadNusx"/>
        <family val="0"/>
      </rPr>
      <t xml:space="preserve"> kabeli  3</t>
    </r>
    <r>
      <rPr>
        <sz val="10"/>
        <rFont val="Calibri"/>
        <family val="2"/>
      </rPr>
      <t>×6</t>
    </r>
    <r>
      <rPr>
        <sz val="10"/>
        <rFont val="AcadNusx"/>
        <family val="0"/>
      </rPr>
      <t xml:space="preserve"> mm</t>
    </r>
    <r>
      <rPr>
        <sz val="10"/>
        <rFont val="Arial"/>
        <family val="2"/>
      </rPr>
      <t xml:space="preserve">² </t>
    </r>
  </si>
  <si>
    <r>
      <t xml:space="preserve"> spilenZis ZarRviani </t>
    </r>
    <r>
      <rPr>
        <sz val="10"/>
        <rFont val="Calibri"/>
        <family val="2"/>
      </rPr>
      <t>N2XH</t>
    </r>
    <r>
      <rPr>
        <sz val="10"/>
        <rFont val="AcadNusx"/>
        <family val="0"/>
      </rPr>
      <t xml:space="preserve"> kabeli  5</t>
    </r>
    <r>
      <rPr>
        <sz val="10"/>
        <rFont val="Calibri"/>
        <family val="2"/>
      </rPr>
      <t>×10</t>
    </r>
    <r>
      <rPr>
        <sz val="10"/>
        <rFont val="AcadNusx"/>
        <family val="0"/>
      </rPr>
      <t xml:space="preserve"> mm</t>
    </r>
    <r>
      <rPr>
        <sz val="10"/>
        <rFont val="Arial"/>
        <family val="2"/>
      </rPr>
      <t xml:space="preserve">² </t>
    </r>
  </si>
  <si>
    <t>vertikaluri damiwebis eleqtrodi ф18 mm</t>
  </si>
  <si>
    <t>magnito gamSvebi 16a</t>
  </si>
  <si>
    <t>horizontaluri damiwebis eleqtrodi 40X4</t>
  </si>
  <si>
    <t>lokalur-resursuli xarjTaRricxva #1/5</t>
  </si>
  <si>
    <t>erTwrediani saxanZro signalizaciis `paneli~</t>
  </si>
  <si>
    <t>samisamarTo kvamlis deteqtori universaluri samagri ZiriT</t>
  </si>
  <si>
    <t>gazis gaJonvis deteqtori</t>
  </si>
  <si>
    <t>sirena 100 dv</t>
  </si>
  <si>
    <t>ormxrivi manaTobeli gasasvlelis maniSnebeli abra</t>
  </si>
  <si>
    <t>m</t>
  </si>
  <si>
    <t>saxanzro signalizacia</t>
  </si>
  <si>
    <t>saxnZro signalizacia</t>
  </si>
  <si>
    <r>
      <t xml:space="preserve">qvabi foladis </t>
    </r>
    <r>
      <rPr>
        <b/>
        <sz val="10"/>
        <rFont val="Calibri"/>
        <family val="2"/>
      </rPr>
      <t>erensa Q=</t>
    </r>
    <r>
      <rPr>
        <b/>
        <sz val="10"/>
        <rFont val="AcadNusx"/>
        <family val="0"/>
      </rPr>
      <t xml:space="preserve">130 000 kkal.sT simZlavris damontaJeba </t>
    </r>
  </si>
  <si>
    <r>
      <t xml:space="preserve">sacirkulacio  tumbo </t>
    </r>
    <r>
      <rPr>
        <b/>
        <sz val="10"/>
        <rFont val="Calibri"/>
        <family val="2"/>
      </rPr>
      <t>UPS 50-180</t>
    </r>
    <r>
      <rPr>
        <b/>
        <sz val="10"/>
        <rFont val="AcadNusx"/>
        <family val="0"/>
      </rPr>
      <t xml:space="preserve"> damontaJeba</t>
    </r>
  </si>
  <si>
    <r>
      <t xml:space="preserve">safarToebeli avzi </t>
    </r>
    <r>
      <rPr>
        <b/>
        <sz val="10"/>
        <rFont val="Calibri"/>
        <family val="2"/>
      </rPr>
      <t xml:space="preserve">V-100  </t>
    </r>
    <r>
      <rPr>
        <b/>
        <sz val="10"/>
        <rFont val="AcadNusx"/>
        <family val="0"/>
      </rPr>
      <t>l 10 bari</t>
    </r>
  </si>
  <si>
    <t xml:space="preserve">civi wylis  tumbo </t>
  </si>
  <si>
    <r>
      <t xml:space="preserve">cxeli wylis sacirkulacio  tumbo </t>
    </r>
    <r>
      <rPr>
        <b/>
        <sz val="10"/>
        <rFont val="Calibri"/>
        <family val="2"/>
      </rPr>
      <t>UPS 40-60</t>
    </r>
    <r>
      <rPr>
        <b/>
        <sz val="10"/>
        <rFont val="AcadNusx"/>
        <family val="0"/>
      </rPr>
      <t xml:space="preserve"> damontaJeba</t>
    </r>
  </si>
  <si>
    <t>avtomaturi haergamSvebi 1/2~</t>
  </si>
  <si>
    <t>zambariani damcavi sarqveli 1/2~</t>
  </si>
  <si>
    <t>Tofi</t>
  </si>
  <si>
    <t xml:space="preserve"> armirebuli plastmasis milis montaJi diametriT - 32 mm</t>
  </si>
  <si>
    <t>sferuli ventilebi d - 63 mm</t>
  </si>
  <si>
    <t>sferuli ventilebi d - 40 mm</t>
  </si>
  <si>
    <t>sferuli ventilebi d - 32 mm</t>
  </si>
  <si>
    <t>sferuli ventilebi d - 25 mm</t>
  </si>
  <si>
    <t>izolaciis mowyoba minabambiT</t>
  </si>
  <si>
    <t>safarToebeli WurWeli moculobiT 100 l; 10 b</t>
  </si>
  <si>
    <t>sakvamle mili qolgiT _ diametriT 159 mm</t>
  </si>
  <si>
    <t>sakvamle milis dayeneba qolgiT _ diametriT 159 mm</t>
  </si>
  <si>
    <r>
      <t>ventili sferuli</t>
    </r>
    <r>
      <rPr>
        <sz val="10"/>
        <rFont val="Arial"/>
        <family val="2"/>
      </rPr>
      <t xml:space="preserve"> Dy 63 </t>
    </r>
    <r>
      <rPr>
        <sz val="10"/>
        <rFont val="AcadNusx"/>
        <family val="0"/>
      </rPr>
      <t>mm</t>
    </r>
  </si>
  <si>
    <r>
      <t>ventili sferuli</t>
    </r>
    <r>
      <rPr>
        <sz val="10"/>
        <rFont val="Arial"/>
        <family val="2"/>
      </rPr>
      <t xml:space="preserve"> Dy 40 </t>
    </r>
    <r>
      <rPr>
        <sz val="10"/>
        <rFont val="AcadNusx"/>
        <family val="0"/>
      </rPr>
      <t>mm</t>
    </r>
  </si>
  <si>
    <r>
      <t xml:space="preserve">ventili sferuli </t>
    </r>
    <r>
      <rPr>
        <sz val="10"/>
        <rFont val="Arial"/>
        <family val="2"/>
      </rPr>
      <t xml:space="preserve"> Dy 32 </t>
    </r>
    <r>
      <rPr>
        <sz val="10"/>
        <rFont val="AcadNusx"/>
        <family val="0"/>
      </rPr>
      <t>mm</t>
    </r>
  </si>
  <si>
    <r>
      <t xml:space="preserve">ventili sferuli </t>
    </r>
    <r>
      <rPr>
        <sz val="10"/>
        <rFont val="Arial"/>
        <family val="2"/>
      </rPr>
      <t xml:space="preserve"> Dy 25 </t>
    </r>
    <r>
      <rPr>
        <sz val="10"/>
        <rFont val="AcadNusx"/>
        <family val="0"/>
      </rPr>
      <t>mm</t>
    </r>
  </si>
  <si>
    <r>
      <t xml:space="preserve">uku sarqveli </t>
    </r>
    <r>
      <rPr>
        <sz val="10"/>
        <rFont val="Arial"/>
        <family val="2"/>
      </rPr>
      <t xml:space="preserve"> Dy 32 </t>
    </r>
    <r>
      <rPr>
        <sz val="10"/>
        <rFont val="AcadNusx"/>
        <family val="0"/>
      </rPr>
      <t>mm</t>
    </r>
  </si>
  <si>
    <r>
      <t xml:space="preserve">G sacirkulacio tumbo </t>
    </r>
    <r>
      <rPr>
        <sz val="10"/>
        <rFont val="Cambria"/>
        <family val="1"/>
      </rPr>
      <t>UPS50-180</t>
    </r>
  </si>
  <si>
    <t>saizolacio skoCi</t>
  </si>
  <si>
    <t>gare ganaTebis liTonis boZebis dayeneba 6m simaRlis</t>
  </si>
  <si>
    <t>drantis tipis sanaTi ekonaTuriT simZlavre 1X150vt dayeneba</t>
  </si>
  <si>
    <r>
      <t>0,4 kv kabelis kveTiT NN</t>
    </r>
    <r>
      <rPr>
        <b/>
        <sz val="10"/>
        <rFont val="Calibri"/>
        <family val="2"/>
      </rPr>
      <t>N</t>
    </r>
    <r>
      <rPr>
        <b/>
        <sz val="10"/>
        <rFont val="AcadNusx"/>
        <family val="0"/>
      </rPr>
      <t>2X</t>
    </r>
    <r>
      <rPr>
        <b/>
        <sz val="10"/>
        <rFont val="Calibri"/>
        <family val="2"/>
      </rPr>
      <t>H</t>
    </r>
    <r>
      <rPr>
        <b/>
        <sz val="10"/>
        <rFont val="AcadNusx"/>
        <family val="0"/>
      </rPr>
      <t>-1 5х46 mm</t>
    </r>
    <r>
      <rPr>
        <b/>
        <sz val="12"/>
        <rFont val="Cambria"/>
        <family val="1"/>
      </rPr>
      <t>²,</t>
    </r>
    <r>
      <rPr>
        <b/>
        <sz val="10"/>
        <rFont val="AcadNusx"/>
        <family val="0"/>
      </rPr>
      <t xml:space="preserve"> gatareba milSi da Seyvana SenobaSi</t>
    </r>
  </si>
  <si>
    <r>
      <t xml:space="preserve">eleqtro sadenebis ayvana ganaTebis boZebSi </t>
    </r>
    <r>
      <rPr>
        <b/>
        <sz val="10"/>
        <rFont val="Calibri"/>
        <family val="2"/>
      </rPr>
      <t>N2XH-2X2,5</t>
    </r>
  </si>
  <si>
    <t>1 faza avtomaturi amomrTveli 16 a</t>
  </si>
  <si>
    <r>
      <t>spilenZis sadeni N</t>
    </r>
    <r>
      <rPr>
        <sz val="10"/>
        <rFont val="Calibri"/>
        <family val="2"/>
      </rPr>
      <t>N2XH-2X2,5</t>
    </r>
    <r>
      <rPr>
        <sz val="10"/>
        <rFont val="AcadNusx"/>
        <family val="0"/>
      </rPr>
      <t>-1  mm</t>
    </r>
    <r>
      <rPr>
        <vertAlign val="superscript"/>
        <sz val="10"/>
        <rFont val="AcadNusx"/>
        <family val="0"/>
      </rPr>
      <t>2</t>
    </r>
    <r>
      <rPr>
        <sz val="10"/>
        <rFont val="AcadNusx"/>
        <family val="0"/>
      </rPr>
      <t xml:space="preserve">² </t>
    </r>
  </si>
  <si>
    <r>
      <t xml:space="preserve">0,4 kv kabeli </t>
    </r>
    <r>
      <rPr>
        <sz val="10"/>
        <rFont val="Calibri"/>
        <family val="2"/>
      </rPr>
      <t>N2XH</t>
    </r>
    <r>
      <rPr>
        <sz val="10"/>
        <rFont val="AcadNusx"/>
        <family val="0"/>
      </rPr>
      <t>- 5×6mm</t>
    </r>
    <r>
      <rPr>
        <sz val="10"/>
        <rFont val="Arial"/>
        <family val="2"/>
      </rPr>
      <t>²</t>
    </r>
  </si>
  <si>
    <r>
      <t>armirebuli plastmasis milis gayvana diametriT 25 mm</t>
    </r>
    <r>
      <rPr>
        <b/>
        <sz val="10"/>
        <rFont val="Cambria"/>
        <family val="1"/>
      </rPr>
      <t xml:space="preserve"> </t>
    </r>
    <r>
      <rPr>
        <b/>
        <sz val="10"/>
        <rFont val="AcadNusx"/>
        <family val="0"/>
      </rPr>
      <t xml:space="preserve"> </t>
    </r>
  </si>
  <si>
    <r>
      <t>armirebuli plastmasis milis gayvana diametriT 32 mm</t>
    </r>
    <r>
      <rPr>
        <b/>
        <sz val="10"/>
        <rFont val="Cambria"/>
        <family val="1"/>
      </rPr>
      <t xml:space="preserve"> </t>
    </r>
    <r>
      <rPr>
        <b/>
        <sz val="10"/>
        <rFont val="AcadNusx"/>
        <family val="0"/>
      </rPr>
      <t xml:space="preserve"> </t>
    </r>
  </si>
  <si>
    <t xml:space="preserve">sakanalizacio gofrirebuli milis Cadeba arxSi _ diametriT 150 mm </t>
  </si>
  <si>
    <t xml:space="preserve">sakanalizacio gofrirebuli milis Cadeba arxSi _ diametriT 100 mm </t>
  </si>
  <si>
    <t>kanalizaciaa</t>
  </si>
  <si>
    <r>
      <t xml:space="preserve">monoliTuri betonis  sakanalizacio Wis mowyoba klasiT </t>
    </r>
    <r>
      <rPr>
        <b/>
        <sz val="10"/>
        <rFont val="Arial Cyr"/>
        <family val="2"/>
      </rPr>
      <t>B20</t>
    </r>
    <r>
      <rPr>
        <b/>
        <sz val="10"/>
        <rFont val="AcadNusx"/>
        <family val="0"/>
      </rPr>
      <t xml:space="preserve">, Tujis xufiT </t>
    </r>
  </si>
  <si>
    <r>
      <t xml:space="preserve"> plastmasis armirebuli milis gayvana diametriT 63 mm</t>
    </r>
    <r>
      <rPr>
        <b/>
        <sz val="10"/>
        <rFont val="Cambria"/>
        <family val="1"/>
      </rPr>
      <t xml:space="preserve"> </t>
    </r>
    <r>
      <rPr>
        <b/>
        <sz val="10"/>
        <rFont val="AcadNusx"/>
        <family val="0"/>
      </rPr>
      <t xml:space="preserve"> </t>
    </r>
  </si>
  <si>
    <t xml:space="preserve">sakanalizacio gofrirebuli milis Cadeba arxSi _ diametriT 200 mm </t>
  </si>
  <si>
    <t>teritoriaze dekoratiuli filebis dageba</t>
  </si>
  <si>
    <t xml:space="preserve"> Semonakirwylis safuZvelis mowyoba RorRiT sisqiT 5 sm </t>
  </si>
  <si>
    <t xml:space="preserve"> betonis bordiurebis 20X10 dayeneba</t>
  </si>
  <si>
    <t>38</t>
  </si>
  <si>
    <t>40</t>
  </si>
  <si>
    <t>55</t>
  </si>
  <si>
    <t>61</t>
  </si>
  <si>
    <t>41</t>
  </si>
  <si>
    <t>42</t>
  </si>
  <si>
    <t>43</t>
  </si>
  <si>
    <t>44</t>
  </si>
  <si>
    <r>
      <t xml:space="preserve">samisamarTo xelis Rilaki deteqtori </t>
    </r>
    <r>
      <rPr>
        <b/>
        <sz val="10"/>
        <rFont val="Calibri"/>
        <family val="2"/>
      </rPr>
      <t>XP95</t>
    </r>
    <r>
      <rPr>
        <b/>
        <sz val="10"/>
        <rFont val="AcadNusx"/>
        <family val="0"/>
      </rPr>
      <t xml:space="preserve"> montaJi</t>
    </r>
  </si>
  <si>
    <r>
      <t>saxanZro signali zaciis kabeli 2X2X0,8X</t>
    </r>
    <r>
      <rPr>
        <b/>
        <sz val="10"/>
        <rFont val="Calibri"/>
        <family val="2"/>
      </rPr>
      <t>jH(st)HFE 180 FE 180</t>
    </r>
  </si>
  <si>
    <r>
      <t>sirenis xazi 2X1,5 mm (</t>
    </r>
    <r>
      <rPr>
        <b/>
        <sz val="10"/>
        <rFont val="Calibri"/>
        <family val="2"/>
      </rPr>
      <t>N) 2XH FE 180</t>
    </r>
  </si>
  <si>
    <t>milsadenebze ventili dayeneba d-25mm</t>
  </si>
  <si>
    <r>
      <t xml:space="preserve">vetili </t>
    </r>
    <r>
      <rPr>
        <sz val="10"/>
        <rFont val="Arial"/>
        <family val="2"/>
      </rPr>
      <t xml:space="preserve"> Dy-50 </t>
    </r>
    <r>
      <rPr>
        <sz val="10"/>
        <rFont val="AcadNusx"/>
        <family val="0"/>
      </rPr>
      <t>mm</t>
    </r>
  </si>
  <si>
    <t>ventili dayeneba d-32mm</t>
  </si>
  <si>
    <t>ventili dayeneba d-50mm</t>
  </si>
  <si>
    <t>ozurgeTis municipalitetis sofel cxemlisxidSi sabavSvo baRis mSenebloba</t>
  </si>
  <si>
    <t>milsadenebze eventili dayeneba 3/8~</t>
  </si>
  <si>
    <t>milsadenebz ventili dayeneba d-20mm</t>
  </si>
  <si>
    <t>erTwrediani saxanZro signalizaciis `paneli~s montaJi akumulatoris, dayenebiT</t>
  </si>
  <si>
    <t xml:space="preserve"> gazis gaJonvis deteqtoris dayeneba</t>
  </si>
  <si>
    <t>sirena  100dv - sayviris dayeneba</t>
  </si>
  <si>
    <t xml:space="preserve"> grZ.m</t>
  </si>
  <si>
    <t xml:space="preserve">samisamarTo kvamlis deteqtori </t>
  </si>
  <si>
    <t>universaluri samagri Ziri</t>
  </si>
  <si>
    <r>
      <t xml:space="preserve">samisamarTo xelis Rilaki deteqtori </t>
    </r>
    <r>
      <rPr>
        <sz val="10"/>
        <rFont val="Calibri"/>
        <family val="2"/>
      </rPr>
      <t>XP95</t>
    </r>
  </si>
  <si>
    <r>
      <t xml:space="preserve">akumulatori </t>
    </r>
    <r>
      <rPr>
        <sz val="10"/>
        <rFont val="Calibri"/>
        <family val="2"/>
      </rPr>
      <t>RSA 15</t>
    </r>
  </si>
  <si>
    <r>
      <t>saxanZro signali zaciis kabeli 2X2X0,8X</t>
    </r>
    <r>
      <rPr>
        <sz val="10"/>
        <rFont val="Calibri"/>
        <family val="2"/>
      </rPr>
      <t>jH(st)HFE 180 FE 180</t>
    </r>
  </si>
  <si>
    <r>
      <t>sirenis xazi 2X1,5 mm (</t>
    </r>
    <r>
      <rPr>
        <sz val="10"/>
        <rFont val="Calibri"/>
        <family val="2"/>
      </rPr>
      <t>N) 2XH FE 180</t>
    </r>
  </si>
  <si>
    <t>gruntis ukuCayra da zedmeti gruntis iatakis qveS mosworeba</t>
  </si>
  <si>
    <t xml:space="preserve"> armatura (karkasi)</t>
  </si>
  <si>
    <t>horizontaluri hidroizolacia cementis xsnariT SemadgenlobiT 1:2</t>
  </si>
  <si>
    <t>kedlebis, sisqiT 20 sm, wyoba wvrili sakedle blokebiT</t>
  </si>
  <si>
    <r>
      <t xml:space="preserve">monoliTuri rk.betonis sartyelis mowyoba svetebisTvis klasiT </t>
    </r>
    <r>
      <rPr>
        <b/>
        <sz val="10"/>
        <rFont val="Arial"/>
        <family val="2"/>
      </rPr>
      <t>B20</t>
    </r>
  </si>
  <si>
    <r>
      <t xml:space="preserve">monoliTuri rk.betonis gadaxurvis filis mowyoba klasiT </t>
    </r>
    <r>
      <rPr>
        <b/>
        <sz val="10"/>
        <rFont val="Arial"/>
        <family val="2"/>
      </rPr>
      <t>B20</t>
    </r>
    <r>
      <rPr>
        <b/>
        <sz val="10"/>
        <rFont val="AcadNusx"/>
        <family val="0"/>
      </rPr>
      <t xml:space="preserve"> </t>
    </r>
  </si>
  <si>
    <t>saxuravis orTqlizolaciis mowyoba erTi fena bituliniT sisqiT 2 mm</t>
  </si>
  <si>
    <t xml:space="preserve"> saxuravze cementis mWimis mowyoba sisqiT 50 mm</t>
  </si>
  <si>
    <r>
      <t xml:space="preserve"> rbili saxuravis mowyoba sami fena bituliniT (I-II fena _ </t>
    </r>
    <r>
      <rPr>
        <b/>
        <sz val="10"/>
        <rFont val="Arial Cyr"/>
        <family val="2"/>
      </rPr>
      <t xml:space="preserve">δ=3 </t>
    </r>
    <r>
      <rPr>
        <b/>
        <sz val="10"/>
        <rFont val="AcadNusx"/>
        <family val="0"/>
      </rPr>
      <t xml:space="preserve">mm; III fena _ moxreSili </t>
    </r>
    <r>
      <rPr>
        <b/>
        <sz val="10"/>
        <rFont val="Arial Cyr"/>
        <family val="2"/>
      </rPr>
      <t>δ=</t>
    </r>
    <r>
      <rPr>
        <b/>
        <sz val="10"/>
        <rFont val="AcadNusx"/>
        <family val="0"/>
      </rPr>
      <t xml:space="preserve">4 mm)   </t>
    </r>
  </si>
  <si>
    <t>minapaketiT Seminuli metaloplastikis framugis mowyoba</t>
  </si>
  <si>
    <t>liTonis calmxrivi furcliani Jaliuzebiani karis mowyoba</t>
  </si>
  <si>
    <t>karis da fanjris Riobebis ferdoebis SebaTqaSeba</t>
  </si>
  <si>
    <t>iatakis qveS balastis fenis mowyoba</t>
  </si>
  <si>
    <t>iatakze cementis mWimis mowyoba</t>
  </si>
  <si>
    <t xml:space="preserve"> iatakze xaoiani metlaxis filebis dageba</t>
  </si>
  <si>
    <t xml:space="preserve">iatakze metlaxis plinTusebis mowyoba </t>
  </si>
  <si>
    <t xml:space="preserve"> Siga zedapirebis gaumjobesebuli SeRebva </t>
  </si>
  <si>
    <t xml:space="preserve"> saRebavi (63+63)/2/100</t>
  </si>
  <si>
    <t xml:space="preserve"> fiTxi (51+55)/2/100</t>
  </si>
  <si>
    <t xml:space="preserve"> gare zedapirebis gaumjobesebuli SeRebva wyalmedegi saRebaviT </t>
  </si>
  <si>
    <t xml:space="preserve"> fiTxi wyalmedegi</t>
  </si>
  <si>
    <t xml:space="preserve"> wyalsarinelis (Semonakirwyli) qveS gruntis Semkriveba RorRiT</t>
  </si>
  <si>
    <r>
      <t xml:space="preserve">sanTura dizelis sawvavze  </t>
    </r>
    <r>
      <rPr>
        <b/>
        <sz val="10"/>
        <rFont val="Calibri"/>
        <family val="2"/>
      </rPr>
      <t>LO</t>
    </r>
    <r>
      <rPr>
        <b/>
        <sz val="10"/>
        <rFont val="Calibri"/>
        <family val="2"/>
      </rPr>
      <t xml:space="preserve"> 200 </t>
    </r>
    <r>
      <rPr>
        <b/>
        <sz val="10"/>
        <rFont val="AcadNusx"/>
        <family val="0"/>
      </rPr>
      <t>damontaJeba</t>
    </r>
  </si>
  <si>
    <r>
      <t>dizelis filtri 1/2</t>
    </r>
    <r>
      <rPr>
        <b/>
        <vertAlign val="superscript"/>
        <sz val="10"/>
        <rFont val="AcadNusx"/>
        <family val="0"/>
      </rPr>
      <t>~</t>
    </r>
  </si>
  <si>
    <r>
      <t xml:space="preserve">qvabi foladis </t>
    </r>
    <r>
      <rPr>
        <sz val="10"/>
        <rFont val="Calibri"/>
        <family val="2"/>
      </rPr>
      <t>erensan Q=</t>
    </r>
    <r>
      <rPr>
        <sz val="10"/>
        <rFont val="AcadNusx"/>
        <family val="0"/>
      </rPr>
      <t xml:space="preserve">130 000 kkal.sT </t>
    </r>
  </si>
  <si>
    <r>
      <t xml:space="preserve">sanTura dizelis sawvavze  </t>
    </r>
    <r>
      <rPr>
        <sz val="10"/>
        <rFont val="Calibri"/>
        <family val="2"/>
      </rPr>
      <t>LO</t>
    </r>
    <r>
      <rPr>
        <sz val="10"/>
        <rFont val="Calibri"/>
        <family val="2"/>
      </rPr>
      <t xml:space="preserve"> 200 </t>
    </r>
  </si>
  <si>
    <r>
      <t xml:space="preserve">civi wylis tumbo </t>
    </r>
    <r>
      <rPr>
        <sz val="10"/>
        <rFont val="Cambria"/>
        <family val="1"/>
      </rPr>
      <t>GRUNDFOS  2cms-4</t>
    </r>
  </si>
  <si>
    <r>
      <t>dizelis filtri 1/2</t>
    </r>
    <r>
      <rPr>
        <vertAlign val="superscript"/>
        <sz val="10"/>
        <rFont val="AcadNusx"/>
        <family val="0"/>
      </rPr>
      <t>~</t>
    </r>
  </si>
  <si>
    <t xml:space="preserve"> qviSis safaris mowyoba </t>
  </si>
  <si>
    <t>svel wertilebSi metaloplasmasis gamyofi tixrebisa da karebis  mowyoba</t>
  </si>
  <si>
    <t>50</t>
  </si>
  <si>
    <t>56</t>
  </si>
  <si>
    <t>62</t>
  </si>
  <si>
    <t>axali momxmareblis eleqtro gamanawilebel qselze mierTebis safasuri. semekis 2011 wlis 16 noembris dadgenileba</t>
  </si>
  <si>
    <t xml:space="preserve"> xelsabani (sifoni) 9(patara) 1( didi)</t>
  </si>
  <si>
    <t xml:space="preserve"> sarecxela 40X40 uJangavi</t>
  </si>
  <si>
    <t>unitazi 12(patara) 1(didi)</t>
  </si>
  <si>
    <t>sveli wertilis mowyobiloba SSp -saTvis</t>
  </si>
  <si>
    <t xml:space="preserve">sveli wertilis mowyoba SSp-saTvis </t>
  </si>
  <si>
    <t>45</t>
  </si>
  <si>
    <t>46</t>
  </si>
  <si>
    <t>gamwovi ventiliatoriT samzareuloSi</t>
  </si>
  <si>
    <r>
      <t xml:space="preserve">dizelis avzi </t>
    </r>
    <r>
      <rPr>
        <sz val="10"/>
        <rFont val="Calibri"/>
        <family val="2"/>
      </rPr>
      <t>v-5</t>
    </r>
    <r>
      <rPr>
        <sz val="10"/>
        <rFont val="AcadNusx"/>
        <family val="0"/>
      </rPr>
      <t>kbm</t>
    </r>
  </si>
  <si>
    <r>
      <t xml:space="preserve">dizelis avzi </t>
    </r>
    <r>
      <rPr>
        <b/>
        <sz val="10"/>
        <rFont val="Calibri"/>
        <family val="2"/>
      </rPr>
      <t>v-5</t>
    </r>
    <r>
      <rPr>
        <b/>
        <sz val="10"/>
        <rFont val="AcadNusx"/>
        <family val="0"/>
      </rPr>
      <t>kbm</t>
    </r>
  </si>
  <si>
    <t>sasmeli wylisaTvis Wis mowyoba</t>
  </si>
  <si>
    <t xml:space="preserve">damkveTis mier miTiTebul adgilze (obieqtidan 150 m) wylis Wis mowyoba zednaSeniT, damcavi liTonis xufiT, wylis tumboTi milsadenebiT, el momaragebiT da sasmeli wylis samarago plasmasis wylis rezervuarTi moculobiT 2kbm.  rezervuarisaTvis betonis sayrdenebis mowyoba. sistemis CarTva saqvabis qselSi  </t>
  </si>
  <si>
    <t>teritoriaze arsebuli Senobebis daSla da datvirTva avtoTviTmclelze</t>
  </si>
  <si>
    <t>sawunwuxe ormo</t>
  </si>
  <si>
    <t>sivrc.moc.</t>
  </si>
  <si>
    <t xml:space="preserve"> samSeneblo nagavis  gatana 3 km manZilze</t>
  </si>
  <si>
    <t>Senobis konturis farglebSi rezervSi arsebuli gruntis ukuCayra da datkepna meqanizirebuli wesiT</t>
  </si>
  <si>
    <t xml:space="preserve">meTlaxis plinTusebis mowyoba  </t>
  </si>
  <si>
    <t>iatakze xaoiani zedapiris meTlaxis filebis dageba</t>
  </si>
  <si>
    <t>gare mTavari da Sida kibis safexurebze da meTlaxis filebis dageba</t>
  </si>
  <si>
    <t>Cani 80X80  uJangavi</t>
  </si>
  <si>
    <t>Senobis Semokirwyvlis mowyoba betoni sisqe 10sm</t>
  </si>
  <si>
    <t>liTonis milkvadratebi 50X50X3</t>
  </si>
  <si>
    <r>
      <t>bade `rabica~</t>
    </r>
    <r>
      <rPr>
        <sz val="10"/>
        <rFont val="Calibri"/>
        <family val="2"/>
      </rPr>
      <t xml:space="preserve"> </t>
    </r>
  </si>
  <si>
    <r>
      <t>katanka</t>
    </r>
    <r>
      <rPr>
        <sz val="10"/>
        <rFont val="Calibri"/>
        <family val="2"/>
      </rPr>
      <t xml:space="preserve"> d</t>
    </r>
    <r>
      <rPr>
        <sz val="10"/>
        <rFont val="AcadNusx"/>
        <family val="0"/>
      </rPr>
      <t>-6,5</t>
    </r>
  </si>
  <si>
    <t>49</t>
  </si>
  <si>
    <t>51</t>
  </si>
  <si>
    <t>57</t>
  </si>
  <si>
    <t>63</t>
  </si>
  <si>
    <t xml:space="preserve">                                                                                                         </t>
  </si>
  <si>
    <t xml:space="preserve"> saxuravis burulis mowyoba feradi galvanizirebuli profilirebuli Tunuqis furclebiT,sisqiT aranakleb 0,5 mm molartyviT</t>
  </si>
  <si>
    <t>fanjrebze da vitaJebze sacremleebis mowyoba feradi galvanizirebuli Tunuqis furclebiT  sisqiT 0,5 mm</t>
  </si>
  <si>
    <t xml:space="preserve"> Robis mowyoba dgarebiT, WiSkriT, kutikariT, betonis saZirkvliT da liTonis bade `rabiciT~ SeRebviT</t>
  </si>
  <si>
    <t>%</t>
  </si>
  <si>
    <r>
      <t>betoni</t>
    </r>
    <r>
      <rPr>
        <sz val="10"/>
        <rFont val="Calibri"/>
        <family val="2"/>
      </rPr>
      <t xml:space="preserve"> b-</t>
    </r>
    <r>
      <rPr>
        <sz val="10"/>
        <rFont val="AcadNusx"/>
        <family val="0"/>
      </rPr>
      <t>7,5</t>
    </r>
  </si>
</sst>
</file>

<file path=xl/styles.xml><?xml version="1.0" encoding="utf-8"?>
<styleSheet xmlns="http://schemas.openxmlformats.org/spreadsheetml/2006/main">
  <numFmts count="52">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0.000000"/>
    <numFmt numFmtId="192" formatCode="0.00000"/>
    <numFmt numFmtId="193" formatCode="[$-FC19]d\ mmmm\ yyyy\ &quot;г.&quot;"/>
    <numFmt numFmtId="194" formatCode="0.0000000"/>
    <numFmt numFmtId="195" formatCode="_-* #,##0.00_l_-;\-* #,##0.00_l_-;_-* &quot;-&quot;??_l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000000"/>
    <numFmt numFmtId="201" formatCode="0.000000000"/>
    <numFmt numFmtId="202" formatCode="#,##0.0"/>
    <numFmt numFmtId="203" formatCode="#,##0.000"/>
    <numFmt numFmtId="204" formatCode="#,##0.0000"/>
    <numFmt numFmtId="205" formatCode="#,##0.00000"/>
    <numFmt numFmtId="206" formatCode="#,##0.000000"/>
    <numFmt numFmtId="207" formatCode="0.0%"/>
  </numFmts>
  <fonts count="72">
    <font>
      <sz val="10"/>
      <name val="Arial"/>
      <family val="0"/>
    </font>
    <font>
      <sz val="11"/>
      <name val="AcadNusx"/>
      <family val="0"/>
    </font>
    <font>
      <b/>
      <sz val="11"/>
      <name val="AcadNusx"/>
      <family val="0"/>
    </font>
    <font>
      <sz val="10"/>
      <name val="AcadNusx"/>
      <family val="0"/>
    </font>
    <font>
      <sz val="9"/>
      <name val="AcadNusx"/>
      <family val="0"/>
    </font>
    <font>
      <b/>
      <sz val="10"/>
      <name val="AcadNusx"/>
      <family val="0"/>
    </font>
    <font>
      <b/>
      <sz val="9"/>
      <name val="AcadNusx"/>
      <family val="0"/>
    </font>
    <font>
      <b/>
      <sz val="15"/>
      <color indexed="56"/>
      <name val="Calibri"/>
      <family val="2"/>
    </font>
    <font>
      <b/>
      <sz val="11"/>
      <color indexed="56"/>
      <name val="Calibri"/>
      <family val="2"/>
    </font>
    <font>
      <b/>
      <sz val="18"/>
      <color indexed="56"/>
      <name val="Cambria"/>
      <family val="2"/>
    </font>
    <font>
      <b/>
      <sz val="10"/>
      <name val="AcadMtavr"/>
      <family val="0"/>
    </font>
    <font>
      <sz val="11"/>
      <color indexed="14"/>
      <name val="AcadNusx"/>
      <family val="0"/>
    </font>
    <font>
      <sz val="11"/>
      <color indexed="10"/>
      <name val="AcadNusx"/>
      <family val="0"/>
    </font>
    <font>
      <sz val="10"/>
      <color indexed="10"/>
      <name val="AcadNusx"/>
      <family val="0"/>
    </font>
    <font>
      <b/>
      <sz val="8"/>
      <name val="AcadMtavr"/>
      <family val="0"/>
    </font>
    <font>
      <b/>
      <sz val="10"/>
      <name val="Arial"/>
      <family val="2"/>
    </font>
    <font>
      <b/>
      <sz val="9"/>
      <name val="AcadMtavr"/>
      <family val="0"/>
    </font>
    <font>
      <sz val="8"/>
      <name val="AcadNusx"/>
      <family val="0"/>
    </font>
    <font>
      <b/>
      <sz val="11"/>
      <name val="AcadMtavr"/>
      <family val="0"/>
    </font>
    <font>
      <sz val="8"/>
      <name val="AcadMtavr"/>
      <family val="0"/>
    </font>
    <font>
      <sz val="9"/>
      <name val="AcadMtavr"/>
      <family val="0"/>
    </font>
    <font>
      <sz val="8"/>
      <color indexed="10"/>
      <name val="AcadNusx"/>
      <family val="0"/>
    </font>
    <font>
      <b/>
      <sz val="8"/>
      <name val="AcadNusx"/>
      <family val="0"/>
    </font>
    <font>
      <sz val="10"/>
      <name val="Cambria"/>
      <family val="1"/>
    </font>
    <font>
      <sz val="12"/>
      <name val="AcadNusx"/>
      <family val="0"/>
    </font>
    <font>
      <b/>
      <sz val="12"/>
      <name val="AcadNusx"/>
      <family val="0"/>
    </font>
    <font>
      <b/>
      <u val="single"/>
      <sz val="10"/>
      <name val="AcadNusx"/>
      <family val="0"/>
    </font>
    <font>
      <b/>
      <sz val="10"/>
      <name val="Cambria"/>
      <family val="1"/>
    </font>
    <font>
      <b/>
      <sz val="10"/>
      <name val="Arial Cyr"/>
      <family val="2"/>
    </font>
    <font>
      <sz val="10"/>
      <name val="Arial Cyr"/>
      <family val="2"/>
    </font>
    <font>
      <sz val="10"/>
      <name val="Calibri"/>
      <family val="2"/>
    </font>
    <font>
      <b/>
      <sz val="12"/>
      <name val="Cambria"/>
      <family val="1"/>
    </font>
    <font>
      <sz val="10"/>
      <name val="Academy-RUS"/>
      <family val="2"/>
    </font>
    <font>
      <b/>
      <vertAlign val="superscript"/>
      <sz val="10"/>
      <name val="AcadNusx"/>
      <family val="0"/>
    </font>
    <font>
      <b/>
      <sz val="10"/>
      <color indexed="10"/>
      <name val="AcadNusx"/>
      <family val="0"/>
    </font>
    <font>
      <b/>
      <sz val="14"/>
      <name val="AcadMtavr"/>
      <family val="0"/>
    </font>
    <font>
      <sz val="10"/>
      <color indexed="10"/>
      <name val="Arial"/>
      <family val="2"/>
    </font>
    <font>
      <vertAlign val="superscript"/>
      <sz val="10"/>
      <name val="AcadNusx"/>
      <family val="0"/>
    </font>
    <font>
      <b/>
      <sz val="10"/>
      <name val="Calibri"/>
      <family val="2"/>
    </font>
    <font>
      <sz val="11"/>
      <color indexed="8"/>
      <name val="Sylfaen"/>
      <family val="2"/>
    </font>
    <font>
      <sz val="11"/>
      <color indexed="9"/>
      <name val="Sylfaen"/>
      <family val="2"/>
    </font>
    <font>
      <sz val="11"/>
      <color indexed="62"/>
      <name val="Sylfaen"/>
      <family val="2"/>
    </font>
    <font>
      <b/>
      <sz val="11"/>
      <color indexed="63"/>
      <name val="Sylfaen"/>
      <family val="2"/>
    </font>
    <font>
      <b/>
      <sz val="11"/>
      <color indexed="52"/>
      <name val="Sylfaen"/>
      <family val="2"/>
    </font>
    <font>
      <u val="single"/>
      <sz val="10"/>
      <color indexed="12"/>
      <name val="Arial"/>
      <family val="2"/>
    </font>
    <font>
      <b/>
      <sz val="13"/>
      <color indexed="56"/>
      <name val="Sylfaen"/>
      <family val="2"/>
    </font>
    <font>
      <b/>
      <sz val="11"/>
      <color indexed="8"/>
      <name val="Sylfaen"/>
      <family val="2"/>
    </font>
    <font>
      <b/>
      <sz val="11"/>
      <color indexed="9"/>
      <name val="Sylfaen"/>
      <family val="2"/>
    </font>
    <font>
      <sz val="11"/>
      <color indexed="60"/>
      <name val="Sylfaen"/>
      <family val="2"/>
    </font>
    <font>
      <u val="single"/>
      <sz val="10"/>
      <color indexed="20"/>
      <name val="Arial"/>
      <family val="2"/>
    </font>
    <font>
      <sz val="11"/>
      <color indexed="20"/>
      <name val="Sylfaen"/>
      <family val="2"/>
    </font>
    <font>
      <i/>
      <sz val="11"/>
      <color indexed="23"/>
      <name val="Sylfaen"/>
      <family val="2"/>
    </font>
    <font>
      <sz val="11"/>
      <color indexed="52"/>
      <name val="Sylfaen"/>
      <family val="2"/>
    </font>
    <font>
      <sz val="11"/>
      <color indexed="10"/>
      <name val="Sylfaen"/>
      <family val="2"/>
    </font>
    <font>
      <sz val="11"/>
      <color indexed="17"/>
      <name val="Sylfae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3"/>
      <color indexed="56"/>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cadNusx"/>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rgb="FFFB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medium"/>
      <bottom style="thin"/>
    </border>
    <border>
      <left style="thin"/>
      <right style="thin"/>
      <top>
        <color indexed="63"/>
      </top>
      <bottom style="thin"/>
    </border>
    <border>
      <left style="medium"/>
      <right style="thin"/>
      <top style="medium"/>
      <bottom style="thin"/>
    </border>
    <border>
      <left style="thin"/>
      <right style="thin"/>
      <top style="thin"/>
      <bottom>
        <color indexed="63"/>
      </bottom>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style="thin"/>
      <right style="medium"/>
      <top>
        <color indexed="63"/>
      </top>
      <bottom style="thin"/>
    </border>
    <border>
      <left style="medium"/>
      <right style="thin"/>
      <top>
        <color indexed="63"/>
      </top>
      <bottom style="thin"/>
    </border>
    <border>
      <left style="thin"/>
      <right style="thin"/>
      <top style="double"/>
      <bottom style="thin"/>
    </border>
    <border>
      <left style="thin"/>
      <right style="medium"/>
      <top style="double"/>
      <bottom style="thin"/>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double"/>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medium"/>
      <right>
        <color indexed="63"/>
      </right>
      <top>
        <color indexed="63"/>
      </top>
      <bottom style="thin"/>
    </border>
    <border>
      <left style="thin"/>
      <right>
        <color indexed="63"/>
      </right>
      <top style="medium"/>
      <bottom style="thin"/>
    </border>
    <border>
      <left style="medium"/>
      <right>
        <color indexed="63"/>
      </right>
      <top style="thin"/>
      <bottom style="thin"/>
    </border>
    <border>
      <left style="medium"/>
      <right>
        <color indexed="63"/>
      </right>
      <top style="medium"/>
      <bottom style="thin"/>
    </border>
    <border>
      <left style="thin"/>
      <right style="thin"/>
      <top>
        <color indexed="63"/>
      </top>
      <bottom style="medium"/>
    </border>
    <border>
      <left>
        <color indexed="63"/>
      </left>
      <right style="medium"/>
      <top style="medium"/>
      <bottom style="thin"/>
    </border>
    <border>
      <left>
        <color indexed="63"/>
      </left>
      <right style="thin"/>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medium"/>
      <top style="medium"/>
      <bottom>
        <color indexed="63"/>
      </bottom>
    </border>
    <border>
      <left style="thin"/>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0"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15"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7" fillId="23" borderId="0" applyNumberFormat="0" applyBorder="0" applyAlignment="0" applyProtection="0"/>
    <xf numFmtId="0" fontId="58" fillId="24" borderId="1" applyNumberFormat="0" applyAlignment="0" applyProtection="0"/>
    <xf numFmtId="0" fontId="59" fillId="25"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6" borderId="0" applyNumberFormat="0" applyBorder="0" applyAlignment="0" applyProtection="0"/>
    <xf numFmtId="0" fontId="7" fillId="0" borderId="3" applyNumberFormat="0" applyFill="0" applyAlignment="0" applyProtection="0"/>
    <xf numFmtId="0" fontId="63"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64" fillId="0" borderId="0" applyNumberFormat="0" applyFill="0" applyBorder="0" applyAlignment="0" applyProtection="0"/>
    <xf numFmtId="0" fontId="65" fillId="27" borderId="1" applyNumberFormat="0" applyAlignment="0" applyProtection="0"/>
    <xf numFmtId="0" fontId="66" fillId="0" borderId="6" applyNumberFormat="0" applyFill="0" applyAlignment="0" applyProtection="0"/>
    <xf numFmtId="0" fontId="67" fillId="28" borderId="0" applyNumberFormat="0" applyBorder="0" applyAlignment="0" applyProtection="0"/>
    <xf numFmtId="0" fontId="0" fillId="29" borderId="7" applyNumberFormat="0" applyFont="0" applyAlignment="0" applyProtection="0"/>
    <xf numFmtId="0" fontId="68" fillId="24"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77">
    <xf numFmtId="0" fontId="0" fillId="0" borderId="0" xfId="0" applyAlignment="1">
      <alignment/>
    </xf>
    <xf numFmtId="0" fontId="1" fillId="0" borderId="0" xfId="0" applyFont="1" applyAlignment="1">
      <alignment horizontal="center" vertical="center" wrapText="1"/>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1" fontId="3" fillId="0" borderId="0" xfId="0" applyNumberFormat="1" applyFont="1" applyFill="1" applyAlignment="1">
      <alignment horizontal="center" vertical="center" wrapText="1"/>
    </xf>
    <xf numFmtId="1" fontId="3" fillId="0"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 fontId="1" fillId="0" borderId="0" xfId="0" applyNumberFormat="1" applyFont="1" applyFill="1" applyAlignment="1">
      <alignment horizontal="center" vertical="center" wrapText="1"/>
    </xf>
    <xf numFmtId="0" fontId="4" fillId="0" borderId="10" xfId="0" applyFont="1" applyBorder="1" applyAlignment="1">
      <alignment horizontal="center" vertical="center" textRotation="90" wrapText="1"/>
    </xf>
    <xf numFmtId="1" fontId="4" fillId="0" borderId="0" xfId="0" applyNumberFormat="1" applyFont="1" applyFill="1" applyBorder="1" applyAlignment="1">
      <alignment horizontal="center" vertical="center" textRotation="90" wrapText="1"/>
    </xf>
    <xf numFmtId="49" fontId="3"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 fontId="4" fillId="0" borderId="11" xfId="0" applyNumberFormat="1" applyFont="1" applyFill="1" applyBorder="1" applyAlignment="1">
      <alignment horizontal="center" vertical="center" textRotation="90" wrapText="1"/>
    </xf>
    <xf numFmtId="9" fontId="3" fillId="0" borderId="10"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0" xfId="0" applyFont="1" applyAlignment="1">
      <alignment horizontal="center" vertical="center" wrapText="1"/>
    </xf>
    <xf numFmtId="1" fontId="5"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2" fillId="0" borderId="0" xfId="0" applyFont="1" applyAlignment="1">
      <alignment horizontal="center" vertical="center" wrapText="1"/>
    </xf>
    <xf numFmtId="0" fontId="2" fillId="0" borderId="0" xfId="0" applyFont="1" applyFill="1" applyAlignment="1">
      <alignment horizontal="center" vertical="center" wrapText="1"/>
    </xf>
    <xf numFmtId="0" fontId="5" fillId="0" borderId="13" xfId="0" applyFont="1" applyFill="1" applyBorder="1" applyAlignment="1">
      <alignment horizontal="center" vertical="center" wrapText="1"/>
    </xf>
    <xf numFmtId="3" fontId="3" fillId="0" borderId="11" xfId="0" applyNumberFormat="1" applyFont="1" applyFill="1" applyBorder="1" applyAlignment="1">
      <alignment horizontal="center" vertical="center"/>
    </xf>
    <xf numFmtId="0" fontId="2" fillId="0" borderId="0" xfId="0" applyFont="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5" xfId="0" applyFont="1" applyBorder="1" applyAlignment="1">
      <alignment horizontal="center" vertical="center" wrapText="1"/>
    </xf>
    <xf numFmtId="1" fontId="5" fillId="0" borderId="16"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xf>
    <xf numFmtId="49" fontId="1" fillId="0" borderId="0" xfId="0" applyNumberFormat="1" applyFont="1" applyFill="1" applyAlignment="1">
      <alignment horizontal="center" vertical="center" wrapText="1"/>
    </xf>
    <xf numFmtId="0" fontId="3" fillId="0" borderId="0" xfId="0" applyFont="1" applyBorder="1" applyAlignment="1">
      <alignment vertical="center" wrapText="1"/>
    </xf>
    <xf numFmtId="2" fontId="3" fillId="0" borderId="0" xfId="0" applyNumberFormat="1" applyFont="1" applyFill="1" applyBorder="1" applyAlignment="1">
      <alignment horizontal="left" vertical="center" wrapText="1"/>
    </xf>
    <xf numFmtId="0" fontId="5" fillId="0" borderId="17" xfId="0" applyFont="1" applyFill="1" applyBorder="1" applyAlignment="1">
      <alignment horizontal="center" vertical="center" wrapText="1"/>
    </xf>
    <xf numFmtId="189" fontId="5" fillId="0" borderId="17"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2" fontId="3" fillId="0" borderId="1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3" fontId="5" fillId="0" borderId="21"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49" fontId="5" fillId="0" borderId="19"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188" fontId="3" fillId="0" borderId="10" xfId="0" applyNumberFormat="1" applyFont="1" applyFill="1" applyBorder="1" applyAlignment="1">
      <alignment horizontal="center" vertical="center" wrapText="1"/>
    </xf>
    <xf numFmtId="1" fontId="5" fillId="0" borderId="22"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xf>
    <xf numFmtId="49"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17"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21" fillId="0" borderId="17" xfId="0"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Border="1" applyAlignment="1">
      <alignment horizontal="center" vertical="center" wrapText="1"/>
    </xf>
    <xf numFmtId="2" fontId="5" fillId="0" borderId="0" xfId="0" applyNumberFormat="1" applyFont="1" applyBorder="1" applyAlignment="1">
      <alignment horizontal="center" vertical="center" wrapText="1"/>
    </xf>
    <xf numFmtId="3" fontId="3" fillId="0" borderId="25" xfId="0"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1" fontId="5" fillId="0" borderId="0" xfId="0" applyNumberFormat="1" applyFont="1" applyAlignment="1">
      <alignment horizontal="center" vertical="center" wrapText="1"/>
    </xf>
    <xf numFmtId="1" fontId="3" fillId="0" borderId="2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wrapText="1"/>
    </xf>
    <xf numFmtId="0" fontId="5" fillId="0" borderId="27" xfId="0" applyFont="1" applyBorder="1" applyAlignment="1">
      <alignment horizontal="center" vertical="center" wrapText="1"/>
    </xf>
    <xf numFmtId="1" fontId="5" fillId="0" borderId="28"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5" fillId="30" borderId="21" xfId="0" applyNumberFormat="1" applyFont="1" applyFill="1" applyBorder="1" applyAlignment="1">
      <alignment horizontal="center" vertical="center" wrapText="1"/>
    </xf>
    <xf numFmtId="3" fontId="5" fillId="30" borderId="25" xfId="0" applyNumberFormat="1" applyFont="1" applyFill="1" applyBorder="1" applyAlignment="1">
      <alignment horizontal="center" vertical="center" wrapText="1"/>
    </xf>
    <xf numFmtId="3" fontId="5" fillId="30" borderId="21" xfId="0" applyNumberFormat="1" applyFont="1" applyFill="1" applyBorder="1" applyAlignment="1">
      <alignment horizontal="center" vertical="center"/>
    </xf>
    <xf numFmtId="0" fontId="3" fillId="0" borderId="10" xfId="0" applyFont="1" applyFill="1" applyBorder="1" applyAlignment="1">
      <alignment horizontal="center" vertical="center"/>
    </xf>
    <xf numFmtId="1" fontId="3" fillId="0" borderId="11" xfId="0" applyNumberFormat="1" applyFont="1" applyFill="1" applyBorder="1" applyAlignment="1">
      <alignment horizontal="center" vertical="center" wrapText="1"/>
    </xf>
    <xf numFmtId="1" fontId="3" fillId="0" borderId="23"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5" fillId="0" borderId="17" xfId="0" applyFont="1" applyFill="1" applyBorder="1" applyAlignment="1">
      <alignment horizontal="center" vertical="center"/>
    </xf>
    <xf numFmtId="2" fontId="3" fillId="0" borderId="10"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Fill="1" applyAlignment="1">
      <alignment/>
    </xf>
    <xf numFmtId="0" fontId="3" fillId="0" borderId="0" xfId="0" applyFont="1" applyAlignment="1">
      <alignment/>
    </xf>
    <xf numFmtId="1" fontId="3" fillId="0" borderId="10"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1" fontId="3" fillId="0" borderId="18"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0" fontId="0" fillId="30" borderId="0" xfId="0" applyFont="1" applyFill="1" applyAlignment="1">
      <alignment/>
    </xf>
    <xf numFmtId="0" fontId="0" fillId="30" borderId="0" xfId="0" applyFont="1" applyFill="1" applyAlignment="1">
      <alignment horizontal="center" vertical="center"/>
    </xf>
    <xf numFmtId="1" fontId="5" fillId="0" borderId="18"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0" xfId="0" applyFont="1" applyFill="1" applyBorder="1" applyAlignment="1">
      <alignment horizontal="center" vertical="center"/>
    </xf>
    <xf numFmtId="2" fontId="5" fillId="0" borderId="30" xfId="0" applyNumberFormat="1" applyFont="1" applyFill="1" applyBorder="1" applyAlignment="1">
      <alignment horizontal="center" vertical="center"/>
    </xf>
    <xf numFmtId="0" fontId="3" fillId="0" borderId="17" xfId="0" applyFont="1" applyFill="1" applyBorder="1" applyAlignment="1">
      <alignment horizontal="center" vertical="center"/>
    </xf>
    <xf numFmtId="3" fontId="3" fillId="0" borderId="21" xfId="0" applyNumberFormat="1" applyFont="1" applyFill="1" applyBorder="1" applyAlignment="1">
      <alignment horizontal="center" vertical="center"/>
    </xf>
    <xf numFmtId="0" fontId="15" fillId="0" borderId="0" xfId="0" applyFont="1" applyFill="1" applyAlignment="1">
      <alignment/>
    </xf>
    <xf numFmtId="2" fontId="3" fillId="0" borderId="17"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0" fontId="10" fillId="0" borderId="0" xfId="0" applyFont="1" applyFill="1" applyAlignment="1">
      <alignment horizontal="center" vertical="center" wrapText="1"/>
    </xf>
    <xf numFmtId="0" fontId="14" fillId="0" borderId="17" xfId="0" applyFont="1" applyFill="1" applyBorder="1" applyAlignment="1">
      <alignment horizontal="center" vertical="center"/>
    </xf>
    <xf numFmtId="1" fontId="3" fillId="0" borderId="11"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0" fontId="15" fillId="0" borderId="0" xfId="0" applyFont="1" applyFill="1" applyAlignment="1">
      <alignment horizontal="center" vertical="center"/>
    </xf>
    <xf numFmtId="4" fontId="5" fillId="0" borderId="30" xfId="0" applyNumberFormat="1" applyFont="1" applyFill="1" applyBorder="1" applyAlignment="1">
      <alignment horizontal="center" vertical="center"/>
    </xf>
    <xf numFmtId="2" fontId="5" fillId="0" borderId="33" xfId="0" applyNumberFormat="1" applyFont="1" applyBorder="1" applyAlignment="1">
      <alignment horizontal="center" vertical="center" wrapText="1"/>
    </xf>
    <xf numFmtId="0" fontId="16" fillId="0" borderId="27" xfId="0" applyFont="1" applyBorder="1" applyAlignment="1">
      <alignment horizontal="center" vertical="center" wrapText="1"/>
    </xf>
    <xf numFmtId="0" fontId="4" fillId="0" borderId="34" xfId="0" applyFont="1" applyFill="1" applyBorder="1" applyAlignment="1">
      <alignment horizontal="center" vertical="center" wrapText="1"/>
    </xf>
    <xf numFmtId="1" fontId="3" fillId="0" borderId="25" xfId="0" applyNumberFormat="1" applyFont="1" applyFill="1" applyBorder="1" applyAlignment="1">
      <alignment horizontal="center" vertical="center"/>
    </xf>
    <xf numFmtId="0" fontId="24" fillId="0" borderId="0" xfId="0" applyFont="1" applyFill="1" applyAlignment="1">
      <alignment horizontal="center" vertical="center" wrapText="1"/>
    </xf>
    <xf numFmtId="0" fontId="4" fillId="0" borderId="15" xfId="0" applyFont="1" applyFill="1" applyBorder="1" applyAlignment="1">
      <alignment horizontal="center" vertical="center" textRotation="90" wrapText="1"/>
    </xf>
    <xf numFmtId="0" fontId="4" fillId="0" borderId="15" xfId="0" applyFont="1" applyFill="1" applyBorder="1" applyAlignment="1">
      <alignment vertical="center" textRotation="90" wrapText="1"/>
    </xf>
    <xf numFmtId="0" fontId="4" fillId="0" borderId="1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4" fillId="0" borderId="0" xfId="0" applyFont="1" applyFill="1" applyBorder="1" applyAlignment="1">
      <alignment horizontal="center" vertical="center" wrapText="1"/>
    </xf>
    <xf numFmtId="2" fontId="24" fillId="0" borderId="0"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22" fillId="0" borderId="0" xfId="0" applyFont="1" applyFill="1" applyAlignment="1">
      <alignment horizontal="center" vertical="center" wrapText="1"/>
    </xf>
    <xf numFmtId="0" fontId="6" fillId="0" borderId="17" xfId="0" applyFont="1" applyFill="1" applyBorder="1" applyAlignment="1">
      <alignment horizontal="center" vertical="center" wrapText="1"/>
    </xf>
    <xf numFmtId="0" fontId="17" fillId="0" borderId="0" xfId="0" applyFont="1" applyFill="1" applyAlignment="1">
      <alignment horizontal="center" vertical="center" wrapText="1"/>
    </xf>
    <xf numFmtId="3" fontId="3" fillId="0" borderId="0" xfId="0" applyNumberFormat="1" applyFont="1" applyAlignment="1">
      <alignment horizontal="center" vertical="center" wrapText="1"/>
    </xf>
    <xf numFmtId="0" fontId="3" fillId="0" borderId="26" xfId="0"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9" fontId="20" fillId="0" borderId="35" xfId="0" applyNumberFormat="1" applyFont="1" applyFill="1" applyBorder="1" applyAlignment="1">
      <alignment horizontal="center" vertical="center" wrapText="1"/>
    </xf>
    <xf numFmtId="0" fontId="3" fillId="0" borderId="36" xfId="0" applyFont="1" applyFill="1" applyBorder="1" applyAlignment="1">
      <alignment horizontal="center" vertical="center" wrapText="1"/>
    </xf>
    <xf numFmtId="1" fontId="3" fillId="0" borderId="22"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3" fontId="3" fillId="31" borderId="25" xfId="0" applyNumberFormat="1" applyFont="1" applyFill="1" applyBorder="1" applyAlignment="1">
      <alignment horizontal="center" vertical="center"/>
    </xf>
    <xf numFmtId="0" fontId="3" fillId="0" borderId="34" xfId="0" applyFont="1" applyFill="1" applyBorder="1" applyAlignment="1">
      <alignment horizontal="center" vertical="center" wrapText="1"/>
    </xf>
    <xf numFmtId="2" fontId="5" fillId="0" borderId="26" xfId="0" applyNumberFormat="1" applyFont="1" applyBorder="1" applyAlignment="1">
      <alignment horizontal="center" vertical="center" wrapText="1"/>
    </xf>
    <xf numFmtId="0" fontId="26" fillId="0" borderId="18" xfId="0" applyFont="1" applyBorder="1" applyAlignment="1">
      <alignment horizontal="center" vertical="center" wrapText="1"/>
    </xf>
    <xf numFmtId="0" fontId="5" fillId="0" borderId="18" xfId="0" applyFont="1" applyBorder="1" applyAlignment="1">
      <alignment horizontal="center" vertical="center" wrapText="1"/>
    </xf>
    <xf numFmtId="1"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189" fontId="5" fillId="0" borderId="18" xfId="0" applyNumberFormat="1" applyFont="1" applyFill="1" applyBorder="1" applyAlignment="1">
      <alignment horizontal="center" vertical="center" wrapText="1"/>
    </xf>
    <xf numFmtId="1" fontId="3" fillId="0" borderId="0" xfId="0" applyNumberFormat="1" applyFont="1" applyAlignment="1">
      <alignment horizontal="center" vertical="center" wrapText="1"/>
    </xf>
    <xf numFmtId="2" fontId="5" fillId="0" borderId="19" xfId="0" applyNumberFormat="1" applyFont="1" applyBorder="1" applyAlignment="1">
      <alignment horizontal="center" vertical="center" wrapText="1"/>
    </xf>
    <xf numFmtId="0" fontId="26" fillId="0" borderId="17" xfId="0" applyFont="1" applyBorder="1" applyAlignment="1">
      <alignment horizontal="center" vertical="center" wrapText="1"/>
    </xf>
    <xf numFmtId="0" fontId="5" fillId="0" borderId="17" xfId="0" applyFont="1" applyBorder="1" applyAlignment="1">
      <alignment horizontal="center" vertical="center" wrapText="1"/>
    </xf>
    <xf numFmtId="49" fontId="3" fillId="0" borderId="37" xfId="0" applyNumberFormat="1" applyFont="1" applyFill="1" applyBorder="1" applyAlignment="1">
      <alignment horizontal="center" vertical="center" wrapText="1"/>
    </xf>
    <xf numFmtId="0" fontId="26" fillId="0" borderId="34" xfId="0" applyFont="1" applyFill="1" applyBorder="1" applyAlignment="1">
      <alignment horizontal="center" vertical="center" wrapText="1"/>
    </xf>
    <xf numFmtId="2" fontId="3" fillId="0" borderId="34" xfId="0" applyNumberFormat="1" applyFont="1" applyFill="1" applyBorder="1" applyAlignment="1">
      <alignment horizontal="center" vertical="center"/>
    </xf>
    <xf numFmtId="0" fontId="3" fillId="0" borderId="34" xfId="0" applyFont="1" applyFill="1" applyBorder="1" applyAlignment="1">
      <alignment horizontal="center" vertical="center"/>
    </xf>
    <xf numFmtId="0" fontId="26" fillId="0" borderId="24" xfId="0"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3" fillId="30" borderId="10" xfId="0" applyFont="1" applyFill="1" applyBorder="1" applyAlignment="1">
      <alignment horizontal="center" vertical="center" wrapText="1"/>
    </xf>
    <xf numFmtId="1" fontId="5" fillId="0" borderId="26" xfId="0" applyNumberFormat="1" applyFont="1" applyFill="1" applyBorder="1" applyAlignment="1">
      <alignment horizontal="center" vertical="center" wrapText="1"/>
    </xf>
    <xf numFmtId="0" fontId="5" fillId="0" borderId="18" xfId="0" applyFont="1" applyFill="1" applyBorder="1" applyAlignment="1">
      <alignment horizontal="right" vertical="center" wrapText="1"/>
    </xf>
    <xf numFmtId="2" fontId="5"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1" fontId="3" fillId="0" borderId="0" xfId="0" applyNumberFormat="1" applyFont="1" applyBorder="1" applyAlignment="1">
      <alignment horizontal="center" vertical="center" wrapText="1"/>
    </xf>
    <xf numFmtId="1" fontId="5" fillId="0" borderId="19"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1" fontId="5" fillId="30" borderId="19" xfId="0" applyNumberFormat="1" applyFont="1" applyFill="1" applyBorder="1" applyAlignment="1">
      <alignment horizontal="center" vertical="center" wrapText="1"/>
    </xf>
    <xf numFmtId="1" fontId="5" fillId="30" borderId="21" xfId="0" applyNumberFormat="1" applyFont="1" applyFill="1" applyBorder="1" applyAlignment="1">
      <alignment horizontal="center" vertical="center" wrapText="1"/>
    </xf>
    <xf numFmtId="49" fontId="3" fillId="30" borderId="12"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1" fontId="3" fillId="0" borderId="10" xfId="0" applyNumberFormat="1" applyFont="1" applyFill="1" applyBorder="1" applyAlignment="1">
      <alignment horizontal="center" vertical="center" wrapText="1"/>
    </xf>
    <xf numFmtId="189" fontId="5" fillId="0" borderId="17" xfId="0" applyNumberFormat="1" applyFont="1" applyFill="1" applyBorder="1" applyAlignment="1">
      <alignment horizontal="center" vertical="center"/>
    </xf>
    <xf numFmtId="0" fontId="5" fillId="0" borderId="17" xfId="0" applyFont="1" applyFill="1" applyBorder="1" applyAlignment="1">
      <alignment horizontal="right" vertical="center" wrapText="1"/>
    </xf>
    <xf numFmtId="2" fontId="3" fillId="0" borderId="18"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30" borderId="17" xfId="0" applyFont="1" applyFill="1" applyBorder="1" applyAlignment="1">
      <alignment horizontal="center" vertical="center" wrapText="1"/>
    </xf>
    <xf numFmtId="0" fontId="26" fillId="0" borderId="38" xfId="0" applyFont="1" applyFill="1" applyBorder="1" applyAlignment="1">
      <alignment horizontal="center" vertical="center" wrapText="1"/>
    </xf>
    <xf numFmtId="49" fontId="5" fillId="30" borderId="19" xfId="0" applyNumberFormat="1" applyFont="1" applyFill="1" applyBorder="1" applyAlignment="1">
      <alignment horizontal="center" vertical="center" wrapText="1"/>
    </xf>
    <xf numFmtId="2" fontId="3" fillId="30" borderId="10" xfId="0" applyNumberFormat="1" applyFont="1" applyFill="1" applyBorder="1" applyAlignment="1">
      <alignment horizontal="center" vertical="center" wrapText="1"/>
    </xf>
    <xf numFmtId="1" fontId="5" fillId="30" borderId="25"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2" fontId="3" fillId="0" borderId="2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1" fontId="3" fillId="30" borderId="18" xfId="0" applyNumberFormat="1" applyFont="1" applyFill="1" applyBorder="1" applyAlignment="1">
      <alignment horizontal="center" vertical="center" wrapText="1"/>
    </xf>
    <xf numFmtId="4" fontId="3" fillId="0" borderId="34"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1" fontId="3" fillId="0" borderId="36" xfId="0" applyNumberFormat="1" applyFont="1" applyFill="1" applyBorder="1" applyAlignment="1">
      <alignment horizontal="center" vertical="center" wrapText="1"/>
    </xf>
    <xf numFmtId="0" fontId="5" fillId="0" borderId="17" xfId="0" applyFont="1" applyFill="1" applyBorder="1" applyAlignment="1">
      <alignment vertical="center" wrapText="1"/>
    </xf>
    <xf numFmtId="49" fontId="4" fillId="0" borderId="12"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189" fontId="5" fillId="30" borderId="17"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1" fillId="30" borderId="0" xfId="0" applyFont="1" applyFill="1" applyAlignment="1">
      <alignment horizontal="center" vertical="center" wrapText="1"/>
    </xf>
    <xf numFmtId="1" fontId="5" fillId="30" borderId="0" xfId="0" applyNumberFormat="1" applyFont="1" applyFill="1" applyBorder="1" applyAlignment="1">
      <alignment horizontal="center" vertical="center" wrapText="1"/>
    </xf>
    <xf numFmtId="0" fontId="5" fillId="30" borderId="17" xfId="0" applyFont="1" applyFill="1" applyBorder="1" applyAlignment="1">
      <alignment vertical="center" wrapText="1"/>
    </xf>
    <xf numFmtId="2" fontId="3" fillId="30" borderId="41" xfId="0" applyNumberFormat="1" applyFont="1" applyFill="1" applyBorder="1" applyAlignment="1">
      <alignment horizontal="center" vertical="center" wrapText="1"/>
    </xf>
    <xf numFmtId="188" fontId="5" fillId="0" borderId="17"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wrapText="1"/>
    </xf>
    <xf numFmtId="0" fontId="5" fillId="30" borderId="0" xfId="0" applyFont="1" applyFill="1" applyAlignment="1">
      <alignment horizontal="center" vertical="center" wrapText="1"/>
    </xf>
    <xf numFmtId="0" fontId="5" fillId="30" borderId="18" xfId="0" applyFont="1" applyFill="1" applyBorder="1" applyAlignment="1">
      <alignment horizontal="center" vertical="center" wrapText="1"/>
    </xf>
    <xf numFmtId="202" fontId="5" fillId="0" borderId="17" xfId="0" applyNumberFormat="1" applyFont="1" applyFill="1" applyBorder="1" applyAlignment="1">
      <alignment horizontal="center" vertical="center" wrapText="1"/>
    </xf>
    <xf numFmtId="202" fontId="5" fillId="0" borderId="18" xfId="0" applyNumberFormat="1" applyFont="1" applyFill="1" applyBorder="1" applyAlignment="1">
      <alignment horizontal="center" vertical="center" wrapText="1"/>
    </xf>
    <xf numFmtId="202" fontId="5" fillId="30" borderId="17" xfId="0" applyNumberFormat="1" applyFont="1" applyFill="1" applyBorder="1" applyAlignment="1">
      <alignment horizontal="center" vertical="center" wrapText="1"/>
    </xf>
    <xf numFmtId="3" fontId="5" fillId="30" borderId="42" xfId="0" applyNumberFormat="1" applyFont="1" applyFill="1" applyBorder="1" applyAlignment="1">
      <alignment horizontal="center" vertical="center" wrapText="1"/>
    </xf>
    <xf numFmtId="3" fontId="1" fillId="0" borderId="0" xfId="0" applyNumberFormat="1" applyFont="1" applyAlignment="1">
      <alignment horizontal="center" vertical="center" wrapText="1"/>
    </xf>
    <xf numFmtId="3" fontId="3" fillId="32" borderId="11"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3" fontId="5" fillId="32" borderId="10" xfId="0" applyNumberFormat="1" applyFont="1" applyFill="1" applyBorder="1" applyAlignment="1">
      <alignment horizontal="center" vertical="center"/>
    </xf>
    <xf numFmtId="49" fontId="5" fillId="32" borderId="19" xfId="0" applyNumberFormat="1" applyFont="1" applyFill="1" applyBorder="1" applyAlignment="1">
      <alignment horizontal="center" vertical="center" wrapText="1"/>
    </xf>
    <xf numFmtId="0" fontId="5" fillId="32" borderId="17" xfId="0" applyFont="1" applyFill="1" applyBorder="1" applyAlignment="1">
      <alignment horizontal="center" vertical="center" wrapText="1"/>
    </xf>
    <xf numFmtId="3" fontId="5" fillId="32" borderId="21"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3" fontId="2" fillId="0" borderId="0" xfId="0" applyNumberFormat="1" applyFont="1" applyAlignment="1">
      <alignment horizontal="center" vertical="center" wrapText="1"/>
    </xf>
    <xf numFmtId="3" fontId="5" fillId="33" borderId="25" xfId="0" applyNumberFormat="1" applyFont="1" applyFill="1" applyBorder="1" applyAlignment="1">
      <alignment horizontal="center" vertical="center" wrapText="1"/>
    </xf>
    <xf numFmtId="3" fontId="5" fillId="33" borderId="21" xfId="0" applyNumberFormat="1" applyFont="1" applyFill="1" applyBorder="1" applyAlignment="1">
      <alignment horizontal="center" vertical="center" wrapText="1"/>
    </xf>
    <xf numFmtId="0" fontId="3" fillId="32" borderId="13" xfId="0" applyFont="1" applyFill="1" applyBorder="1" applyAlignment="1">
      <alignment horizontal="center" vertical="center" wrapText="1"/>
    </xf>
    <xf numFmtId="0" fontId="16" fillId="0" borderId="18" xfId="0" applyFont="1" applyFill="1" applyBorder="1" applyAlignment="1">
      <alignment horizontal="center" vertical="center" wrapText="1"/>
    </xf>
    <xf numFmtId="3" fontId="5" fillId="0" borderId="25" xfId="0" applyNumberFormat="1" applyFont="1" applyFill="1" applyBorder="1" applyAlignment="1">
      <alignment horizontal="center" vertical="center"/>
    </xf>
    <xf numFmtId="0" fontId="16" fillId="0" borderId="13"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 fontId="34" fillId="0" borderId="0" xfId="0" applyNumberFormat="1" applyFont="1" applyFill="1" applyBorder="1" applyAlignment="1">
      <alignment horizontal="center" vertical="center" wrapText="1"/>
    </xf>
    <xf numFmtId="1" fontId="12" fillId="0" borderId="0" xfId="0" applyNumberFormat="1" applyFont="1" applyFill="1" applyAlignment="1">
      <alignment horizontal="center" vertical="center" wrapText="1"/>
    </xf>
    <xf numFmtId="1" fontId="13" fillId="0" borderId="0" xfId="0" applyNumberFormat="1" applyFont="1" applyFill="1" applyAlignment="1">
      <alignment horizontal="center" vertical="center" wrapText="1"/>
    </xf>
    <xf numFmtId="0" fontId="3" fillId="0" borderId="43" xfId="0"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0" fillId="0" borderId="41"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6" xfId="0" applyFont="1" applyFill="1" applyBorder="1" applyAlignment="1">
      <alignment horizontal="center" vertical="center"/>
    </xf>
    <xf numFmtId="2" fontId="5" fillId="0" borderId="36" xfId="0" applyNumberFormat="1" applyFont="1" applyFill="1" applyBorder="1" applyAlignment="1">
      <alignment horizontal="center" vertical="center"/>
    </xf>
    <xf numFmtId="1" fontId="5" fillId="0" borderId="45" xfId="0" applyNumberFormat="1" applyFont="1" applyFill="1" applyBorder="1" applyAlignment="1">
      <alignment horizontal="center" vertical="center"/>
    </xf>
    <xf numFmtId="1" fontId="15" fillId="0" borderId="0" xfId="0" applyNumberFormat="1" applyFont="1" applyFill="1" applyAlignment="1">
      <alignment horizontal="center" vertical="center"/>
    </xf>
    <xf numFmtId="1" fontId="3" fillId="0" borderId="21" xfId="0" applyNumberFormat="1" applyFont="1" applyFill="1" applyBorder="1" applyAlignment="1">
      <alignment horizontal="center" vertical="center"/>
    </xf>
    <xf numFmtId="0" fontId="36" fillId="0" borderId="0" xfId="0" applyFont="1" applyFill="1" applyAlignment="1">
      <alignment/>
    </xf>
    <xf numFmtId="1" fontId="34" fillId="0" borderId="0" xfId="0" applyNumberFormat="1" applyFont="1" applyFill="1" applyAlignment="1">
      <alignment horizontal="center" vertical="center" wrapText="1"/>
    </xf>
    <xf numFmtId="0" fontId="36" fillId="0" borderId="0" xfId="0" applyFont="1" applyFill="1" applyAlignment="1">
      <alignment horizontal="center" vertical="center"/>
    </xf>
    <xf numFmtId="1" fontId="34" fillId="0" borderId="0" xfId="0" applyNumberFormat="1" applyFont="1" applyAlignment="1">
      <alignment horizontal="center" vertical="center" wrapText="1"/>
    </xf>
    <xf numFmtId="1" fontId="3" fillId="30" borderId="25" xfId="0" applyNumberFormat="1" applyFont="1" applyFill="1" applyBorder="1" applyAlignment="1">
      <alignment horizontal="center" vertical="center"/>
    </xf>
    <xf numFmtId="1" fontId="15" fillId="0" borderId="0" xfId="0" applyNumberFormat="1" applyFont="1" applyAlignment="1">
      <alignment horizontal="center" vertical="center"/>
    </xf>
    <xf numFmtId="0" fontId="15" fillId="0" borderId="0" xfId="0" applyFont="1" applyAlignment="1">
      <alignment/>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3" fillId="0" borderId="10" xfId="0" applyFont="1" applyFill="1" applyBorder="1" applyAlignment="1">
      <alignment horizontal="center" wrapText="1"/>
    </xf>
    <xf numFmtId="189" fontId="3" fillId="32" borderId="10" xfId="0" applyNumberFormat="1"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3" fontId="1" fillId="0" borderId="0" xfId="0" applyNumberFormat="1" applyFont="1" applyFill="1" applyAlignment="1">
      <alignment horizontal="center" vertical="center" wrapText="1"/>
    </xf>
    <xf numFmtId="0" fontId="5" fillId="32" borderId="17" xfId="0" applyFont="1" applyFill="1" applyBorder="1" applyAlignment="1">
      <alignment horizontal="center" vertical="center"/>
    </xf>
    <xf numFmtId="1" fontId="5" fillId="32" borderId="17" xfId="0" applyNumberFormat="1" applyFont="1" applyFill="1" applyBorder="1" applyAlignment="1">
      <alignment horizontal="center" vertical="center" wrapText="1"/>
    </xf>
    <xf numFmtId="1" fontId="3" fillId="32" borderId="10" xfId="0" applyNumberFormat="1" applyFont="1" applyFill="1" applyBorder="1" applyAlignment="1">
      <alignment horizontal="center" vertical="center"/>
    </xf>
    <xf numFmtId="49" fontId="5" fillId="0" borderId="46" xfId="0" applyNumberFormat="1" applyFont="1" applyFill="1" applyBorder="1" applyAlignment="1">
      <alignment horizontal="center" vertical="center" wrapText="1"/>
    </xf>
    <xf numFmtId="0" fontId="5" fillId="0" borderId="20" xfId="0" applyFont="1" applyBorder="1" applyAlignment="1">
      <alignment horizontal="center" vertical="center" wrapText="1"/>
    </xf>
    <xf numFmtId="1" fontId="5" fillId="0" borderId="2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3" fontId="2" fillId="0" borderId="0" xfId="0" applyNumberFormat="1" applyFont="1" applyFill="1" applyAlignment="1">
      <alignment horizontal="center" vertical="center" wrapText="1"/>
    </xf>
    <xf numFmtId="0" fontId="3" fillId="32" borderId="10" xfId="0" applyFont="1" applyFill="1" applyBorder="1" applyAlignment="1">
      <alignment horizontal="center" vertical="center"/>
    </xf>
    <xf numFmtId="1" fontId="5" fillId="32" borderId="25" xfId="0" applyNumberFormat="1" applyFont="1" applyFill="1" applyBorder="1" applyAlignment="1">
      <alignment horizontal="center" vertical="center" wrapText="1"/>
    </xf>
    <xf numFmtId="1" fontId="5" fillId="32" borderId="21" xfId="0" applyNumberFormat="1" applyFont="1" applyFill="1" applyBorder="1" applyAlignment="1">
      <alignment horizontal="center" vertical="center" wrapText="1"/>
    </xf>
    <xf numFmtId="1" fontId="1" fillId="0" borderId="0" xfId="0" applyNumberFormat="1" applyFont="1" applyAlignment="1">
      <alignment horizontal="center" vertical="center" wrapText="1"/>
    </xf>
    <xf numFmtId="0" fontId="3" fillId="32" borderId="18" xfId="0" applyFont="1" applyFill="1" applyBorder="1" applyAlignment="1">
      <alignment horizontal="center" vertical="center"/>
    </xf>
    <xf numFmtId="1" fontId="3" fillId="32" borderId="20" xfId="0" applyNumberFormat="1" applyFont="1" applyFill="1" applyBorder="1" applyAlignment="1">
      <alignment horizontal="center" vertical="center"/>
    </xf>
    <xf numFmtId="189" fontId="3" fillId="0" borderId="0" xfId="0" applyNumberFormat="1" applyFont="1" applyAlignment="1">
      <alignment/>
    </xf>
    <xf numFmtId="189" fontId="71" fillId="0" borderId="0" xfId="0" applyNumberFormat="1" applyFont="1" applyAlignment="1">
      <alignment/>
    </xf>
    <xf numFmtId="2" fontId="5" fillId="0" borderId="44" xfId="0" applyNumberFormat="1" applyFont="1" applyBorder="1" applyAlignment="1">
      <alignment horizontal="center" vertical="center" wrapText="1"/>
    </xf>
    <xf numFmtId="0" fontId="16" fillId="0" borderId="36" xfId="0" applyFont="1" applyBorder="1" applyAlignment="1">
      <alignment horizontal="center" vertical="center" wrapText="1"/>
    </xf>
    <xf numFmtId="0" fontId="5" fillId="0" borderId="36" xfId="0" applyFont="1" applyBorder="1" applyAlignment="1">
      <alignment horizontal="center" vertical="center" wrapText="1"/>
    </xf>
    <xf numFmtId="1" fontId="5" fillId="0" borderId="45" xfId="0" applyNumberFormat="1" applyFont="1" applyFill="1" applyBorder="1" applyAlignment="1">
      <alignment horizontal="center" vertical="center" wrapText="1"/>
    </xf>
    <xf numFmtId="1" fontId="5" fillId="32" borderId="10" xfId="0" applyNumberFormat="1" applyFont="1" applyFill="1" applyBorder="1" applyAlignment="1">
      <alignment horizontal="center" vertical="center" wrapText="1"/>
    </xf>
    <xf numFmtId="3" fontId="5" fillId="33" borderId="21" xfId="0" applyNumberFormat="1" applyFont="1" applyFill="1" applyBorder="1" applyAlignment="1">
      <alignment horizontal="center" vertical="center"/>
    </xf>
    <xf numFmtId="0" fontId="30" fillId="0" borderId="0" xfId="0" applyFont="1" applyAlignment="1">
      <alignment horizontal="center" vertical="center" wrapText="1"/>
    </xf>
    <xf numFmtId="1" fontId="5" fillId="33" borderId="21" xfId="0" applyNumberFormat="1" applyFont="1" applyFill="1" applyBorder="1" applyAlignment="1">
      <alignment horizontal="center" vertical="center" wrapText="1"/>
    </xf>
    <xf numFmtId="0" fontId="36" fillId="32" borderId="0" xfId="0" applyFont="1" applyFill="1" applyAlignment="1">
      <alignment/>
    </xf>
    <xf numFmtId="1" fontId="3" fillId="30" borderId="45"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1" xfId="0" applyFont="1" applyFill="1" applyBorder="1" applyAlignment="1">
      <alignment horizontal="center" vertical="center"/>
    </xf>
    <xf numFmtId="2" fontId="5" fillId="0" borderId="41" xfId="0" applyNumberFormat="1" applyFont="1" applyFill="1" applyBorder="1" applyAlignment="1">
      <alignment horizontal="center" vertical="center"/>
    </xf>
    <xf numFmtId="1" fontId="5" fillId="0" borderId="48" xfId="0" applyNumberFormat="1" applyFont="1" applyFill="1" applyBorder="1" applyAlignment="1">
      <alignment horizontal="center" vertical="center"/>
    </xf>
    <xf numFmtId="1" fontId="5" fillId="32" borderId="19"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3" fontId="3" fillId="32" borderId="10" xfId="0" applyNumberFormat="1" applyFont="1" applyFill="1" applyBorder="1" applyAlignment="1">
      <alignment horizontal="center" vertical="center" wrapText="1"/>
    </xf>
    <xf numFmtId="2" fontId="5" fillId="32" borderId="17"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xf>
    <xf numFmtId="0" fontId="5" fillId="32" borderId="18" xfId="0" applyFont="1" applyFill="1" applyBorder="1" applyAlignment="1">
      <alignment horizontal="center" vertical="center" wrapText="1"/>
    </xf>
    <xf numFmtId="189" fontId="5" fillId="32" borderId="17"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36" xfId="0" applyFont="1" applyFill="1" applyBorder="1" applyAlignment="1">
      <alignment horizontal="center" vertical="center" wrapText="1"/>
    </xf>
    <xf numFmtId="4" fontId="3" fillId="32" borderId="10" xfId="0" applyNumberFormat="1" applyFont="1" applyFill="1" applyBorder="1" applyAlignment="1">
      <alignment horizontal="center" vertical="center"/>
    </xf>
    <xf numFmtId="0" fontId="3" fillId="32" borderId="0" xfId="0" applyFont="1" applyFill="1" applyAlignment="1">
      <alignment horizontal="center" vertical="center" wrapText="1"/>
    </xf>
    <xf numFmtId="0" fontId="1" fillId="0" borderId="0" xfId="0" applyFont="1" applyAlignment="1">
      <alignment horizontal="center" vertical="center"/>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18" fillId="0" borderId="0" xfId="0" applyFont="1" applyFill="1" applyAlignment="1">
      <alignment horizontal="center" vertical="center" wrapText="1"/>
    </xf>
    <xf numFmtId="0" fontId="10" fillId="0" borderId="38"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3" xfId="0"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0" fillId="0" borderId="0" xfId="0" applyFont="1" applyFill="1" applyAlignment="1">
      <alignment horizontal="center" vertical="center" wrapText="1"/>
    </xf>
    <xf numFmtId="0" fontId="25" fillId="0" borderId="0" xfId="0" applyFont="1" applyFill="1" applyAlignment="1">
      <alignment horizontal="center" vertical="center" wrapText="1"/>
    </xf>
    <xf numFmtId="0" fontId="24" fillId="0" borderId="1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9" xfId="0" applyFont="1" applyFill="1" applyBorder="1" applyAlignment="1">
      <alignment horizontal="center" vertical="center" textRotation="90" wrapText="1"/>
    </xf>
    <xf numFmtId="0" fontId="3" fillId="0" borderId="60" xfId="0" applyFont="1" applyFill="1" applyBorder="1" applyAlignment="1">
      <alignment textRotation="90"/>
    </xf>
    <xf numFmtId="0" fontId="1" fillId="0" borderId="55"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55"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3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2" xfId="0" applyFont="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H22"/>
  <sheetViews>
    <sheetView tabSelected="1" zoomScalePageLayoutView="0" workbookViewId="0" topLeftCell="A1">
      <selection activeCell="C14" sqref="C14:D14"/>
    </sheetView>
  </sheetViews>
  <sheetFormatPr defaultColWidth="9.140625" defaultRowHeight="12.75"/>
  <cols>
    <col min="1" max="1" width="4.57421875" style="66" customWidth="1"/>
    <col min="2" max="2" width="19.8515625" style="67" customWidth="1"/>
    <col min="3" max="3" width="31.57421875" style="6" customWidth="1"/>
    <col min="4" max="4" width="11.28125" style="6" customWidth="1"/>
    <col min="5" max="5" width="10.140625" style="6" customWidth="1"/>
    <col min="6" max="6" width="8.421875" style="6" customWidth="1"/>
    <col min="7" max="7" width="9.00390625" style="6" customWidth="1"/>
    <col min="8" max="8" width="10.28125" style="6" customWidth="1"/>
    <col min="9" max="9" width="9.140625" style="6" customWidth="1"/>
    <col min="10" max="10" width="9.57421875" style="6" bestFit="1" customWidth="1"/>
    <col min="11" max="16384" width="9.140625" style="6" customWidth="1"/>
  </cols>
  <sheetData>
    <row r="1" spans="1:8" s="4" customFormat="1" ht="41.25" customHeight="1">
      <c r="A1" s="338" t="s">
        <v>53</v>
      </c>
      <c r="B1" s="338"/>
      <c r="C1" s="338"/>
      <c r="D1" s="338"/>
      <c r="E1" s="338"/>
      <c r="F1" s="338"/>
      <c r="G1" s="338"/>
      <c r="H1" s="338"/>
    </row>
    <row r="2" spans="1:8" s="4" customFormat="1" ht="41.25" customHeight="1" thickBot="1">
      <c r="A2" s="338" t="s">
        <v>459</v>
      </c>
      <c r="B2" s="338"/>
      <c r="C2" s="338"/>
      <c r="D2" s="338"/>
      <c r="E2" s="338"/>
      <c r="F2" s="338"/>
      <c r="G2" s="338"/>
      <c r="H2" s="338"/>
    </row>
    <row r="3" spans="1:8" ht="41.25" customHeight="1">
      <c r="A3" s="349" t="s">
        <v>39</v>
      </c>
      <c r="B3" s="351" t="s">
        <v>72</v>
      </c>
      <c r="C3" s="353" t="s">
        <v>54</v>
      </c>
      <c r="D3" s="354"/>
      <c r="E3" s="335" t="s">
        <v>55</v>
      </c>
      <c r="F3" s="336"/>
      <c r="G3" s="336"/>
      <c r="H3" s="337"/>
    </row>
    <row r="4" spans="1:8" ht="51" customHeight="1" thickBot="1">
      <c r="A4" s="350"/>
      <c r="B4" s="352"/>
      <c r="C4" s="355"/>
      <c r="D4" s="356"/>
      <c r="E4" s="68" t="s">
        <v>56</v>
      </c>
      <c r="F4" s="68" t="s">
        <v>57</v>
      </c>
      <c r="G4" s="68" t="s">
        <v>58</v>
      </c>
      <c r="H4" s="69" t="s">
        <v>59</v>
      </c>
    </row>
    <row r="5" spans="1:8" ht="13.5">
      <c r="A5" s="58"/>
      <c r="B5" s="70"/>
      <c r="C5" s="339" t="s">
        <v>60</v>
      </c>
      <c r="D5" s="340"/>
      <c r="E5" s="71"/>
      <c r="F5" s="71"/>
      <c r="G5" s="71"/>
      <c r="H5" s="72"/>
    </row>
    <row r="6" spans="1:8" ht="22.5">
      <c r="A6" s="56" t="s">
        <v>44</v>
      </c>
      <c r="B6" s="68" t="s">
        <v>146</v>
      </c>
      <c r="C6" s="345" t="s">
        <v>236</v>
      </c>
      <c r="D6" s="346"/>
      <c r="E6" s="73"/>
      <c r="F6" s="73"/>
      <c r="G6" s="73"/>
      <c r="H6" s="60"/>
    </row>
    <row r="7" spans="1:8" ht="22.5">
      <c r="A7" s="56" t="s">
        <v>69</v>
      </c>
      <c r="B7" s="68" t="s">
        <v>169</v>
      </c>
      <c r="C7" s="345" t="s">
        <v>161</v>
      </c>
      <c r="D7" s="346"/>
      <c r="E7" s="74"/>
      <c r="F7" s="74"/>
      <c r="G7" s="74"/>
      <c r="H7" s="60"/>
    </row>
    <row r="8" spans="1:8" ht="13.5">
      <c r="A8" s="56" t="s">
        <v>92</v>
      </c>
      <c r="B8" s="68" t="s">
        <v>133</v>
      </c>
      <c r="C8" s="345" t="s">
        <v>2</v>
      </c>
      <c r="D8" s="346"/>
      <c r="E8" s="74"/>
      <c r="F8" s="74"/>
      <c r="G8" s="74"/>
      <c r="H8" s="60"/>
    </row>
    <row r="9" spans="1:8" ht="13.5">
      <c r="A9" s="56" t="s">
        <v>73</v>
      </c>
      <c r="B9" s="68" t="s">
        <v>10</v>
      </c>
      <c r="C9" s="345" t="s">
        <v>144</v>
      </c>
      <c r="D9" s="346"/>
      <c r="E9" s="74"/>
      <c r="F9" s="74"/>
      <c r="G9" s="74"/>
      <c r="H9" s="60"/>
    </row>
    <row r="10" spans="1:8" ht="13.5">
      <c r="A10" s="56" t="s">
        <v>76</v>
      </c>
      <c r="B10" s="68" t="s">
        <v>134</v>
      </c>
      <c r="C10" s="345" t="s">
        <v>226</v>
      </c>
      <c r="D10" s="346"/>
      <c r="E10" s="74"/>
      <c r="F10" s="74"/>
      <c r="G10" s="74"/>
      <c r="H10" s="60"/>
    </row>
    <row r="11" spans="1:8" ht="13.5">
      <c r="A11" s="56" t="s">
        <v>77</v>
      </c>
      <c r="B11" s="68" t="s">
        <v>225</v>
      </c>
      <c r="C11" s="345" t="s">
        <v>267</v>
      </c>
      <c r="D11" s="346"/>
      <c r="E11" s="74"/>
      <c r="F11" s="74"/>
      <c r="G11" s="74"/>
      <c r="H11" s="60"/>
    </row>
    <row r="12" spans="1:8" ht="30" customHeight="1" thickBot="1">
      <c r="A12" s="59"/>
      <c r="B12" s="75"/>
      <c r="C12" s="343" t="s">
        <v>61</v>
      </c>
      <c r="D12" s="344"/>
      <c r="E12" s="76"/>
      <c r="F12" s="76"/>
      <c r="G12" s="76"/>
      <c r="H12" s="77"/>
    </row>
    <row r="13" spans="1:8" ht="19.5" customHeight="1">
      <c r="A13" s="78"/>
      <c r="B13" s="79"/>
      <c r="C13" s="339" t="s">
        <v>62</v>
      </c>
      <c r="D13" s="340"/>
      <c r="E13" s="80"/>
      <c r="F13" s="80"/>
      <c r="G13" s="80"/>
      <c r="H13" s="81"/>
    </row>
    <row r="14" spans="1:8" ht="19.5" customHeight="1">
      <c r="A14" s="82"/>
      <c r="B14" s="83"/>
      <c r="C14" s="341" t="s">
        <v>58</v>
      </c>
      <c r="D14" s="342"/>
      <c r="E14" s="73"/>
      <c r="F14" s="73"/>
      <c r="G14" s="73"/>
      <c r="H14" s="60"/>
    </row>
    <row r="15" spans="1:8" ht="63" customHeight="1">
      <c r="A15" s="84"/>
      <c r="B15" s="83"/>
      <c r="C15" s="347" t="s">
        <v>505</v>
      </c>
      <c r="D15" s="348"/>
      <c r="E15" s="73"/>
      <c r="F15" s="73"/>
      <c r="G15" s="73">
        <v>3983.1</v>
      </c>
      <c r="H15" s="91">
        <f>SUM(E15:G15)</f>
        <v>3983.1</v>
      </c>
    </row>
    <row r="16" spans="1:8" s="4" customFormat="1" ht="24.75" customHeight="1" thickBot="1">
      <c r="A16" s="59"/>
      <c r="B16" s="48"/>
      <c r="C16" s="343" t="s">
        <v>63</v>
      </c>
      <c r="D16" s="344"/>
      <c r="E16" s="76"/>
      <c r="F16" s="76"/>
      <c r="G16" s="76">
        <f>G15</f>
        <v>3983.1</v>
      </c>
      <c r="H16" s="77">
        <f>H15</f>
        <v>3983.1</v>
      </c>
    </row>
    <row r="17" spans="1:8" s="4" customFormat="1" ht="25.5" customHeight="1">
      <c r="A17" s="78"/>
      <c r="B17" s="70"/>
      <c r="C17" s="339" t="s">
        <v>64</v>
      </c>
      <c r="D17" s="340"/>
      <c r="E17" s="86"/>
      <c r="F17" s="86"/>
      <c r="G17" s="86"/>
      <c r="H17" s="87"/>
    </row>
    <row r="18" spans="1:8" s="4" customFormat="1" ht="41.25" customHeight="1">
      <c r="A18" s="102"/>
      <c r="B18" s="168"/>
      <c r="C18" s="151" t="s">
        <v>65</v>
      </c>
      <c r="D18" s="169">
        <v>0.01</v>
      </c>
      <c r="E18" s="167"/>
      <c r="F18" s="167"/>
      <c r="G18" s="167"/>
      <c r="H18" s="96"/>
    </row>
    <row r="19" spans="1:8" s="4" customFormat="1" ht="19.5" customHeight="1">
      <c r="A19" s="88"/>
      <c r="B19" s="89"/>
      <c r="C19" s="341" t="s">
        <v>66</v>
      </c>
      <c r="D19" s="342"/>
      <c r="E19" s="90"/>
      <c r="F19" s="90"/>
      <c r="G19" s="90"/>
      <c r="H19" s="91"/>
    </row>
    <row r="20" spans="1:8" ht="19.5" customHeight="1">
      <c r="A20" s="56"/>
      <c r="B20" s="17"/>
      <c r="C20" s="345" t="s">
        <v>67</v>
      </c>
      <c r="D20" s="346"/>
      <c r="E20" s="73"/>
      <c r="F20" s="73"/>
      <c r="G20" s="73"/>
      <c r="H20" s="60"/>
    </row>
    <row r="21" spans="1:8" ht="36" customHeight="1" thickBot="1">
      <c r="A21" s="59"/>
      <c r="B21" s="48"/>
      <c r="C21" s="357" t="s">
        <v>68</v>
      </c>
      <c r="D21" s="358"/>
      <c r="E21" s="76"/>
      <c r="F21" s="76"/>
      <c r="G21" s="76"/>
      <c r="H21" s="77"/>
    </row>
    <row r="22" spans="1:8" ht="21.75" customHeight="1">
      <c r="A22" s="92"/>
      <c r="B22" s="93"/>
      <c r="C22" s="94"/>
      <c r="D22" s="94"/>
      <c r="E22" s="95"/>
      <c r="F22" s="95"/>
      <c r="G22" s="95"/>
      <c r="H22" s="95"/>
    </row>
  </sheetData>
  <sheetProtection/>
  <mergeCells count="22">
    <mergeCell ref="C19:D19"/>
    <mergeCell ref="C20:D20"/>
    <mergeCell ref="C21:D21"/>
    <mergeCell ref="C17:D17"/>
    <mergeCell ref="A3:A4"/>
    <mergeCell ref="C5:D5"/>
    <mergeCell ref="C6:D6"/>
    <mergeCell ref="C9:D9"/>
    <mergeCell ref="B3:B4"/>
    <mergeCell ref="C3:D4"/>
    <mergeCell ref="C12:D12"/>
    <mergeCell ref="C7:D7"/>
    <mergeCell ref="C8:D8"/>
    <mergeCell ref="A2:H2"/>
    <mergeCell ref="C13:D13"/>
    <mergeCell ref="C14:D14"/>
    <mergeCell ref="C16:D16"/>
    <mergeCell ref="C10:D10"/>
    <mergeCell ref="C11:D11"/>
    <mergeCell ref="C15:D15"/>
    <mergeCell ref="E3:H3"/>
    <mergeCell ref="A1:H1"/>
  </mergeCells>
  <printOptions/>
  <pageMargins left="0.5511811023622047" right="0" top="0" bottom="0.3937007874015748" header="0" footer="0"/>
  <pageSetup horizontalDpi="600" verticalDpi="600" orientation="portrait" paperSize="9" r:id="rId1"/>
  <headerFooter>
    <oddFooter>&amp;L&amp;8&amp;A&amp;R&amp;8=&amp;P=</oddFooter>
  </headerFooter>
</worksheet>
</file>

<file path=xl/worksheets/sheet10.xml><?xml version="1.0" encoding="utf-8"?>
<worksheet xmlns="http://schemas.openxmlformats.org/spreadsheetml/2006/main" xmlns:r="http://schemas.openxmlformats.org/officeDocument/2006/relationships">
  <sheetPr>
    <tabColor indexed="34"/>
  </sheetPr>
  <dimension ref="A1:M65"/>
  <sheetViews>
    <sheetView zoomScalePageLayoutView="0" workbookViewId="0" topLeftCell="A1">
      <selection activeCell="C54" sqref="C54"/>
    </sheetView>
  </sheetViews>
  <sheetFormatPr defaultColWidth="9.140625" defaultRowHeight="12.75"/>
  <cols>
    <col min="1" max="1" width="4.140625" style="16" customWidth="1"/>
    <col min="2" max="2" width="55.00390625" style="1" customWidth="1"/>
    <col min="3" max="4" width="6.7109375" style="1" customWidth="1"/>
    <col min="5" max="5" width="8.8515625" style="24" customWidth="1"/>
    <col min="6" max="6" width="6.8515625" style="1" customWidth="1"/>
    <col min="7" max="7" width="10.28125" style="13" customWidth="1"/>
    <col min="8" max="8" width="16.140625" style="13" hidden="1" customWidth="1"/>
    <col min="9" max="9" width="13.8515625" style="9" hidden="1" customWidth="1"/>
    <col min="10" max="10" width="22.140625" style="5" hidden="1" customWidth="1"/>
    <col min="11" max="11" width="17.57421875" style="5" hidden="1" customWidth="1"/>
    <col min="12" max="12" width="12.8515625" style="5" customWidth="1"/>
    <col min="13" max="13" width="9.140625" style="5" customWidth="1"/>
    <col min="14" max="16384" width="9.140625" style="1" customWidth="1"/>
  </cols>
  <sheetData>
    <row r="1" spans="1:13" s="29" customFormat="1" ht="16.5" customHeight="1">
      <c r="A1" s="359" t="s">
        <v>459</v>
      </c>
      <c r="B1" s="359"/>
      <c r="C1" s="359"/>
      <c r="D1" s="359"/>
      <c r="E1" s="359"/>
      <c r="F1" s="375"/>
      <c r="G1" s="359"/>
      <c r="H1" s="5"/>
      <c r="I1" s="28"/>
      <c r="J1" s="27"/>
      <c r="K1" s="27"/>
      <c r="L1" s="27"/>
      <c r="M1" s="27"/>
    </row>
    <row r="2" spans="1:9" ht="15.75" customHeight="1">
      <c r="A2" s="376" t="s">
        <v>160</v>
      </c>
      <c r="B2" s="376"/>
      <c r="C2" s="376"/>
      <c r="D2" s="376"/>
      <c r="E2" s="376"/>
      <c r="F2" s="376"/>
      <c r="G2" s="376"/>
      <c r="H2" s="5"/>
      <c r="I2" s="4"/>
    </row>
    <row r="3" spans="1:9" ht="18" customHeight="1">
      <c r="A3" s="376" t="s">
        <v>161</v>
      </c>
      <c r="B3" s="376"/>
      <c r="C3" s="376"/>
      <c r="D3" s="376"/>
      <c r="E3" s="376"/>
      <c r="F3" s="376"/>
      <c r="G3" s="376"/>
      <c r="H3" s="30"/>
      <c r="I3" s="5"/>
    </row>
    <row r="4" spans="1:9" ht="18" customHeight="1" thickBot="1">
      <c r="A4" s="376" t="s">
        <v>104</v>
      </c>
      <c r="B4" s="376"/>
      <c r="C4" s="376"/>
      <c r="D4" s="376"/>
      <c r="E4" s="376"/>
      <c r="F4" s="376"/>
      <c r="G4" s="376"/>
      <c r="H4" s="5"/>
      <c r="I4" s="4"/>
    </row>
    <row r="5" spans="1:10" ht="28.5" customHeight="1">
      <c r="A5" s="349" t="s">
        <v>39</v>
      </c>
      <c r="B5" s="368" t="s">
        <v>40</v>
      </c>
      <c r="C5" s="370" t="s">
        <v>38</v>
      </c>
      <c r="D5" s="372" t="s">
        <v>41</v>
      </c>
      <c r="E5" s="373"/>
      <c r="F5" s="372" t="s">
        <v>36</v>
      </c>
      <c r="G5" s="374"/>
      <c r="H5" s="12"/>
      <c r="I5" s="19"/>
      <c r="J5" s="12"/>
    </row>
    <row r="6" spans="1:10" ht="58.5" customHeight="1">
      <c r="A6" s="350"/>
      <c r="B6" s="369"/>
      <c r="C6" s="371"/>
      <c r="D6" s="14" t="s">
        <v>42</v>
      </c>
      <c r="E6" s="14" t="s">
        <v>43</v>
      </c>
      <c r="F6" s="14" t="s">
        <v>42</v>
      </c>
      <c r="G6" s="20" t="s">
        <v>43</v>
      </c>
      <c r="H6" s="15"/>
      <c r="I6" s="10"/>
      <c r="J6" s="12"/>
    </row>
    <row r="7" spans="1:13" s="7" customFormat="1" ht="14.25" customHeight="1" thickBot="1">
      <c r="A7" s="34" t="s">
        <v>44</v>
      </c>
      <c r="B7" s="35">
        <v>3</v>
      </c>
      <c r="C7" s="35">
        <v>4</v>
      </c>
      <c r="D7" s="35">
        <v>5</v>
      </c>
      <c r="E7" s="35">
        <v>6</v>
      </c>
      <c r="F7" s="35">
        <v>7</v>
      </c>
      <c r="G7" s="36">
        <v>8</v>
      </c>
      <c r="H7" s="11"/>
      <c r="I7" s="11"/>
      <c r="J7" s="18"/>
      <c r="K7" s="8"/>
      <c r="L7" s="8"/>
      <c r="M7" s="8"/>
    </row>
    <row r="8" spans="1:7" s="7" customFormat="1" ht="14.25" thickTop="1">
      <c r="A8" s="149"/>
      <c r="B8" s="150" t="s">
        <v>123</v>
      </c>
      <c r="C8" s="103"/>
      <c r="D8" s="103"/>
      <c r="E8" s="103"/>
      <c r="F8" s="103"/>
      <c r="G8" s="104"/>
    </row>
    <row r="9" spans="1:10" s="7" customFormat="1" ht="27.75" thickBot="1">
      <c r="A9" s="160">
        <v>1</v>
      </c>
      <c r="B9" s="47" t="s">
        <v>402</v>
      </c>
      <c r="C9" s="47" t="s">
        <v>86</v>
      </c>
      <c r="D9" s="47"/>
      <c r="E9" s="131">
        <f>E31</f>
        <v>1</v>
      </c>
      <c r="F9" s="47"/>
      <c r="G9" s="300"/>
      <c r="I9" s="25">
        <f>G9</f>
        <v>0</v>
      </c>
      <c r="J9" s="8"/>
    </row>
    <row r="10" spans="1:10" s="7" customFormat="1" ht="14.25" thickBot="1">
      <c r="A10" s="58" t="s">
        <v>69</v>
      </c>
      <c r="B10" s="43" t="s">
        <v>494</v>
      </c>
      <c r="C10" s="43" t="s">
        <v>86</v>
      </c>
      <c r="D10" s="43"/>
      <c r="E10" s="97">
        <v>1</v>
      </c>
      <c r="F10" s="43"/>
      <c r="G10" s="301"/>
      <c r="I10" s="25">
        <f>G10</f>
        <v>0</v>
      </c>
      <c r="J10" s="8"/>
    </row>
    <row r="11" spans="1:10" s="7" customFormat="1" ht="14.25" thickBot="1">
      <c r="A11" s="58" t="s">
        <v>91</v>
      </c>
      <c r="B11" s="43" t="s">
        <v>403</v>
      </c>
      <c r="C11" s="43" t="s">
        <v>86</v>
      </c>
      <c r="D11" s="43"/>
      <c r="E11" s="291">
        <v>1</v>
      </c>
      <c r="F11" s="43"/>
      <c r="G11" s="301"/>
      <c r="I11" s="25">
        <f>G11</f>
        <v>0</v>
      </c>
      <c r="J11" s="8"/>
    </row>
    <row r="12" spans="1:10" s="7" customFormat="1" ht="14.25" thickBot="1">
      <c r="A12" s="58" t="s">
        <v>92</v>
      </c>
      <c r="B12" s="43" t="s">
        <v>404</v>
      </c>
      <c r="C12" s="43" t="s">
        <v>86</v>
      </c>
      <c r="D12" s="43"/>
      <c r="E12" s="291">
        <f>E33</f>
        <v>1</v>
      </c>
      <c r="F12" s="43"/>
      <c r="G12" s="301"/>
      <c r="I12" s="25">
        <f>G12</f>
        <v>0</v>
      </c>
      <c r="J12" s="8"/>
    </row>
    <row r="13" spans="1:10" s="7" customFormat="1" ht="27.75" thickBot="1">
      <c r="A13" s="58" t="s">
        <v>73</v>
      </c>
      <c r="B13" s="43" t="s">
        <v>418</v>
      </c>
      <c r="C13" s="43" t="s">
        <v>52</v>
      </c>
      <c r="D13" s="43"/>
      <c r="E13" s="97">
        <v>10</v>
      </c>
      <c r="F13" s="43"/>
      <c r="G13" s="301"/>
      <c r="I13" s="25">
        <f>G13</f>
        <v>0</v>
      </c>
      <c r="J13" s="8"/>
    </row>
    <row r="14" spans="1:10" s="7" customFormat="1" ht="14.25" thickBot="1">
      <c r="A14" s="58" t="s">
        <v>76</v>
      </c>
      <c r="B14" s="43" t="s">
        <v>405</v>
      </c>
      <c r="C14" s="43" t="s">
        <v>86</v>
      </c>
      <c r="D14" s="43"/>
      <c r="E14" s="97">
        <v>1</v>
      </c>
      <c r="F14" s="43"/>
      <c r="G14" s="301"/>
      <c r="I14" s="25">
        <f>G14</f>
        <v>0</v>
      </c>
      <c r="J14" s="8"/>
    </row>
    <row r="15" spans="1:10" s="7" customFormat="1" ht="27.75" thickBot="1">
      <c r="A15" s="58" t="s">
        <v>77</v>
      </c>
      <c r="B15" s="43" t="s">
        <v>406</v>
      </c>
      <c r="C15" s="43" t="s">
        <v>86</v>
      </c>
      <c r="D15" s="43"/>
      <c r="E15" s="291">
        <v>1</v>
      </c>
      <c r="F15" s="43"/>
      <c r="G15" s="301"/>
      <c r="I15" s="25">
        <f>G15</f>
        <v>0</v>
      </c>
      <c r="J15" s="8"/>
    </row>
    <row r="16" spans="1:10" s="7" customFormat="1" ht="27.75" thickBot="1">
      <c r="A16" s="58" t="s">
        <v>100</v>
      </c>
      <c r="B16" s="43" t="s">
        <v>188</v>
      </c>
      <c r="C16" s="43" t="s">
        <v>80</v>
      </c>
      <c r="D16" s="43"/>
      <c r="E16" s="44">
        <v>6</v>
      </c>
      <c r="F16" s="43"/>
      <c r="G16" s="301"/>
      <c r="I16" s="25">
        <f>G16</f>
        <v>0</v>
      </c>
      <c r="J16" s="8"/>
    </row>
    <row r="17" spans="1:10" s="7" customFormat="1" ht="27">
      <c r="A17" s="58" t="s">
        <v>94</v>
      </c>
      <c r="B17" s="43" t="s">
        <v>410</v>
      </c>
      <c r="C17" s="43" t="s">
        <v>80</v>
      </c>
      <c r="D17" s="43"/>
      <c r="E17" s="44">
        <v>8</v>
      </c>
      <c r="F17" s="43"/>
      <c r="G17" s="301"/>
      <c r="I17" s="25">
        <f>G17</f>
        <v>0</v>
      </c>
      <c r="J17" s="8"/>
    </row>
    <row r="18" spans="1:8" s="7" customFormat="1" ht="27.75" thickBot="1">
      <c r="A18" s="179" t="s">
        <v>95</v>
      </c>
      <c r="B18" s="47" t="s">
        <v>283</v>
      </c>
      <c r="C18" s="47" t="s">
        <v>52</v>
      </c>
      <c r="D18" s="47"/>
      <c r="E18" s="180">
        <v>4</v>
      </c>
      <c r="F18" s="47"/>
      <c r="G18" s="108"/>
      <c r="H18" s="9">
        <f>G18</f>
        <v>0</v>
      </c>
    </row>
    <row r="19" spans="1:10" s="119" customFormat="1" ht="14.25" thickBot="1">
      <c r="A19" s="58" t="s">
        <v>114</v>
      </c>
      <c r="B19" s="43" t="s">
        <v>411</v>
      </c>
      <c r="C19" s="115" t="s">
        <v>46</v>
      </c>
      <c r="D19" s="43"/>
      <c r="E19" s="97">
        <v>7</v>
      </c>
      <c r="F19" s="43"/>
      <c r="G19" s="301"/>
      <c r="I19" s="25">
        <f aca="true" t="shared" si="0" ref="I19:I24">G19</f>
        <v>0</v>
      </c>
      <c r="J19" s="161"/>
    </row>
    <row r="20" spans="1:10" s="119" customFormat="1" ht="14.25" thickBot="1">
      <c r="A20" s="58" t="s">
        <v>126</v>
      </c>
      <c r="B20" s="43" t="s">
        <v>412</v>
      </c>
      <c r="C20" s="115" t="s">
        <v>46</v>
      </c>
      <c r="D20" s="43"/>
      <c r="E20" s="97">
        <v>2</v>
      </c>
      <c r="F20" s="43"/>
      <c r="G20" s="301"/>
      <c r="I20" s="25">
        <f t="shared" si="0"/>
        <v>0</v>
      </c>
      <c r="J20" s="161"/>
    </row>
    <row r="21" spans="1:10" s="119" customFormat="1" ht="14.25" thickBot="1">
      <c r="A21" s="58" t="s">
        <v>96</v>
      </c>
      <c r="B21" s="43" t="s">
        <v>413</v>
      </c>
      <c r="C21" s="115" t="s">
        <v>46</v>
      </c>
      <c r="D21" s="43"/>
      <c r="E21" s="97">
        <v>8</v>
      </c>
      <c r="F21" s="43"/>
      <c r="G21" s="301"/>
      <c r="I21" s="25">
        <f t="shared" si="0"/>
        <v>0</v>
      </c>
      <c r="J21" s="161"/>
    </row>
    <row r="22" spans="1:10" s="119" customFormat="1" ht="14.25" thickBot="1">
      <c r="A22" s="58" t="s">
        <v>109</v>
      </c>
      <c r="B22" s="43" t="s">
        <v>414</v>
      </c>
      <c r="C22" s="115" t="s">
        <v>46</v>
      </c>
      <c r="D22" s="43"/>
      <c r="E22" s="97">
        <v>3</v>
      </c>
      <c r="F22" s="43"/>
      <c r="G22" s="301"/>
      <c r="I22" s="25">
        <f t="shared" si="0"/>
        <v>0</v>
      </c>
      <c r="J22" s="161"/>
    </row>
    <row r="23" spans="1:10" s="7" customFormat="1" ht="14.25" thickBot="1">
      <c r="A23" s="145">
        <v>15</v>
      </c>
      <c r="B23" s="43" t="s">
        <v>407</v>
      </c>
      <c r="C23" s="115" t="s">
        <v>46</v>
      </c>
      <c r="D23" s="43"/>
      <c r="E23" s="97">
        <v>3</v>
      </c>
      <c r="F23" s="43"/>
      <c r="G23" s="301"/>
      <c r="I23" s="25">
        <f t="shared" si="0"/>
        <v>0</v>
      </c>
      <c r="J23" s="162"/>
    </row>
    <row r="24" spans="1:10" s="7" customFormat="1" ht="14.25" thickBot="1">
      <c r="A24" s="145">
        <v>16</v>
      </c>
      <c r="B24" s="43" t="s">
        <v>408</v>
      </c>
      <c r="C24" s="115" t="s">
        <v>46</v>
      </c>
      <c r="D24" s="43"/>
      <c r="E24" s="97">
        <v>1</v>
      </c>
      <c r="F24" s="43"/>
      <c r="G24" s="301"/>
      <c r="I24" s="25">
        <f t="shared" si="0"/>
        <v>0</v>
      </c>
      <c r="J24" s="162"/>
    </row>
    <row r="25" spans="1:10" s="7" customFormat="1" ht="14.25" thickBot="1">
      <c r="A25" s="145">
        <v>17</v>
      </c>
      <c r="B25" s="43" t="s">
        <v>167</v>
      </c>
      <c r="C25" s="43" t="s">
        <v>86</v>
      </c>
      <c r="D25" s="43"/>
      <c r="E25" s="97">
        <v>2</v>
      </c>
      <c r="F25" s="43"/>
      <c r="G25" s="301"/>
      <c r="I25" s="25">
        <f>G25</f>
        <v>0</v>
      </c>
      <c r="J25" s="162"/>
    </row>
    <row r="26" spans="1:10" s="6" customFormat="1" ht="14.25" thickBot="1">
      <c r="A26" s="145">
        <v>18</v>
      </c>
      <c r="B26" s="43" t="s">
        <v>415</v>
      </c>
      <c r="C26" s="43" t="s">
        <v>409</v>
      </c>
      <c r="D26" s="51"/>
      <c r="E26" s="44">
        <v>1</v>
      </c>
      <c r="F26" s="51"/>
      <c r="G26" s="301"/>
      <c r="I26" s="25">
        <f>G26</f>
        <v>0</v>
      </c>
      <c r="J26" s="164"/>
    </row>
    <row r="27" spans="1:10" s="7" customFormat="1" ht="14.25" thickBot="1">
      <c r="A27" s="58" t="s">
        <v>157</v>
      </c>
      <c r="B27" s="43" t="s">
        <v>515</v>
      </c>
      <c r="C27" s="43" t="s">
        <v>86</v>
      </c>
      <c r="D27" s="43"/>
      <c r="E27" s="97">
        <v>1</v>
      </c>
      <c r="F27" s="43"/>
      <c r="G27" s="301"/>
      <c r="I27" s="25">
        <f>G27</f>
        <v>0</v>
      </c>
      <c r="J27" s="8"/>
    </row>
    <row r="28" spans="1:10" s="7" customFormat="1" ht="15.75">
      <c r="A28" s="145">
        <v>20</v>
      </c>
      <c r="B28" s="43" t="s">
        <v>495</v>
      </c>
      <c r="C28" s="43" t="s">
        <v>86</v>
      </c>
      <c r="D28" s="43"/>
      <c r="E28" s="97">
        <v>1</v>
      </c>
      <c r="F28" s="43"/>
      <c r="G28" s="301"/>
      <c r="I28" s="25">
        <f>G28</f>
        <v>0</v>
      </c>
      <c r="J28" s="162"/>
    </row>
    <row r="29" spans="1:10" s="139" customFormat="1" ht="14.25" thickBot="1">
      <c r="A29" s="266"/>
      <c r="B29" s="268" t="s">
        <v>127</v>
      </c>
      <c r="C29" s="269"/>
      <c r="D29" s="270"/>
      <c r="E29" s="271"/>
      <c r="F29" s="270"/>
      <c r="G29" s="272"/>
      <c r="H29" s="273">
        <f>I29/2</f>
        <v>0</v>
      </c>
      <c r="I29" s="25">
        <f>SUM(I9:I26)</f>
        <v>0</v>
      </c>
      <c r="J29" s="147"/>
    </row>
    <row r="30" spans="1:10" s="123" customFormat="1" ht="13.5">
      <c r="A30" s="78"/>
      <c r="B30" s="132" t="s">
        <v>276</v>
      </c>
      <c r="C30" s="51"/>
      <c r="D30" s="137"/>
      <c r="E30" s="140"/>
      <c r="F30" s="137"/>
      <c r="G30" s="274"/>
      <c r="I30" s="25"/>
      <c r="J30" s="124"/>
    </row>
    <row r="31" spans="1:10" s="123" customFormat="1" ht="14.25" thickBot="1">
      <c r="A31" s="102" t="s">
        <v>44</v>
      </c>
      <c r="B31" s="55" t="s">
        <v>496</v>
      </c>
      <c r="C31" s="55" t="s">
        <v>103</v>
      </c>
      <c r="D31" s="126"/>
      <c r="E31" s="127">
        <v>1</v>
      </c>
      <c r="F31" s="303"/>
      <c r="G31" s="152"/>
      <c r="I31" s="25">
        <f aca="true" t="shared" si="1" ref="I31:I36">G31</f>
        <v>0</v>
      </c>
      <c r="J31" s="124"/>
    </row>
    <row r="32" spans="1:12" s="275" customFormat="1" ht="13.5">
      <c r="A32" s="102" t="s">
        <v>69</v>
      </c>
      <c r="B32" s="51" t="s">
        <v>497</v>
      </c>
      <c r="C32" s="55" t="s">
        <v>103</v>
      </c>
      <c r="D32" s="110"/>
      <c r="E32" s="120">
        <v>1</v>
      </c>
      <c r="F32" s="299"/>
      <c r="G32" s="144"/>
      <c r="I32" s="276">
        <f t="shared" si="1"/>
        <v>0</v>
      </c>
      <c r="J32" s="277"/>
      <c r="L32" s="315"/>
    </row>
    <row r="33" spans="1:10" s="123" customFormat="1" ht="13.5">
      <c r="A33" s="102" t="s">
        <v>91</v>
      </c>
      <c r="B33" s="2" t="s">
        <v>416</v>
      </c>
      <c r="C33" s="55" t="s">
        <v>103</v>
      </c>
      <c r="D33" s="110"/>
      <c r="E33" s="120">
        <v>1</v>
      </c>
      <c r="F33" s="110"/>
      <c r="G33" s="144"/>
      <c r="I33" s="25">
        <f t="shared" si="1"/>
        <v>0</v>
      </c>
      <c r="J33" s="124"/>
    </row>
    <row r="34" spans="1:10" s="275" customFormat="1" ht="13.5">
      <c r="A34" s="102" t="s">
        <v>92</v>
      </c>
      <c r="B34" s="2" t="s">
        <v>417</v>
      </c>
      <c r="C34" s="2" t="s">
        <v>80</v>
      </c>
      <c r="D34" s="126"/>
      <c r="E34" s="127">
        <v>10</v>
      </c>
      <c r="F34" s="126"/>
      <c r="G34" s="152"/>
      <c r="I34" s="278">
        <f>G34</f>
        <v>0</v>
      </c>
      <c r="J34" s="277"/>
    </row>
    <row r="35" spans="1:10" s="123" customFormat="1" ht="13.5">
      <c r="A35" s="102" t="s">
        <v>73</v>
      </c>
      <c r="B35" s="2" t="s">
        <v>424</v>
      </c>
      <c r="C35" s="55" t="s">
        <v>103</v>
      </c>
      <c r="D35" s="126"/>
      <c r="E35" s="127">
        <v>1</v>
      </c>
      <c r="F35" s="303"/>
      <c r="G35" s="152"/>
      <c r="I35" s="25">
        <f t="shared" si="1"/>
        <v>0</v>
      </c>
      <c r="J35" s="124"/>
    </row>
    <row r="36" spans="1:10" s="123" customFormat="1" ht="13.5">
      <c r="A36" s="102" t="s">
        <v>76</v>
      </c>
      <c r="B36" s="2" t="s">
        <v>277</v>
      </c>
      <c r="C36" s="55" t="s">
        <v>103</v>
      </c>
      <c r="D36" s="126"/>
      <c r="E36" s="127">
        <v>1</v>
      </c>
      <c r="F36" s="303"/>
      <c r="G36" s="152"/>
      <c r="I36" s="99">
        <f t="shared" si="1"/>
        <v>0</v>
      </c>
      <c r="J36" s="124"/>
    </row>
    <row r="37" spans="1:10" s="275" customFormat="1" ht="13.5">
      <c r="A37" s="102" t="s">
        <v>77</v>
      </c>
      <c r="B37" s="2" t="s">
        <v>498</v>
      </c>
      <c r="C37" s="55" t="s">
        <v>103</v>
      </c>
      <c r="D37" s="110"/>
      <c r="E37" s="120">
        <v>1</v>
      </c>
      <c r="F37" s="299"/>
      <c r="G37" s="152"/>
      <c r="I37" s="278">
        <f>G37</f>
        <v>0</v>
      </c>
      <c r="J37" s="277"/>
    </row>
    <row r="38" spans="1:9" s="119" customFormat="1" ht="13.5">
      <c r="A38" s="102" t="s">
        <v>100</v>
      </c>
      <c r="B38" s="2" t="s">
        <v>159</v>
      </c>
      <c r="C38" s="2" t="s">
        <v>80</v>
      </c>
      <c r="D38" s="126"/>
      <c r="E38" s="127">
        <v>6</v>
      </c>
      <c r="F38" s="126"/>
      <c r="G38" s="101"/>
      <c r="I38" s="11">
        <f>G38</f>
        <v>0</v>
      </c>
    </row>
    <row r="39" spans="1:10" s="123" customFormat="1" ht="13.5">
      <c r="A39" s="102" t="s">
        <v>94</v>
      </c>
      <c r="B39" s="2" t="s">
        <v>196</v>
      </c>
      <c r="C39" s="2" t="s">
        <v>80</v>
      </c>
      <c r="D39" s="126"/>
      <c r="E39" s="127">
        <v>8</v>
      </c>
      <c r="F39" s="126"/>
      <c r="G39" s="101"/>
      <c r="I39" s="11">
        <f aca="true" t="shared" si="2" ref="I39:I57">G39</f>
        <v>0</v>
      </c>
      <c r="J39" s="124"/>
    </row>
    <row r="40" spans="1:9" s="119" customFormat="1" ht="13.5">
      <c r="A40" s="102" t="s">
        <v>95</v>
      </c>
      <c r="B40" s="2" t="s">
        <v>158</v>
      </c>
      <c r="C40" s="2" t="s">
        <v>80</v>
      </c>
      <c r="D40" s="126"/>
      <c r="E40" s="127">
        <v>4</v>
      </c>
      <c r="F40" s="126"/>
      <c r="G40" s="101"/>
      <c r="I40" s="11">
        <f t="shared" si="2"/>
        <v>0</v>
      </c>
    </row>
    <row r="41" spans="1:9" s="6" customFormat="1" ht="13.5">
      <c r="A41" s="102" t="s">
        <v>114</v>
      </c>
      <c r="B41" s="2" t="s">
        <v>209</v>
      </c>
      <c r="C41" s="2" t="s">
        <v>46</v>
      </c>
      <c r="D41" s="126"/>
      <c r="E41" s="120">
        <v>30</v>
      </c>
      <c r="F41" s="110"/>
      <c r="G41" s="101"/>
      <c r="I41" s="11">
        <f t="shared" si="2"/>
        <v>0</v>
      </c>
    </row>
    <row r="42" spans="1:9" s="6" customFormat="1" ht="13.5">
      <c r="A42" s="102" t="s">
        <v>126</v>
      </c>
      <c r="B42" s="2" t="s">
        <v>278</v>
      </c>
      <c r="C42" s="2" t="s">
        <v>46</v>
      </c>
      <c r="D42" s="126"/>
      <c r="E42" s="120">
        <v>40</v>
      </c>
      <c r="F42" s="110"/>
      <c r="G42" s="101"/>
      <c r="I42" s="11">
        <f t="shared" si="2"/>
        <v>0</v>
      </c>
    </row>
    <row r="43" spans="1:9" s="4" customFormat="1" ht="13.5">
      <c r="A43" s="102" t="s">
        <v>96</v>
      </c>
      <c r="B43" s="2" t="s">
        <v>419</v>
      </c>
      <c r="C43" s="2" t="s">
        <v>46</v>
      </c>
      <c r="D43" s="110"/>
      <c r="E43" s="120">
        <v>7</v>
      </c>
      <c r="F43" s="110"/>
      <c r="G43" s="101"/>
      <c r="I43" s="11">
        <f t="shared" si="2"/>
        <v>0</v>
      </c>
    </row>
    <row r="44" spans="1:10" s="129" customFormat="1" ht="13.5">
      <c r="A44" s="102" t="s">
        <v>109</v>
      </c>
      <c r="B44" s="2" t="s">
        <v>420</v>
      </c>
      <c r="C44" s="2" t="s">
        <v>46</v>
      </c>
      <c r="D44" s="110"/>
      <c r="E44" s="120">
        <v>2</v>
      </c>
      <c r="F44" s="126"/>
      <c r="G44" s="279"/>
      <c r="I44" s="11">
        <f t="shared" si="2"/>
        <v>0</v>
      </c>
      <c r="J44" s="130"/>
    </row>
    <row r="45" spans="1:10" s="129" customFormat="1" ht="13.5">
      <c r="A45" s="102" t="s">
        <v>87</v>
      </c>
      <c r="B45" s="2" t="s">
        <v>421</v>
      </c>
      <c r="C45" s="2" t="s">
        <v>46</v>
      </c>
      <c r="D45" s="126"/>
      <c r="E45" s="127">
        <v>8</v>
      </c>
      <c r="F45" s="126"/>
      <c r="G45" s="279"/>
      <c r="I45" s="11">
        <f t="shared" si="2"/>
        <v>0</v>
      </c>
      <c r="J45" s="130"/>
    </row>
    <row r="46" spans="1:10" s="129" customFormat="1" ht="13.5">
      <c r="A46" s="102" t="s">
        <v>83</v>
      </c>
      <c r="B46" s="2" t="s">
        <v>422</v>
      </c>
      <c r="C46" s="2" t="s">
        <v>46</v>
      </c>
      <c r="D46" s="126"/>
      <c r="E46" s="127">
        <v>3</v>
      </c>
      <c r="F46" s="126"/>
      <c r="G46" s="279"/>
      <c r="I46" s="11">
        <f t="shared" si="2"/>
        <v>0</v>
      </c>
      <c r="J46" s="130"/>
    </row>
    <row r="47" spans="1:10" s="129" customFormat="1" ht="13.5">
      <c r="A47" s="102" t="s">
        <v>82</v>
      </c>
      <c r="B47" s="2" t="s">
        <v>407</v>
      </c>
      <c r="C47" s="2" t="s">
        <v>46</v>
      </c>
      <c r="D47" s="126"/>
      <c r="E47" s="127">
        <v>3</v>
      </c>
      <c r="F47" s="126"/>
      <c r="G47" s="279"/>
      <c r="I47" s="11">
        <f t="shared" si="2"/>
        <v>0</v>
      </c>
      <c r="J47" s="130"/>
    </row>
    <row r="48" spans="1:10" s="129" customFormat="1" ht="13.5">
      <c r="A48" s="102" t="s">
        <v>116</v>
      </c>
      <c r="B48" s="2" t="s">
        <v>408</v>
      </c>
      <c r="C48" s="2" t="s">
        <v>46</v>
      </c>
      <c r="D48" s="126"/>
      <c r="E48" s="127">
        <v>1</v>
      </c>
      <c r="F48" s="126"/>
      <c r="G48" s="279"/>
      <c r="I48" s="11">
        <f t="shared" si="2"/>
        <v>0</v>
      </c>
      <c r="J48" s="130"/>
    </row>
    <row r="49" spans="1:10" s="129" customFormat="1" ht="13.5">
      <c r="A49" s="102" t="s">
        <v>157</v>
      </c>
      <c r="B49" s="2" t="s">
        <v>423</v>
      </c>
      <c r="C49" s="2" t="s">
        <v>46</v>
      </c>
      <c r="D49" s="126"/>
      <c r="E49" s="127">
        <v>3</v>
      </c>
      <c r="F49" s="126"/>
      <c r="G49" s="279"/>
      <c r="I49" s="11">
        <f>G49</f>
        <v>0</v>
      </c>
      <c r="J49" s="130"/>
    </row>
    <row r="50" spans="1:10" s="129" customFormat="1" ht="13.5">
      <c r="A50" s="102" t="s">
        <v>162</v>
      </c>
      <c r="B50" s="2" t="s">
        <v>211</v>
      </c>
      <c r="C50" s="2" t="s">
        <v>46</v>
      </c>
      <c r="D50" s="126"/>
      <c r="E50" s="127">
        <v>1</v>
      </c>
      <c r="F50" s="126"/>
      <c r="G50" s="279"/>
      <c r="I50" s="11">
        <f t="shared" si="2"/>
        <v>0</v>
      </c>
      <c r="J50" s="130"/>
    </row>
    <row r="51" spans="1:10" s="129" customFormat="1" ht="13.5">
      <c r="A51" s="102" t="s">
        <v>97</v>
      </c>
      <c r="B51" s="2" t="s">
        <v>190</v>
      </c>
      <c r="C51" s="2" t="s">
        <v>46</v>
      </c>
      <c r="D51" s="126"/>
      <c r="E51" s="127">
        <v>7</v>
      </c>
      <c r="F51" s="126"/>
      <c r="G51" s="279"/>
      <c r="I51" s="11">
        <f t="shared" si="2"/>
        <v>0</v>
      </c>
      <c r="J51" s="130"/>
    </row>
    <row r="52" spans="1:10" s="129" customFormat="1" ht="13.5">
      <c r="A52" s="102" t="s">
        <v>84</v>
      </c>
      <c r="B52" s="2" t="s">
        <v>212</v>
      </c>
      <c r="C52" s="2" t="s">
        <v>46</v>
      </c>
      <c r="D52" s="126"/>
      <c r="E52" s="127">
        <v>6</v>
      </c>
      <c r="F52" s="126"/>
      <c r="G52" s="279"/>
      <c r="I52" s="11">
        <f t="shared" si="2"/>
        <v>0</v>
      </c>
      <c r="J52" s="130"/>
    </row>
    <row r="53" spans="1:10" s="129" customFormat="1" ht="13.5">
      <c r="A53" s="102" t="s">
        <v>117</v>
      </c>
      <c r="B53" s="2" t="s">
        <v>165</v>
      </c>
      <c r="C53" s="55" t="s">
        <v>103</v>
      </c>
      <c r="D53" s="126"/>
      <c r="E53" s="127">
        <v>2</v>
      </c>
      <c r="F53" s="126"/>
      <c r="G53" s="279"/>
      <c r="I53" s="11">
        <f t="shared" si="2"/>
        <v>0</v>
      </c>
      <c r="J53" s="130"/>
    </row>
    <row r="54" spans="1:10" s="129" customFormat="1" ht="13.5">
      <c r="A54" s="102" t="s">
        <v>98</v>
      </c>
      <c r="B54" s="2" t="s">
        <v>166</v>
      </c>
      <c r="C54" s="110" t="s">
        <v>409</v>
      </c>
      <c r="D54" s="110"/>
      <c r="E54" s="120">
        <v>1</v>
      </c>
      <c r="F54" s="110"/>
      <c r="G54" s="279"/>
      <c r="I54" s="11">
        <f t="shared" si="2"/>
        <v>0</v>
      </c>
      <c r="J54" s="130"/>
    </row>
    <row r="55" spans="1:10" s="123" customFormat="1" ht="13.5">
      <c r="A55" s="102" t="s">
        <v>163</v>
      </c>
      <c r="B55" s="53" t="s">
        <v>425</v>
      </c>
      <c r="C55" s="53" t="s">
        <v>46</v>
      </c>
      <c r="D55" s="125"/>
      <c r="E55" s="128">
        <v>4</v>
      </c>
      <c r="F55" s="125"/>
      <c r="G55" s="316"/>
      <c r="I55" s="11">
        <f t="shared" si="2"/>
        <v>0</v>
      </c>
      <c r="J55" s="124"/>
    </row>
    <row r="56" spans="1:10" s="123" customFormat="1" ht="13.5">
      <c r="A56" s="102" t="s">
        <v>99</v>
      </c>
      <c r="B56" s="53" t="s">
        <v>514</v>
      </c>
      <c r="C56" s="53" t="s">
        <v>46</v>
      </c>
      <c r="D56" s="125"/>
      <c r="E56" s="128">
        <v>1</v>
      </c>
      <c r="F56" s="125"/>
      <c r="G56" s="304"/>
      <c r="I56" s="11">
        <f t="shared" si="2"/>
        <v>0</v>
      </c>
      <c r="J56" s="124"/>
    </row>
    <row r="57" spans="1:10" s="123" customFormat="1" ht="15.75">
      <c r="A57" s="102" t="s">
        <v>164</v>
      </c>
      <c r="B57" s="85" t="s">
        <v>499</v>
      </c>
      <c r="C57" s="2" t="s">
        <v>46</v>
      </c>
      <c r="D57" s="110"/>
      <c r="E57" s="120">
        <v>1</v>
      </c>
      <c r="F57" s="110"/>
      <c r="G57" s="292"/>
      <c r="I57" s="11">
        <f t="shared" si="2"/>
        <v>0</v>
      </c>
      <c r="J57" s="124"/>
    </row>
    <row r="58" spans="1:10" s="281" customFormat="1" ht="14.25" thickBot="1">
      <c r="A58" s="317"/>
      <c r="B58" s="268" t="s">
        <v>130</v>
      </c>
      <c r="C58" s="318"/>
      <c r="D58" s="319"/>
      <c r="E58" s="320"/>
      <c r="F58" s="319"/>
      <c r="G58" s="321"/>
      <c r="H58" s="280">
        <f>I58</f>
        <v>0</v>
      </c>
      <c r="I58" s="25">
        <f>SUM(I31:I57)</f>
        <v>0</v>
      </c>
      <c r="J58" s="147"/>
    </row>
    <row r="59" spans="1:13" ht="15.75">
      <c r="A59" s="49"/>
      <c r="B59" s="132" t="s">
        <v>279</v>
      </c>
      <c r="C59" s="51" t="s">
        <v>47</v>
      </c>
      <c r="D59" s="51"/>
      <c r="E59" s="52"/>
      <c r="F59" s="51"/>
      <c r="G59" s="54"/>
      <c r="J59" s="10"/>
      <c r="K59" s="1"/>
      <c r="L59" s="1"/>
      <c r="M59" s="1"/>
    </row>
    <row r="60" spans="1:13" ht="15.75">
      <c r="A60" s="22"/>
      <c r="B60" s="2" t="s">
        <v>275</v>
      </c>
      <c r="C60" s="2" t="s">
        <v>47</v>
      </c>
      <c r="D60" s="2"/>
      <c r="E60" s="3"/>
      <c r="F60" s="2"/>
      <c r="G60" s="32"/>
      <c r="I60" s="25"/>
      <c r="J60" s="25">
        <f>SUM(J9:J59)</f>
        <v>0</v>
      </c>
      <c r="K60" s="1"/>
      <c r="L60" s="1"/>
      <c r="M60" s="1"/>
    </row>
    <row r="61" spans="1:13" ht="15.75">
      <c r="A61" s="22"/>
      <c r="B61" s="2" t="s">
        <v>280</v>
      </c>
      <c r="C61" s="2" t="s">
        <v>47</v>
      </c>
      <c r="D61" s="2"/>
      <c r="E61" s="21" t="s">
        <v>539</v>
      </c>
      <c r="F61" s="2"/>
      <c r="G61" s="32"/>
      <c r="K61" s="1"/>
      <c r="L61" s="1"/>
      <c r="M61" s="1"/>
    </row>
    <row r="62" spans="1:13" ht="15.75">
      <c r="A62" s="22"/>
      <c r="B62" s="282" t="s">
        <v>48</v>
      </c>
      <c r="C62" s="2" t="s">
        <v>47</v>
      </c>
      <c r="D62" s="2"/>
      <c r="E62" s="2"/>
      <c r="F62" s="2"/>
      <c r="G62" s="32"/>
      <c r="K62" s="1"/>
      <c r="L62" s="1"/>
      <c r="M62" s="1"/>
    </row>
    <row r="63" spans="1:13" ht="15.75">
      <c r="A63" s="22"/>
      <c r="B63" s="2" t="s">
        <v>281</v>
      </c>
      <c r="C63" s="2" t="s">
        <v>47</v>
      </c>
      <c r="D63" s="2"/>
      <c r="E63" s="21" t="s">
        <v>539</v>
      </c>
      <c r="F63" s="2"/>
      <c r="G63" s="32"/>
      <c r="K63" s="1"/>
      <c r="L63" s="1"/>
      <c r="M63" s="1"/>
    </row>
    <row r="64" spans="1:10" s="33" customFormat="1" ht="16.5" thickBot="1">
      <c r="A64" s="63"/>
      <c r="B64" s="23" t="s">
        <v>273</v>
      </c>
      <c r="C64" s="31" t="s">
        <v>47</v>
      </c>
      <c r="D64" s="31"/>
      <c r="E64" s="64"/>
      <c r="F64" s="31"/>
      <c r="G64" s="65"/>
      <c r="H64" s="26"/>
      <c r="I64" s="25"/>
      <c r="J64" s="30"/>
    </row>
    <row r="65" spans="1:10" s="33" customFormat="1" ht="16.5" customHeight="1">
      <c r="A65" s="11"/>
      <c r="B65" s="283"/>
      <c r="C65" s="18"/>
      <c r="D65" s="18"/>
      <c r="E65" s="284"/>
      <c r="F65" s="18"/>
      <c r="G65" s="285"/>
      <c r="H65" s="26"/>
      <c r="I65" s="25"/>
      <c r="J65" s="30"/>
    </row>
  </sheetData>
  <sheetProtection/>
  <mergeCells count="9">
    <mergeCell ref="C5:C6"/>
    <mergeCell ref="D5:E5"/>
    <mergeCell ref="F5:G5"/>
    <mergeCell ref="A5:A6"/>
    <mergeCell ref="B5:B6"/>
    <mergeCell ref="A1:G1"/>
    <mergeCell ref="A2:G2"/>
    <mergeCell ref="A3:G3"/>
    <mergeCell ref="A4:G4"/>
  </mergeCells>
  <printOptions/>
  <pageMargins left="0.5511811023622047"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xl/worksheets/sheet11.xml><?xml version="1.0" encoding="utf-8"?>
<worksheet xmlns="http://schemas.openxmlformats.org/spreadsheetml/2006/main" xmlns:r="http://schemas.openxmlformats.org/officeDocument/2006/relationships">
  <sheetPr>
    <tabColor rgb="FFFFFF00"/>
  </sheetPr>
  <dimension ref="A1:U34"/>
  <sheetViews>
    <sheetView zoomScalePageLayoutView="0" workbookViewId="0" topLeftCell="A1">
      <selection activeCell="F14" sqref="F14"/>
    </sheetView>
  </sheetViews>
  <sheetFormatPr defaultColWidth="9.140625" defaultRowHeight="12.75"/>
  <cols>
    <col min="1" max="1" width="3.7109375" style="16" customWidth="1"/>
    <col min="2" max="2" width="54.7109375" style="1" customWidth="1"/>
    <col min="3" max="4" width="6.7109375" style="1" customWidth="1"/>
    <col min="5" max="5" width="8.8515625" style="24" customWidth="1"/>
    <col min="6" max="6" width="6.8515625" style="1" customWidth="1"/>
    <col min="7" max="7" width="10.28125" style="13" customWidth="1"/>
    <col min="8" max="8" width="9.00390625" style="13" hidden="1" customWidth="1"/>
    <col min="9" max="9" width="10.57421875" style="9" hidden="1" customWidth="1"/>
    <col min="10" max="10" width="7.57421875" style="5" hidden="1" customWidth="1"/>
    <col min="11" max="12" width="0" style="5" hidden="1" customWidth="1"/>
    <col min="13" max="13" width="9.140625" style="5" customWidth="1"/>
    <col min="14" max="16384" width="9.140625" style="1" customWidth="1"/>
  </cols>
  <sheetData>
    <row r="1" spans="1:13" s="29" customFormat="1" ht="16.5" customHeight="1">
      <c r="A1" s="359" t="s">
        <v>459</v>
      </c>
      <c r="B1" s="359"/>
      <c r="C1" s="359"/>
      <c r="D1" s="359"/>
      <c r="E1" s="359"/>
      <c r="F1" s="375"/>
      <c r="G1" s="359"/>
      <c r="H1" s="5"/>
      <c r="I1" s="28"/>
      <c r="J1" s="27"/>
      <c r="K1" s="27"/>
      <c r="L1" s="27"/>
      <c r="M1" s="27"/>
    </row>
    <row r="2" spans="1:9" ht="18" customHeight="1">
      <c r="A2" s="376" t="s">
        <v>178</v>
      </c>
      <c r="B2" s="376"/>
      <c r="C2" s="376"/>
      <c r="D2" s="376"/>
      <c r="E2" s="376"/>
      <c r="F2" s="376"/>
      <c r="G2" s="376"/>
      <c r="H2" s="5"/>
      <c r="I2" s="4"/>
    </row>
    <row r="3" spans="1:9" ht="18" customHeight="1" thickBot="1">
      <c r="A3" s="376" t="s">
        <v>2</v>
      </c>
      <c r="B3" s="376"/>
      <c r="C3" s="376"/>
      <c r="D3" s="376"/>
      <c r="E3" s="376"/>
      <c r="F3" s="376"/>
      <c r="G3" s="376"/>
      <c r="H3" s="5"/>
      <c r="I3" s="4"/>
    </row>
    <row r="4" spans="1:10" ht="28.5" customHeight="1">
      <c r="A4" s="349" t="s">
        <v>39</v>
      </c>
      <c r="B4" s="368" t="s">
        <v>40</v>
      </c>
      <c r="C4" s="370" t="s">
        <v>38</v>
      </c>
      <c r="D4" s="372" t="s">
        <v>41</v>
      </c>
      <c r="E4" s="373"/>
      <c r="F4" s="372" t="s">
        <v>36</v>
      </c>
      <c r="G4" s="374"/>
      <c r="H4" s="12"/>
      <c r="I4" s="19"/>
      <c r="J4" s="12"/>
    </row>
    <row r="5" spans="1:10" ht="58.5" customHeight="1">
      <c r="A5" s="350"/>
      <c r="B5" s="369"/>
      <c r="C5" s="371"/>
      <c r="D5" s="14" t="s">
        <v>42</v>
      </c>
      <c r="E5" s="14" t="s">
        <v>43</v>
      </c>
      <c r="F5" s="14" t="s">
        <v>42</v>
      </c>
      <c r="G5" s="20" t="s">
        <v>43</v>
      </c>
      <c r="H5" s="15"/>
      <c r="I5" s="10"/>
      <c r="J5" s="12"/>
    </row>
    <row r="6" spans="1:13" s="7" customFormat="1" ht="14.25" customHeight="1" thickBot="1">
      <c r="A6" s="34" t="s">
        <v>44</v>
      </c>
      <c r="B6" s="35">
        <v>3</v>
      </c>
      <c r="C6" s="35">
        <v>4</v>
      </c>
      <c r="D6" s="35">
        <v>5</v>
      </c>
      <c r="E6" s="35">
        <v>6</v>
      </c>
      <c r="F6" s="35">
        <v>7</v>
      </c>
      <c r="G6" s="36">
        <v>8</v>
      </c>
      <c r="H6" s="11"/>
      <c r="I6" s="11"/>
      <c r="J6" s="18"/>
      <c r="K6" s="8"/>
      <c r="L6" s="8"/>
      <c r="M6" s="8"/>
    </row>
    <row r="7" spans="1:7" s="7" customFormat="1" ht="14.25" thickTop="1">
      <c r="A7" s="149"/>
      <c r="B7" s="150" t="s">
        <v>123</v>
      </c>
      <c r="C7" s="103"/>
      <c r="D7" s="103"/>
      <c r="E7" s="103"/>
      <c r="F7" s="103"/>
      <c r="G7" s="104"/>
    </row>
    <row r="8" spans="1:13" ht="27.75" thickBot="1">
      <c r="A8" s="192">
        <v>1</v>
      </c>
      <c r="B8" s="47" t="s">
        <v>426</v>
      </c>
      <c r="C8" s="47" t="s">
        <v>46</v>
      </c>
      <c r="D8" s="47"/>
      <c r="E8" s="131">
        <v>4</v>
      </c>
      <c r="F8" s="47"/>
      <c r="G8" s="212"/>
      <c r="H8" s="1"/>
      <c r="I8" s="99">
        <f aca="true" t="shared" si="0" ref="I8:I16">G8</f>
        <v>0</v>
      </c>
      <c r="J8" s="1"/>
      <c r="K8" s="1"/>
      <c r="L8" s="1"/>
      <c r="M8" s="1"/>
    </row>
    <row r="9" spans="1:9" s="5" customFormat="1" ht="27">
      <c r="A9" s="197">
        <v>2</v>
      </c>
      <c r="B9" s="43" t="s">
        <v>427</v>
      </c>
      <c r="C9" s="43" t="s">
        <v>46</v>
      </c>
      <c r="D9" s="43"/>
      <c r="E9" s="97">
        <v>4</v>
      </c>
      <c r="F9" s="43"/>
      <c r="G9" s="200"/>
      <c r="I9" s="99">
        <f t="shared" si="0"/>
        <v>0</v>
      </c>
    </row>
    <row r="10" spans="1:9" s="7" customFormat="1" ht="14.25" thickBot="1">
      <c r="A10" s="192">
        <v>3</v>
      </c>
      <c r="B10" s="47" t="s">
        <v>107</v>
      </c>
      <c r="C10" s="47" t="s">
        <v>50</v>
      </c>
      <c r="D10" s="193"/>
      <c r="E10" s="180">
        <f>E24*0.4*0.5</f>
        <v>30</v>
      </c>
      <c r="F10" s="47"/>
      <c r="G10" s="108"/>
      <c r="H10" s="194">
        <f>G10/E10</f>
        <v>0</v>
      </c>
      <c r="I10" s="99">
        <f t="shared" si="0"/>
        <v>0</v>
      </c>
    </row>
    <row r="11" spans="1:9" ht="27">
      <c r="A11" s="197">
        <v>4</v>
      </c>
      <c r="B11" s="43" t="s">
        <v>3</v>
      </c>
      <c r="C11" s="43" t="s">
        <v>80</v>
      </c>
      <c r="D11" s="43"/>
      <c r="E11" s="44">
        <v>150</v>
      </c>
      <c r="F11" s="43"/>
      <c r="G11" s="200"/>
      <c r="H11" s="12"/>
      <c r="I11" s="99">
        <f t="shared" si="0"/>
        <v>0</v>
      </c>
    </row>
    <row r="12" spans="1:9" ht="30" thickBot="1">
      <c r="A12" s="192">
        <v>5</v>
      </c>
      <c r="B12" s="47" t="s">
        <v>428</v>
      </c>
      <c r="C12" s="47" t="s">
        <v>52</v>
      </c>
      <c r="D12" s="47"/>
      <c r="E12" s="180">
        <v>150</v>
      </c>
      <c r="F12" s="47"/>
      <c r="G12" s="108"/>
      <c r="H12" s="10"/>
      <c r="I12" s="99">
        <f t="shared" si="0"/>
        <v>0</v>
      </c>
    </row>
    <row r="13" spans="1:9" s="7" customFormat="1" ht="14.25" thickBot="1">
      <c r="A13" s="58" t="s">
        <v>76</v>
      </c>
      <c r="B13" s="43" t="s">
        <v>4</v>
      </c>
      <c r="C13" s="43" t="s">
        <v>50</v>
      </c>
      <c r="D13" s="205"/>
      <c r="E13" s="44">
        <v>23</v>
      </c>
      <c r="F13" s="43"/>
      <c r="G13" s="107"/>
      <c r="H13" s="194">
        <f>G13/E13</f>
        <v>0</v>
      </c>
      <c r="I13" s="99">
        <f t="shared" si="0"/>
        <v>0</v>
      </c>
    </row>
    <row r="14" spans="1:9" s="8" customFormat="1" ht="27" thickBot="1">
      <c r="A14" s="58" t="s">
        <v>77</v>
      </c>
      <c r="B14" s="43" t="s">
        <v>429</v>
      </c>
      <c r="C14" s="43" t="s">
        <v>52</v>
      </c>
      <c r="D14" s="43"/>
      <c r="E14" s="97">
        <v>20</v>
      </c>
      <c r="F14" s="43"/>
      <c r="G14" s="200"/>
      <c r="I14" s="99">
        <f t="shared" si="0"/>
        <v>0</v>
      </c>
    </row>
    <row r="15" spans="1:11" s="7" customFormat="1" ht="27.75" thickBot="1">
      <c r="A15" s="197">
        <v>8</v>
      </c>
      <c r="B15" s="43" t="s">
        <v>141</v>
      </c>
      <c r="C15" s="43" t="s">
        <v>46</v>
      </c>
      <c r="D15" s="43"/>
      <c r="E15" s="291">
        <f>E25/2</f>
        <v>9</v>
      </c>
      <c r="F15" s="43"/>
      <c r="G15" s="107"/>
      <c r="H15" s="194"/>
      <c r="I15" s="99">
        <f t="shared" si="0"/>
        <v>0</v>
      </c>
      <c r="J15" s="195"/>
      <c r="K15" s="195"/>
    </row>
    <row r="16" spans="1:11" s="7" customFormat="1" ht="14.25" thickBot="1">
      <c r="A16" s="197">
        <v>9</v>
      </c>
      <c r="B16" s="43" t="s">
        <v>142</v>
      </c>
      <c r="C16" s="43" t="s">
        <v>52</v>
      </c>
      <c r="D16" s="43"/>
      <c r="E16" s="291">
        <f>E26</f>
        <v>50</v>
      </c>
      <c r="F16" s="43"/>
      <c r="G16" s="107"/>
      <c r="H16" s="194"/>
      <c r="I16" s="99">
        <f t="shared" si="0"/>
        <v>0</v>
      </c>
      <c r="J16" s="195"/>
      <c r="K16" s="195"/>
    </row>
    <row r="17" spans="1:9" s="139" customFormat="1" ht="14.25" thickBot="1">
      <c r="A17" s="146"/>
      <c r="B17" s="133" t="s">
        <v>127</v>
      </c>
      <c r="C17" s="134"/>
      <c r="D17" s="135"/>
      <c r="E17" s="136"/>
      <c r="F17" s="135"/>
      <c r="G17" s="141"/>
      <c r="H17" s="25">
        <f>SUM(I8:I16)/2</f>
        <v>0</v>
      </c>
      <c r="I17" s="147"/>
    </row>
    <row r="18" spans="1:8" s="123" customFormat="1" ht="13.5">
      <c r="A18" s="78"/>
      <c r="B18" s="132" t="s">
        <v>137</v>
      </c>
      <c r="C18" s="51"/>
      <c r="D18" s="137"/>
      <c r="E18" s="140"/>
      <c r="F18" s="137"/>
      <c r="G18" s="138"/>
      <c r="H18" s="124"/>
    </row>
    <row r="19" spans="1:7" s="4" customFormat="1" ht="13.5">
      <c r="A19" s="102" t="s">
        <v>44</v>
      </c>
      <c r="B19" s="2" t="s">
        <v>5</v>
      </c>
      <c r="C19" s="2" t="s">
        <v>46</v>
      </c>
      <c r="D19" s="110"/>
      <c r="E19" s="120">
        <v>4</v>
      </c>
      <c r="F19" s="299"/>
      <c r="G19" s="101"/>
    </row>
    <row r="20" spans="1:7" s="118" customFormat="1" ht="13.5">
      <c r="A20" s="102" t="s">
        <v>69</v>
      </c>
      <c r="B20" s="2" t="s">
        <v>6</v>
      </c>
      <c r="C20" s="2" t="s">
        <v>46</v>
      </c>
      <c r="D20" s="126"/>
      <c r="E20" s="127">
        <v>4</v>
      </c>
      <c r="F20" s="303"/>
      <c r="G20" s="101"/>
    </row>
    <row r="21" spans="1:7" s="118" customFormat="1" ht="13.5">
      <c r="A21" s="102" t="s">
        <v>91</v>
      </c>
      <c r="B21" s="2" t="s">
        <v>430</v>
      </c>
      <c r="C21" s="2" t="s">
        <v>46</v>
      </c>
      <c r="D21" s="126"/>
      <c r="E21" s="127">
        <v>1</v>
      </c>
      <c r="F21" s="126"/>
      <c r="G21" s="101"/>
    </row>
    <row r="22" spans="1:7" s="4" customFormat="1" ht="15.75">
      <c r="A22" s="102" t="s">
        <v>92</v>
      </c>
      <c r="B22" s="174" t="s">
        <v>431</v>
      </c>
      <c r="C22" s="174" t="s">
        <v>52</v>
      </c>
      <c r="D22" s="217"/>
      <c r="E22" s="218">
        <v>20</v>
      </c>
      <c r="F22" s="55"/>
      <c r="G22" s="101"/>
    </row>
    <row r="23" spans="1:7" s="118" customFormat="1" ht="13.5">
      <c r="A23" s="102" t="s">
        <v>73</v>
      </c>
      <c r="B23" s="174" t="s">
        <v>432</v>
      </c>
      <c r="C23" s="174" t="s">
        <v>52</v>
      </c>
      <c r="D23" s="217"/>
      <c r="E23" s="218">
        <v>150</v>
      </c>
      <c r="F23" s="110"/>
      <c r="G23" s="32"/>
    </row>
    <row r="24" spans="1:7" s="119" customFormat="1" ht="13.5">
      <c r="A24" s="102" t="s">
        <v>76</v>
      </c>
      <c r="B24" s="174" t="s">
        <v>180</v>
      </c>
      <c r="C24" s="174" t="s">
        <v>52</v>
      </c>
      <c r="D24" s="219"/>
      <c r="E24" s="220">
        <v>150</v>
      </c>
      <c r="F24" s="219"/>
      <c r="G24" s="101"/>
    </row>
    <row r="25" spans="1:7" s="4" customFormat="1" ht="13.5">
      <c r="A25" s="102" t="s">
        <v>77</v>
      </c>
      <c r="B25" s="2" t="s">
        <v>138</v>
      </c>
      <c r="C25" s="2" t="s">
        <v>52</v>
      </c>
      <c r="D25" s="215"/>
      <c r="E25" s="203">
        <v>18</v>
      </c>
      <c r="F25" s="2"/>
      <c r="G25" s="60"/>
    </row>
    <row r="26" spans="1:7" s="4" customFormat="1" ht="14.25" thickBot="1">
      <c r="A26" s="102" t="s">
        <v>100</v>
      </c>
      <c r="B26" s="2" t="s">
        <v>139</v>
      </c>
      <c r="C26" s="2" t="s">
        <v>52</v>
      </c>
      <c r="D26" s="2"/>
      <c r="E26" s="203">
        <v>50</v>
      </c>
      <c r="F26" s="2"/>
      <c r="G26" s="60"/>
    </row>
    <row r="27" spans="1:7" s="139" customFormat="1" ht="14.25" thickBot="1">
      <c r="A27" s="146"/>
      <c r="B27" s="133" t="s">
        <v>130</v>
      </c>
      <c r="C27" s="134"/>
      <c r="D27" s="148"/>
      <c r="E27" s="148"/>
      <c r="F27" s="148"/>
      <c r="G27" s="141"/>
    </row>
    <row r="28" spans="1:10" ht="15.75">
      <c r="A28" s="49"/>
      <c r="B28" s="143" t="s">
        <v>122</v>
      </c>
      <c r="C28" s="51" t="s">
        <v>47</v>
      </c>
      <c r="D28" s="51"/>
      <c r="E28" s="52"/>
      <c r="F28" s="51"/>
      <c r="G28" s="54"/>
      <c r="J28" s="10"/>
    </row>
    <row r="29" spans="1:10" ht="15.75">
      <c r="A29" s="100"/>
      <c r="B29" s="55" t="s">
        <v>71</v>
      </c>
      <c r="C29" s="55" t="s">
        <v>47</v>
      </c>
      <c r="D29" s="55"/>
      <c r="E29" s="98"/>
      <c r="F29" s="55"/>
      <c r="G29" s="101"/>
      <c r="J29" s="10">
        <f>SUM(J8:J28)</f>
        <v>0</v>
      </c>
    </row>
    <row r="30" spans="1:9" ht="15.75">
      <c r="A30" s="22"/>
      <c r="B30" s="2" t="s">
        <v>111</v>
      </c>
      <c r="C30" s="2" t="s">
        <v>47</v>
      </c>
      <c r="D30" s="2"/>
      <c r="E30" s="21" t="s">
        <v>539</v>
      </c>
      <c r="F30" s="2"/>
      <c r="G30" s="32"/>
      <c r="I30" s="57"/>
    </row>
    <row r="31" spans="1:13" s="33" customFormat="1" ht="15.75">
      <c r="A31" s="38"/>
      <c r="B31" s="37" t="s">
        <v>48</v>
      </c>
      <c r="C31" s="37" t="s">
        <v>47</v>
      </c>
      <c r="D31" s="37"/>
      <c r="E31" s="37"/>
      <c r="F31" s="37"/>
      <c r="G31" s="39"/>
      <c r="H31" s="26"/>
      <c r="I31" s="25"/>
      <c r="J31" s="30"/>
      <c r="K31" s="30"/>
      <c r="L31" s="30"/>
      <c r="M31" s="30"/>
    </row>
    <row r="32" spans="1:7" ht="15.75">
      <c r="A32" s="22"/>
      <c r="B32" s="2" t="s">
        <v>70</v>
      </c>
      <c r="C32" s="2" t="s">
        <v>47</v>
      </c>
      <c r="D32" s="2"/>
      <c r="E32" s="21" t="s">
        <v>539</v>
      </c>
      <c r="F32" s="2"/>
      <c r="G32" s="32"/>
    </row>
    <row r="33" spans="1:13" ht="16.5" thickBot="1">
      <c r="A33" s="171"/>
      <c r="B33" s="23" t="s">
        <v>51</v>
      </c>
      <c r="C33" s="31" t="s">
        <v>47</v>
      </c>
      <c r="D33" s="45"/>
      <c r="E33" s="172"/>
      <c r="F33" s="45"/>
      <c r="G33" s="65"/>
      <c r="I33" s="5"/>
      <c r="M33" s="1"/>
    </row>
    <row r="34" spans="1:21" s="5" customFormat="1" ht="14.25" customHeight="1">
      <c r="A34" s="40"/>
      <c r="B34" s="41"/>
      <c r="C34" s="1"/>
      <c r="D34" s="42"/>
      <c r="E34" s="42"/>
      <c r="F34" s="42"/>
      <c r="G34" s="13"/>
      <c r="N34" s="1"/>
      <c r="O34" s="1"/>
      <c r="P34" s="1"/>
      <c r="Q34" s="1"/>
      <c r="R34" s="1"/>
      <c r="S34" s="1"/>
      <c r="T34" s="1"/>
      <c r="U34" s="1"/>
    </row>
  </sheetData>
  <sheetProtection/>
  <mergeCells count="8">
    <mergeCell ref="F4:G4"/>
    <mergeCell ref="A1:G1"/>
    <mergeCell ref="A2:G2"/>
    <mergeCell ref="A3:G3"/>
    <mergeCell ref="A4:A5"/>
    <mergeCell ref="B4:B5"/>
    <mergeCell ref="C4:C5"/>
    <mergeCell ref="D4:E4"/>
  </mergeCells>
  <printOptions/>
  <pageMargins left="0.5905511811023623" right="0" top="0" bottom="0.3937007874015748" header="0" footer="0"/>
  <pageSetup horizontalDpi="600" verticalDpi="600" orientation="portrait" paperSize="9" r:id="rId1"/>
  <headerFooter>
    <oddFooter>&amp;L&amp;8&amp;A&amp;R&amp;8=&amp;P=</oddFooter>
  </headerFooter>
</worksheet>
</file>

<file path=xl/worksheets/sheet12.xml><?xml version="1.0" encoding="utf-8"?>
<worksheet xmlns="http://schemas.openxmlformats.org/spreadsheetml/2006/main" xmlns:r="http://schemas.openxmlformats.org/officeDocument/2006/relationships">
  <sheetPr>
    <tabColor indexed="34"/>
  </sheetPr>
  <dimension ref="A1:M35"/>
  <sheetViews>
    <sheetView zoomScalePageLayoutView="0" workbookViewId="0" topLeftCell="A1">
      <selection activeCell="B31" sqref="B31"/>
    </sheetView>
  </sheetViews>
  <sheetFormatPr defaultColWidth="9.140625" defaultRowHeight="12.75"/>
  <cols>
    <col min="1" max="1" width="4.140625" style="16" customWidth="1"/>
    <col min="2" max="2" width="54.421875" style="1" customWidth="1"/>
    <col min="3" max="3" width="7.7109375" style="1" customWidth="1"/>
    <col min="4" max="4" width="6.7109375" style="1" customWidth="1"/>
    <col min="5" max="5" width="8.8515625" style="1" customWidth="1"/>
    <col min="6" max="6" width="6.8515625" style="1" customWidth="1"/>
    <col min="7" max="7" width="9.140625" style="13" customWidth="1"/>
    <col min="8" max="8" width="10.28125" style="13" customWidth="1"/>
    <col min="9" max="9" width="9.00390625" style="13" customWidth="1"/>
    <col min="10" max="10" width="7.57421875" style="5" customWidth="1"/>
    <col min="11" max="13" width="9.140625" style="5" customWidth="1"/>
    <col min="14" max="16384" width="9.140625" style="1" customWidth="1"/>
  </cols>
  <sheetData>
    <row r="1" spans="1:9" ht="16.5" customHeight="1">
      <c r="A1" s="359" t="s">
        <v>459</v>
      </c>
      <c r="B1" s="359"/>
      <c r="C1" s="359"/>
      <c r="D1" s="359"/>
      <c r="E1" s="359"/>
      <c r="F1" s="375"/>
      <c r="G1" s="359"/>
      <c r="H1" s="142"/>
      <c r="I1" s="5"/>
    </row>
    <row r="2" spans="1:9" ht="18" customHeight="1">
      <c r="A2" s="376" t="s">
        <v>113</v>
      </c>
      <c r="B2" s="376"/>
      <c r="C2" s="376"/>
      <c r="D2" s="376"/>
      <c r="E2" s="376"/>
      <c r="F2" s="376"/>
      <c r="G2" s="376"/>
      <c r="H2" s="30"/>
      <c r="I2" s="5"/>
    </row>
    <row r="3" spans="1:9" ht="18" customHeight="1" thickBot="1">
      <c r="A3" s="376" t="s">
        <v>144</v>
      </c>
      <c r="B3" s="376"/>
      <c r="C3" s="376"/>
      <c r="D3" s="376"/>
      <c r="E3" s="376"/>
      <c r="F3" s="376"/>
      <c r="G3" s="376"/>
      <c r="H3" s="30"/>
      <c r="I3" s="5"/>
    </row>
    <row r="4" spans="1:10" ht="28.5" customHeight="1">
      <c r="A4" s="349" t="s">
        <v>39</v>
      </c>
      <c r="B4" s="368" t="s">
        <v>40</v>
      </c>
      <c r="C4" s="370" t="s">
        <v>38</v>
      </c>
      <c r="D4" s="372" t="s">
        <v>41</v>
      </c>
      <c r="E4" s="373"/>
      <c r="F4" s="372" t="s">
        <v>36</v>
      </c>
      <c r="G4" s="374"/>
      <c r="H4" s="19"/>
      <c r="I4" s="12"/>
      <c r="J4" s="12"/>
    </row>
    <row r="5" spans="1:10" ht="58.5" customHeight="1">
      <c r="A5" s="350"/>
      <c r="B5" s="369"/>
      <c r="C5" s="371"/>
      <c r="D5" s="14" t="s">
        <v>42</v>
      </c>
      <c r="E5" s="14" t="s">
        <v>43</v>
      </c>
      <c r="F5" s="14" t="s">
        <v>42</v>
      </c>
      <c r="G5" s="20" t="s">
        <v>43</v>
      </c>
      <c r="H5" s="15"/>
      <c r="I5" s="15"/>
      <c r="J5" s="12"/>
    </row>
    <row r="6" spans="1:13" s="7" customFormat="1" ht="14.25" customHeight="1">
      <c r="A6" s="293" t="s">
        <v>44</v>
      </c>
      <c r="B6" s="294">
        <v>3</v>
      </c>
      <c r="C6" s="294">
        <v>4</v>
      </c>
      <c r="D6" s="294">
        <v>5</v>
      </c>
      <c r="E6" s="294">
        <v>6</v>
      </c>
      <c r="F6" s="294">
        <v>7</v>
      </c>
      <c r="G6" s="295">
        <v>8</v>
      </c>
      <c r="H6" s="11"/>
      <c r="I6" s="11"/>
      <c r="J6" s="18"/>
      <c r="K6" s="8"/>
      <c r="L6" s="8"/>
      <c r="M6" s="8"/>
    </row>
    <row r="7" spans="1:13" s="7" customFormat="1" ht="13.5">
      <c r="A7" s="296"/>
      <c r="B7" s="297" t="s">
        <v>124</v>
      </c>
      <c r="C7" s="297"/>
      <c r="D7" s="297"/>
      <c r="E7" s="297"/>
      <c r="F7" s="297"/>
      <c r="G7" s="245"/>
      <c r="H7" s="11"/>
      <c r="I7" s="11"/>
      <c r="J7" s="18"/>
      <c r="K7" s="8"/>
      <c r="L7" s="8"/>
      <c r="M7" s="8"/>
    </row>
    <row r="8" spans="1:10" s="7" customFormat="1" ht="14.25" thickBot="1">
      <c r="A8" s="192">
        <v>1</v>
      </c>
      <c r="B8" s="47" t="s">
        <v>107</v>
      </c>
      <c r="C8" s="47" t="s">
        <v>50</v>
      </c>
      <c r="D8" s="193"/>
      <c r="E8" s="180">
        <v>6</v>
      </c>
      <c r="F8" s="47"/>
      <c r="G8" s="108"/>
      <c r="H8" s="194"/>
      <c r="I8" s="11"/>
      <c r="J8" s="195"/>
    </row>
    <row r="9" spans="1:13" ht="27.75" thickBot="1">
      <c r="A9" s="197">
        <v>2</v>
      </c>
      <c r="B9" s="43" t="s">
        <v>208</v>
      </c>
      <c r="C9" s="43" t="s">
        <v>80</v>
      </c>
      <c r="D9" s="43"/>
      <c r="E9" s="44">
        <v>28</v>
      </c>
      <c r="F9" s="43"/>
      <c r="G9" s="107"/>
      <c r="H9" s="194"/>
      <c r="I9" s="11"/>
      <c r="J9" s="1"/>
      <c r="K9" s="1"/>
      <c r="L9" s="1"/>
      <c r="M9" s="1"/>
    </row>
    <row r="10" spans="1:13" ht="27.75" thickBot="1">
      <c r="A10" s="197">
        <v>3</v>
      </c>
      <c r="B10" s="43" t="s">
        <v>433</v>
      </c>
      <c r="C10" s="43" t="s">
        <v>80</v>
      </c>
      <c r="D10" s="43"/>
      <c r="E10" s="44">
        <v>28</v>
      </c>
      <c r="F10" s="43"/>
      <c r="G10" s="107"/>
      <c r="H10" s="194"/>
      <c r="I10" s="11"/>
      <c r="J10" s="1"/>
      <c r="K10" s="1"/>
      <c r="L10" s="1"/>
      <c r="M10" s="1"/>
    </row>
    <row r="11" spans="1:13" ht="27.75" thickBot="1">
      <c r="A11" s="197">
        <v>4</v>
      </c>
      <c r="B11" s="43" t="s">
        <v>434</v>
      </c>
      <c r="C11" s="43" t="s">
        <v>80</v>
      </c>
      <c r="D11" s="45"/>
      <c r="E11" s="44">
        <v>28</v>
      </c>
      <c r="F11" s="43"/>
      <c r="G11" s="107"/>
      <c r="H11" s="194"/>
      <c r="I11" s="11"/>
      <c r="J11" s="1"/>
      <c r="K11" s="1"/>
      <c r="L11" s="1"/>
      <c r="M11" s="1"/>
    </row>
    <row r="12" spans="1:13" ht="27.75" thickBot="1">
      <c r="A12" s="197">
        <v>5</v>
      </c>
      <c r="B12" s="43" t="s">
        <v>436</v>
      </c>
      <c r="C12" s="43" t="s">
        <v>80</v>
      </c>
      <c r="D12" s="43"/>
      <c r="E12" s="44">
        <v>28</v>
      </c>
      <c r="F12" s="43"/>
      <c r="G12" s="200"/>
      <c r="H12" s="194"/>
      <c r="I12" s="11"/>
      <c r="J12" s="1"/>
      <c r="K12" s="1"/>
      <c r="L12" s="1"/>
      <c r="M12" s="1"/>
    </row>
    <row r="13" spans="1:10" s="6" customFormat="1" ht="13.5">
      <c r="A13" s="145">
        <v>6</v>
      </c>
      <c r="B13" s="43" t="s">
        <v>415</v>
      </c>
      <c r="C13" s="43" t="s">
        <v>409</v>
      </c>
      <c r="D13" s="51"/>
      <c r="E13" s="44">
        <v>1</v>
      </c>
      <c r="F13" s="51"/>
      <c r="G13" s="301"/>
      <c r="I13" s="25"/>
      <c r="J13" s="164"/>
    </row>
    <row r="14" spans="1:10" s="129" customFormat="1" ht="14.25" thickBot="1">
      <c r="A14" s="56"/>
      <c r="B14" s="2" t="s">
        <v>166</v>
      </c>
      <c r="C14" s="110" t="s">
        <v>409</v>
      </c>
      <c r="D14" s="110"/>
      <c r="E14" s="120">
        <v>1</v>
      </c>
      <c r="F14" s="299"/>
      <c r="G14" s="279"/>
      <c r="I14" s="11"/>
      <c r="J14" s="130"/>
    </row>
    <row r="15" spans="1:9" s="7" customFormat="1" ht="13.5">
      <c r="A15" s="58" t="s">
        <v>77</v>
      </c>
      <c r="B15" s="43" t="s">
        <v>4</v>
      </c>
      <c r="C15" s="43" t="s">
        <v>50</v>
      </c>
      <c r="D15" s="205"/>
      <c r="E15" s="44">
        <v>5</v>
      </c>
      <c r="F15" s="43"/>
      <c r="G15" s="107"/>
      <c r="H15" s="194"/>
      <c r="I15" s="99"/>
    </row>
    <row r="16" spans="1:12" s="6" customFormat="1" ht="14.25" thickBot="1">
      <c r="A16" s="323"/>
      <c r="B16" s="324" t="s">
        <v>516</v>
      </c>
      <c r="C16" s="53"/>
      <c r="D16" s="53"/>
      <c r="E16" s="214"/>
      <c r="F16" s="53"/>
      <c r="G16" s="325"/>
      <c r="H16" s="10"/>
      <c r="I16" s="99"/>
      <c r="J16" s="9"/>
      <c r="L16" s="181"/>
    </row>
    <row r="17" spans="1:9" s="7" customFormat="1" ht="108">
      <c r="A17" s="58" t="s">
        <v>100</v>
      </c>
      <c r="B17" s="43" t="s">
        <v>517</v>
      </c>
      <c r="C17" s="43" t="s">
        <v>112</v>
      </c>
      <c r="D17" s="205"/>
      <c r="E17" s="44">
        <v>1</v>
      </c>
      <c r="F17" s="43"/>
      <c r="G17" s="108"/>
      <c r="H17" s="194"/>
      <c r="I17" s="99"/>
    </row>
    <row r="18" spans="1:13" s="7" customFormat="1" ht="13.5">
      <c r="A18" s="296"/>
      <c r="B18" s="297" t="s">
        <v>437</v>
      </c>
      <c r="C18" s="297"/>
      <c r="D18" s="297"/>
      <c r="E18" s="297"/>
      <c r="F18" s="297"/>
      <c r="G18" s="245"/>
      <c r="H18" s="11"/>
      <c r="I18" s="11"/>
      <c r="J18" s="18"/>
      <c r="K18" s="8"/>
      <c r="L18" s="8"/>
      <c r="M18" s="8"/>
    </row>
    <row r="19" spans="1:10" s="7" customFormat="1" ht="14.25" thickBot="1">
      <c r="A19" s="192">
        <v>9</v>
      </c>
      <c r="B19" s="47" t="s">
        <v>107</v>
      </c>
      <c r="C19" s="47" t="s">
        <v>50</v>
      </c>
      <c r="D19" s="193"/>
      <c r="E19" s="180">
        <v>35</v>
      </c>
      <c r="F19" s="47"/>
      <c r="G19" s="108"/>
      <c r="H19" s="194"/>
      <c r="I19" s="11"/>
      <c r="J19" s="195"/>
    </row>
    <row r="20" spans="1:13" ht="27.75" thickBot="1">
      <c r="A20" s="197">
        <v>10</v>
      </c>
      <c r="B20" s="43" t="s">
        <v>435</v>
      </c>
      <c r="C20" s="43" t="s">
        <v>80</v>
      </c>
      <c r="D20" s="43"/>
      <c r="E20" s="44">
        <v>60</v>
      </c>
      <c r="F20" s="43"/>
      <c r="G20" s="200"/>
      <c r="H20" s="194"/>
      <c r="I20" s="11"/>
      <c r="J20" s="1"/>
      <c r="K20" s="1"/>
      <c r="L20" s="1"/>
      <c r="M20" s="1"/>
    </row>
    <row r="21" spans="1:9" s="117" customFormat="1" ht="27.75" thickBot="1">
      <c r="A21" s="197">
        <v>11</v>
      </c>
      <c r="B21" s="43" t="s">
        <v>438</v>
      </c>
      <c r="C21" s="43" t="s">
        <v>45</v>
      </c>
      <c r="D21" s="115"/>
      <c r="E21" s="204">
        <v>2.5</v>
      </c>
      <c r="F21" s="115"/>
      <c r="G21" s="109"/>
      <c r="H21" s="194"/>
      <c r="I21" s="11"/>
    </row>
    <row r="22" spans="1:9" s="7" customFormat="1" ht="13.5">
      <c r="A22" s="58" t="s">
        <v>126</v>
      </c>
      <c r="B22" s="43" t="s">
        <v>4</v>
      </c>
      <c r="C22" s="43" t="s">
        <v>50</v>
      </c>
      <c r="D22" s="205"/>
      <c r="E22" s="44">
        <v>32</v>
      </c>
      <c r="F22" s="43"/>
      <c r="G22" s="107"/>
      <c r="H22" s="194"/>
      <c r="I22" s="99"/>
    </row>
    <row r="23" spans="1:13" s="7" customFormat="1" ht="13.5">
      <c r="A23" s="179"/>
      <c r="B23" s="176" t="s">
        <v>8</v>
      </c>
      <c r="C23" s="177"/>
      <c r="D23" s="177"/>
      <c r="E23" s="177"/>
      <c r="F23" s="177"/>
      <c r="G23" s="178"/>
      <c r="H23" s="11"/>
      <c r="I23" s="11"/>
      <c r="J23" s="18"/>
      <c r="K23" s="8"/>
      <c r="L23" s="8"/>
      <c r="M23" s="8"/>
    </row>
    <row r="24" spans="1:10" s="7" customFormat="1" ht="14.25" thickBot="1">
      <c r="A24" s="192">
        <v>13</v>
      </c>
      <c r="B24" s="47" t="s">
        <v>107</v>
      </c>
      <c r="C24" s="47" t="s">
        <v>50</v>
      </c>
      <c r="D24" s="193"/>
      <c r="E24" s="180">
        <v>9</v>
      </c>
      <c r="F24" s="47"/>
      <c r="G24" s="108"/>
      <c r="H24" s="194"/>
      <c r="I24" s="11"/>
      <c r="J24" s="195"/>
    </row>
    <row r="25" spans="1:13" ht="27.75" thickBot="1">
      <c r="A25" s="197">
        <v>14</v>
      </c>
      <c r="B25" s="43" t="s">
        <v>439</v>
      </c>
      <c r="C25" s="43" t="s">
        <v>80</v>
      </c>
      <c r="D25" s="43"/>
      <c r="E25" s="44">
        <v>40</v>
      </c>
      <c r="F25" s="43"/>
      <c r="G25" s="107"/>
      <c r="H25" s="194"/>
      <c r="I25" s="11"/>
      <c r="J25" s="1"/>
      <c r="K25" s="1"/>
      <c r="L25" s="1"/>
      <c r="M25" s="1"/>
    </row>
    <row r="26" spans="1:13" ht="27.75" thickBot="1">
      <c r="A26" s="197">
        <v>15</v>
      </c>
      <c r="B26" s="43" t="s">
        <v>440</v>
      </c>
      <c r="C26" s="43" t="s">
        <v>80</v>
      </c>
      <c r="D26" s="43"/>
      <c r="E26" s="44">
        <v>20</v>
      </c>
      <c r="F26" s="43"/>
      <c r="G26" s="200"/>
      <c r="H26" s="194"/>
      <c r="I26" s="11"/>
      <c r="J26" s="1"/>
      <c r="K26" s="1"/>
      <c r="L26" s="1"/>
      <c r="M26" s="1"/>
    </row>
    <row r="27" spans="1:9" s="6" customFormat="1" ht="27.75" thickBot="1">
      <c r="A27" s="145">
        <v>16</v>
      </c>
      <c r="B27" s="43" t="s">
        <v>9</v>
      </c>
      <c r="C27" s="43" t="s">
        <v>409</v>
      </c>
      <c r="D27" s="51"/>
      <c r="E27" s="44">
        <v>1</v>
      </c>
      <c r="F27" s="51"/>
      <c r="G27" s="200"/>
      <c r="H27" s="194"/>
      <c r="I27" s="11"/>
    </row>
    <row r="28" spans="1:10" s="7" customFormat="1" ht="27.75" thickBot="1">
      <c r="A28" s="58" t="s">
        <v>82</v>
      </c>
      <c r="B28" s="43" t="s">
        <v>108</v>
      </c>
      <c r="C28" s="43" t="s">
        <v>50</v>
      </c>
      <c r="D28" s="205"/>
      <c r="E28" s="44">
        <v>3</v>
      </c>
      <c r="F28" s="43"/>
      <c r="G28" s="107"/>
      <c r="H28" s="194"/>
      <c r="I28" s="11"/>
      <c r="J28" s="195"/>
    </row>
    <row r="29" spans="1:10" ht="15.75">
      <c r="A29" s="49"/>
      <c r="B29" s="143" t="s">
        <v>122</v>
      </c>
      <c r="C29" s="51" t="s">
        <v>47</v>
      </c>
      <c r="D29" s="51"/>
      <c r="E29" s="52"/>
      <c r="F29" s="51"/>
      <c r="G29" s="54"/>
      <c r="H29" s="113"/>
      <c r="J29" s="13"/>
    </row>
    <row r="30" spans="1:10" ht="15.75">
      <c r="A30" s="100"/>
      <c r="B30" s="55" t="s">
        <v>71</v>
      </c>
      <c r="C30" s="55" t="s">
        <v>47</v>
      </c>
      <c r="D30" s="55"/>
      <c r="E30" s="98"/>
      <c r="F30" s="55"/>
      <c r="G30" s="101"/>
      <c r="H30" s="114"/>
      <c r="J30" s="10"/>
    </row>
    <row r="31" spans="1:8" ht="15.75">
      <c r="A31" s="22"/>
      <c r="B31" s="2" t="s">
        <v>37</v>
      </c>
      <c r="C31" s="2" t="s">
        <v>47</v>
      </c>
      <c r="D31" s="2"/>
      <c r="E31" s="21" t="s">
        <v>539</v>
      </c>
      <c r="F31" s="2"/>
      <c r="G31" s="32"/>
      <c r="H31" s="114"/>
    </row>
    <row r="32" spans="1:13" s="33" customFormat="1" ht="15.75">
      <c r="A32" s="38"/>
      <c r="B32" s="37" t="s">
        <v>48</v>
      </c>
      <c r="C32" s="37" t="s">
        <v>47</v>
      </c>
      <c r="D32" s="37"/>
      <c r="E32" s="37"/>
      <c r="F32" s="37"/>
      <c r="G32" s="39"/>
      <c r="H32" s="113"/>
      <c r="I32" s="26"/>
      <c r="J32" s="26"/>
      <c r="K32" s="30"/>
      <c r="L32" s="30"/>
      <c r="M32" s="30"/>
    </row>
    <row r="33" spans="1:8" ht="15.75">
      <c r="A33" s="22"/>
      <c r="B33" s="2" t="s">
        <v>70</v>
      </c>
      <c r="C33" s="2" t="s">
        <v>47</v>
      </c>
      <c r="D33" s="2"/>
      <c r="E33" s="21" t="s">
        <v>539</v>
      </c>
      <c r="F33" s="2"/>
      <c r="G33" s="32"/>
      <c r="H33" s="114"/>
    </row>
    <row r="34" spans="1:13" s="33" customFormat="1" ht="16.5" thickBot="1">
      <c r="A34" s="63"/>
      <c r="B34" s="23" t="s">
        <v>51</v>
      </c>
      <c r="C34" s="31"/>
      <c r="D34" s="31"/>
      <c r="E34" s="64"/>
      <c r="F34" s="31"/>
      <c r="G34" s="65"/>
      <c r="H34" s="113"/>
      <c r="I34" s="26"/>
      <c r="J34" s="30"/>
      <c r="K34" s="30"/>
      <c r="L34" s="30"/>
      <c r="M34" s="30"/>
    </row>
    <row r="35" spans="1:9" ht="15.75">
      <c r="A35" s="40"/>
      <c r="B35" s="41"/>
      <c r="D35" s="42"/>
      <c r="E35" s="42"/>
      <c r="F35" s="42"/>
      <c r="I35" s="5"/>
    </row>
  </sheetData>
  <sheetProtection/>
  <mergeCells count="8">
    <mergeCell ref="A4:A5"/>
    <mergeCell ref="B4:B5"/>
    <mergeCell ref="C4:C5"/>
    <mergeCell ref="D4:E4"/>
    <mergeCell ref="F4:G4"/>
    <mergeCell ref="A1:G1"/>
    <mergeCell ref="A2:G2"/>
    <mergeCell ref="A3:G3"/>
  </mergeCells>
  <printOptions/>
  <pageMargins left="0.5511811023622047"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xl/worksheets/sheet13.xml><?xml version="1.0" encoding="utf-8"?>
<worksheet xmlns="http://schemas.openxmlformats.org/spreadsheetml/2006/main" xmlns:r="http://schemas.openxmlformats.org/officeDocument/2006/relationships">
  <sheetPr>
    <tabColor indexed="34"/>
  </sheetPr>
  <dimension ref="A1:R24"/>
  <sheetViews>
    <sheetView zoomScalePageLayoutView="0" workbookViewId="0" topLeftCell="A1">
      <selection activeCell="B20" sqref="B20"/>
    </sheetView>
  </sheetViews>
  <sheetFormatPr defaultColWidth="9.140625" defaultRowHeight="12.75"/>
  <cols>
    <col min="1" max="1" width="4.140625" style="16" customWidth="1"/>
    <col min="2" max="2" width="53.7109375" style="1" customWidth="1"/>
    <col min="3" max="4" width="6.7109375" style="1" customWidth="1"/>
    <col min="5" max="5" width="8.8515625" style="1" customWidth="1"/>
    <col min="6" max="6" width="6.8515625" style="1" customWidth="1"/>
    <col min="7" max="7" width="10.28125" style="13" customWidth="1"/>
    <col min="8" max="8" width="10.28125" style="13" hidden="1" customWidth="1"/>
    <col min="9" max="9" width="9.00390625" style="13" hidden="1" customWidth="1"/>
    <col min="10" max="10" width="11.57421875" style="5" hidden="1" customWidth="1"/>
    <col min="11" max="12" width="9.140625" style="5" hidden="1" customWidth="1"/>
    <col min="13" max="13" width="9.140625" style="5" customWidth="1"/>
    <col min="14" max="16384" width="9.140625" style="1" customWidth="1"/>
  </cols>
  <sheetData>
    <row r="1" spans="1:9" ht="26.25" customHeight="1">
      <c r="A1" s="359" t="s">
        <v>459</v>
      </c>
      <c r="B1" s="359"/>
      <c r="C1" s="359"/>
      <c r="D1" s="359"/>
      <c r="E1" s="359"/>
      <c r="F1" s="375"/>
      <c r="G1" s="359"/>
      <c r="H1" s="142"/>
      <c r="I1" s="5"/>
    </row>
    <row r="2" spans="1:9" ht="18" customHeight="1">
      <c r="A2" s="376" t="s">
        <v>227</v>
      </c>
      <c r="B2" s="376"/>
      <c r="C2" s="376"/>
      <c r="D2" s="376"/>
      <c r="E2" s="376"/>
      <c r="F2" s="376"/>
      <c r="G2" s="376"/>
      <c r="H2" s="30"/>
      <c r="I2" s="5"/>
    </row>
    <row r="3" spans="1:9" ht="18" customHeight="1" thickBot="1">
      <c r="A3" s="376" t="s">
        <v>226</v>
      </c>
      <c r="B3" s="376"/>
      <c r="C3" s="376"/>
      <c r="D3" s="376"/>
      <c r="E3" s="376"/>
      <c r="F3" s="376"/>
      <c r="G3" s="376"/>
      <c r="H3" s="30"/>
      <c r="I3" s="5"/>
    </row>
    <row r="4" spans="1:10" ht="28.5" customHeight="1">
      <c r="A4" s="349" t="s">
        <v>39</v>
      </c>
      <c r="B4" s="368" t="s">
        <v>40</v>
      </c>
      <c r="C4" s="370" t="s">
        <v>38</v>
      </c>
      <c r="D4" s="372" t="s">
        <v>41</v>
      </c>
      <c r="E4" s="373"/>
      <c r="F4" s="372" t="s">
        <v>36</v>
      </c>
      <c r="G4" s="374"/>
      <c r="H4" s="19"/>
      <c r="I4" s="12"/>
      <c r="J4" s="12"/>
    </row>
    <row r="5" spans="1:10" ht="58.5" customHeight="1">
      <c r="A5" s="350"/>
      <c r="B5" s="369"/>
      <c r="C5" s="371"/>
      <c r="D5" s="14" t="s">
        <v>42</v>
      </c>
      <c r="E5" s="14" t="s">
        <v>43</v>
      </c>
      <c r="F5" s="14" t="s">
        <v>42</v>
      </c>
      <c r="G5" s="20" t="s">
        <v>43</v>
      </c>
      <c r="H5" s="15"/>
      <c r="I5" s="15"/>
      <c r="J5" s="12"/>
    </row>
    <row r="6" spans="1:13" s="7" customFormat="1" ht="14.25" customHeight="1" thickBot="1">
      <c r="A6" s="34" t="s">
        <v>44</v>
      </c>
      <c r="B6" s="35">
        <v>3</v>
      </c>
      <c r="C6" s="35">
        <v>4</v>
      </c>
      <c r="D6" s="35">
        <v>5</v>
      </c>
      <c r="E6" s="35">
        <v>6</v>
      </c>
      <c r="F6" s="35">
        <v>7</v>
      </c>
      <c r="G6" s="36">
        <v>8</v>
      </c>
      <c r="H6" s="11"/>
      <c r="I6" s="11"/>
      <c r="J6" s="18"/>
      <c r="K6" s="8"/>
      <c r="L6" s="8"/>
      <c r="M6" s="8"/>
    </row>
    <row r="7" spans="1:13" ht="17.25" thickBot="1" thickTop="1">
      <c r="A7" s="197">
        <v>1</v>
      </c>
      <c r="B7" s="208" t="s">
        <v>500</v>
      </c>
      <c r="C7" s="208" t="s">
        <v>75</v>
      </c>
      <c r="D7" s="43"/>
      <c r="E7" s="44">
        <v>32</v>
      </c>
      <c r="F7" s="43"/>
      <c r="G7" s="107"/>
      <c r="H7" s="11"/>
      <c r="I7" s="225">
        <f>G7</f>
        <v>0</v>
      </c>
      <c r="J7" s="11"/>
      <c r="K7" s="1"/>
      <c r="L7" s="1"/>
      <c r="M7" s="1"/>
    </row>
    <row r="8" spans="1:18" ht="16.5" thickBot="1">
      <c r="A8" s="199">
        <v>2</v>
      </c>
      <c r="B8" s="208" t="s">
        <v>441</v>
      </c>
      <c r="C8" s="208" t="s">
        <v>75</v>
      </c>
      <c r="D8" s="208"/>
      <c r="E8" s="228">
        <v>105</v>
      </c>
      <c r="F8" s="208"/>
      <c r="G8" s="250"/>
      <c r="H8" s="5"/>
      <c r="I8" s="5"/>
      <c r="N8" s="5"/>
      <c r="O8" s="5"/>
      <c r="P8" s="5"/>
      <c r="Q8" s="5"/>
      <c r="R8" s="5"/>
    </row>
    <row r="9" spans="1:9" s="5" customFormat="1" ht="27.75" thickBot="1">
      <c r="A9" s="58" t="s">
        <v>91</v>
      </c>
      <c r="B9" s="43" t="s">
        <v>442</v>
      </c>
      <c r="C9" s="43" t="s">
        <v>45</v>
      </c>
      <c r="D9" s="43"/>
      <c r="E9" s="227">
        <f>E10*0.05</f>
        <v>0.30000000000000004</v>
      </c>
      <c r="F9" s="43"/>
      <c r="G9" s="200"/>
      <c r="H9" s="194">
        <f>G9/E9</f>
        <v>0</v>
      </c>
      <c r="I9" s="225">
        <f aca="true" t="shared" si="0" ref="I9:I18">G9</f>
        <v>0</v>
      </c>
    </row>
    <row r="10" spans="1:9" s="6" customFormat="1" ht="27.75" thickBot="1">
      <c r="A10" s="210" t="s">
        <v>92</v>
      </c>
      <c r="B10" s="249" t="s">
        <v>527</v>
      </c>
      <c r="C10" s="43" t="s">
        <v>45</v>
      </c>
      <c r="D10" s="43"/>
      <c r="E10" s="44">
        <v>6</v>
      </c>
      <c r="F10" s="43"/>
      <c r="G10" s="200"/>
      <c r="H10" s="194">
        <f>G10/E10</f>
        <v>0</v>
      </c>
      <c r="I10" s="225">
        <f t="shared" si="0"/>
        <v>0</v>
      </c>
    </row>
    <row r="11" spans="1:9" s="5" customFormat="1" ht="27.75" thickBot="1">
      <c r="A11" s="210" t="s">
        <v>73</v>
      </c>
      <c r="B11" s="208" t="s">
        <v>229</v>
      </c>
      <c r="C11" s="208" t="s">
        <v>45</v>
      </c>
      <c r="D11" s="208"/>
      <c r="E11" s="228">
        <v>6.5</v>
      </c>
      <c r="F11" s="208"/>
      <c r="G11" s="107"/>
      <c r="H11" s="194">
        <f>G11/E11</f>
        <v>0</v>
      </c>
      <c r="I11" s="225">
        <f t="shared" si="0"/>
        <v>0</v>
      </c>
    </row>
    <row r="12" spans="1:9" s="5" customFormat="1" ht="15.75">
      <c r="A12" s="199">
        <v>6</v>
      </c>
      <c r="B12" s="208" t="s">
        <v>443</v>
      </c>
      <c r="C12" s="208" t="s">
        <v>52</v>
      </c>
      <c r="D12" s="208"/>
      <c r="E12" s="228">
        <v>108</v>
      </c>
      <c r="F12" s="208"/>
      <c r="G12" s="107"/>
      <c r="H12" s="194">
        <f>G12/E12</f>
        <v>0</v>
      </c>
      <c r="I12" s="225">
        <f t="shared" si="0"/>
        <v>0</v>
      </c>
    </row>
    <row r="13" spans="1:13" ht="16.5" thickBot="1">
      <c r="A13" s="201"/>
      <c r="B13" s="191" t="s">
        <v>230</v>
      </c>
      <c r="C13" s="191" t="s">
        <v>45</v>
      </c>
      <c r="D13" s="2">
        <v>0.05</v>
      </c>
      <c r="E13" s="3">
        <f>E12*D13</f>
        <v>5.4</v>
      </c>
      <c r="F13" s="191"/>
      <c r="G13" s="60"/>
      <c r="I13" s="225">
        <f t="shared" si="0"/>
        <v>0</v>
      </c>
      <c r="J13" s="1"/>
      <c r="K13" s="1"/>
      <c r="L13" s="1"/>
      <c r="M13" s="1"/>
    </row>
    <row r="14" spans="1:9" s="19" customFormat="1" ht="40.5">
      <c r="A14" s="58" t="s">
        <v>77</v>
      </c>
      <c r="B14" s="43" t="s">
        <v>538</v>
      </c>
      <c r="C14" s="43" t="s">
        <v>52</v>
      </c>
      <c r="D14" s="43"/>
      <c r="E14" s="44">
        <v>204</v>
      </c>
      <c r="F14" s="43"/>
      <c r="G14" s="109"/>
      <c r="H14" s="194">
        <f>G14/E14</f>
        <v>0</v>
      </c>
      <c r="I14" s="225">
        <f t="shared" si="0"/>
        <v>0</v>
      </c>
    </row>
    <row r="15" spans="1:9" s="19" customFormat="1" ht="13.5">
      <c r="A15" s="213"/>
      <c r="B15" s="2" t="s">
        <v>528</v>
      </c>
      <c r="C15" s="2" t="s">
        <v>80</v>
      </c>
      <c r="D15" s="2">
        <v>1</v>
      </c>
      <c r="E15" s="3">
        <f>E14*D15</f>
        <v>204</v>
      </c>
      <c r="F15" s="2">
        <v>6.5</v>
      </c>
      <c r="G15" s="60"/>
      <c r="H15" s="10"/>
      <c r="I15" s="225">
        <f t="shared" si="0"/>
        <v>0</v>
      </c>
    </row>
    <row r="16" spans="1:9" s="19" customFormat="1" ht="13.5">
      <c r="A16" s="213"/>
      <c r="B16" s="2" t="s">
        <v>529</v>
      </c>
      <c r="C16" s="265" t="s">
        <v>81</v>
      </c>
      <c r="D16" s="2"/>
      <c r="E16" s="3">
        <v>306</v>
      </c>
      <c r="F16" s="251">
        <v>6</v>
      </c>
      <c r="G16" s="60"/>
      <c r="H16" s="10"/>
      <c r="I16" s="225">
        <f t="shared" si="0"/>
        <v>0</v>
      </c>
    </row>
    <row r="17" spans="1:9" s="19" customFormat="1" ht="13.5">
      <c r="A17" s="213"/>
      <c r="B17" s="2" t="s">
        <v>540</v>
      </c>
      <c r="C17" s="191" t="s">
        <v>45</v>
      </c>
      <c r="D17" s="2">
        <v>0.0084</v>
      </c>
      <c r="E17" s="3">
        <f>D17*E12</f>
        <v>0.9071999999999999</v>
      </c>
      <c r="F17" s="251"/>
      <c r="G17" s="60"/>
      <c r="H17" s="10"/>
      <c r="I17" s="225"/>
    </row>
    <row r="18" spans="1:9" s="19" customFormat="1" ht="14.25" thickBot="1">
      <c r="A18" s="213"/>
      <c r="B18" s="2" t="s">
        <v>530</v>
      </c>
      <c r="C18" s="2" t="s">
        <v>85</v>
      </c>
      <c r="D18" s="2">
        <v>0.000444</v>
      </c>
      <c r="E18" s="62">
        <f>E14*D18</f>
        <v>0.090576</v>
      </c>
      <c r="F18" s="2">
        <v>1288</v>
      </c>
      <c r="G18" s="60"/>
      <c r="H18" s="10"/>
      <c r="I18" s="225">
        <f t="shared" si="0"/>
        <v>0</v>
      </c>
    </row>
    <row r="19" spans="1:13" ht="15.75">
      <c r="A19" s="49"/>
      <c r="B19" s="143" t="s">
        <v>122</v>
      </c>
      <c r="C19" s="51" t="s">
        <v>47</v>
      </c>
      <c r="D19" s="51"/>
      <c r="E19" s="52"/>
      <c r="F19" s="51"/>
      <c r="G19" s="54"/>
      <c r="H19" s="113"/>
      <c r="I19" s="13" t="e">
        <f>SUM(#REF!)</f>
        <v>#REF!</v>
      </c>
      <c r="J19" s="13"/>
      <c r="M19" s="289"/>
    </row>
    <row r="20" spans="1:10" ht="15.75">
      <c r="A20" s="100"/>
      <c r="B20" s="55" t="s">
        <v>71</v>
      </c>
      <c r="C20" s="55" t="s">
        <v>47</v>
      </c>
      <c r="D20" s="55"/>
      <c r="E20" s="98"/>
      <c r="F20" s="55"/>
      <c r="G20" s="101"/>
      <c r="H20" s="114"/>
      <c r="I20" s="13" t="e">
        <f>I19/2</f>
        <v>#REF!</v>
      </c>
      <c r="J20" s="10">
        <f>SUM(J19:J19)</f>
        <v>0</v>
      </c>
    </row>
    <row r="21" spans="1:8" ht="15.75">
      <c r="A21" s="22"/>
      <c r="B21" s="2" t="s">
        <v>37</v>
      </c>
      <c r="C21" s="2" t="s">
        <v>47</v>
      </c>
      <c r="D21" s="2"/>
      <c r="E21" s="21" t="s">
        <v>539</v>
      </c>
      <c r="F21" s="2"/>
      <c r="G21" s="32"/>
      <c r="H21" s="114"/>
    </row>
    <row r="22" spans="1:13" s="33" customFormat="1" ht="15.75">
      <c r="A22" s="38"/>
      <c r="B22" s="37" t="s">
        <v>48</v>
      </c>
      <c r="C22" s="37" t="s">
        <v>47</v>
      </c>
      <c r="D22" s="37"/>
      <c r="E22" s="37"/>
      <c r="F22" s="37"/>
      <c r="G22" s="39"/>
      <c r="H22" s="113"/>
      <c r="I22" s="26"/>
      <c r="J22" s="26"/>
      <c r="K22" s="30"/>
      <c r="L22" s="30"/>
      <c r="M22" s="30"/>
    </row>
    <row r="23" spans="1:8" ht="15.75">
      <c r="A23" s="22"/>
      <c r="B23" s="2" t="s">
        <v>70</v>
      </c>
      <c r="C23" s="2" t="s">
        <v>47</v>
      </c>
      <c r="D23" s="2"/>
      <c r="E23" s="21" t="s">
        <v>539</v>
      </c>
      <c r="F23" s="2"/>
      <c r="G23" s="32"/>
      <c r="H23" s="114"/>
    </row>
    <row r="24" spans="1:13" s="33" customFormat="1" ht="16.5" thickBot="1">
      <c r="A24" s="63"/>
      <c r="B24" s="23" t="s">
        <v>51</v>
      </c>
      <c r="C24" s="31"/>
      <c r="D24" s="31"/>
      <c r="E24" s="64"/>
      <c r="F24" s="31"/>
      <c r="G24" s="65"/>
      <c r="H24" s="113"/>
      <c r="I24" s="26"/>
      <c r="J24" s="30"/>
      <c r="K24" s="30"/>
      <c r="L24" s="30"/>
      <c r="M24" s="30"/>
    </row>
  </sheetData>
  <sheetProtection/>
  <mergeCells count="8">
    <mergeCell ref="A4:A5"/>
    <mergeCell ref="B4:B5"/>
    <mergeCell ref="C4:C5"/>
    <mergeCell ref="D4:E4"/>
    <mergeCell ref="F4:G4"/>
    <mergeCell ref="A1:G1"/>
    <mergeCell ref="A2:G2"/>
    <mergeCell ref="A3:G3"/>
  </mergeCells>
  <printOptions/>
  <pageMargins left="0.5511811023622047"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xl/worksheets/sheet14.xml><?xml version="1.0" encoding="utf-8"?>
<worksheet xmlns="http://schemas.openxmlformats.org/spreadsheetml/2006/main" xmlns:r="http://schemas.openxmlformats.org/officeDocument/2006/relationships">
  <sheetPr>
    <tabColor indexed="34"/>
  </sheetPr>
  <dimension ref="A1:M18"/>
  <sheetViews>
    <sheetView zoomScalePageLayoutView="0" workbookViewId="0" topLeftCell="A1">
      <selection activeCell="B17" sqref="B17"/>
    </sheetView>
  </sheetViews>
  <sheetFormatPr defaultColWidth="9.140625" defaultRowHeight="12.75"/>
  <cols>
    <col min="1" max="1" width="4.140625" style="16" customWidth="1"/>
    <col min="2" max="2" width="53.28125" style="1" customWidth="1"/>
    <col min="3" max="4" width="6.7109375" style="1" customWidth="1"/>
    <col min="5" max="5" width="8.8515625" style="1" customWidth="1"/>
    <col min="6" max="6" width="6.8515625" style="1" customWidth="1"/>
    <col min="7" max="7" width="10.28125" style="13" customWidth="1"/>
    <col min="8" max="8" width="10.28125" style="13" hidden="1" customWidth="1"/>
    <col min="9" max="9" width="9.00390625" style="13" hidden="1" customWidth="1"/>
    <col min="10" max="10" width="11.57421875" style="5" hidden="1" customWidth="1"/>
    <col min="11" max="12" width="9.140625" style="5" hidden="1" customWidth="1"/>
    <col min="13" max="13" width="9.140625" style="5" customWidth="1"/>
    <col min="14" max="16384" width="9.140625" style="1" customWidth="1"/>
  </cols>
  <sheetData>
    <row r="1" spans="1:10" s="29" customFormat="1" ht="26.25" customHeight="1">
      <c r="A1" s="359" t="s">
        <v>459</v>
      </c>
      <c r="B1" s="359"/>
      <c r="C1" s="359"/>
      <c r="D1" s="359"/>
      <c r="E1" s="359"/>
      <c r="F1" s="375"/>
      <c r="G1" s="359"/>
      <c r="H1" s="27"/>
      <c r="I1" s="28"/>
      <c r="J1" s="27"/>
    </row>
    <row r="2" spans="1:13" ht="22.5" customHeight="1">
      <c r="A2" s="334" t="s">
        <v>11</v>
      </c>
      <c r="B2" s="334"/>
      <c r="C2" s="334"/>
      <c r="D2" s="334"/>
      <c r="E2" s="334"/>
      <c r="F2" s="334"/>
      <c r="G2" s="334"/>
      <c r="H2" s="5"/>
      <c r="I2" s="4"/>
      <c r="K2" s="1"/>
      <c r="L2" s="1"/>
      <c r="M2" s="1"/>
    </row>
    <row r="3" spans="1:13" ht="21.75" customHeight="1" thickBot="1">
      <c r="A3" s="334" t="s">
        <v>519</v>
      </c>
      <c r="B3" s="334"/>
      <c r="C3" s="334"/>
      <c r="D3" s="334"/>
      <c r="E3" s="334"/>
      <c r="F3" s="334"/>
      <c r="G3" s="334"/>
      <c r="H3" s="5"/>
      <c r="I3" s="4"/>
      <c r="K3" s="1"/>
      <c r="L3" s="1"/>
      <c r="M3" s="1"/>
    </row>
    <row r="4" spans="1:13" ht="28.5" customHeight="1">
      <c r="A4" s="349" t="s">
        <v>39</v>
      </c>
      <c r="B4" s="368" t="s">
        <v>40</v>
      </c>
      <c r="C4" s="370" t="s">
        <v>38</v>
      </c>
      <c r="D4" s="372" t="s">
        <v>41</v>
      </c>
      <c r="E4" s="373"/>
      <c r="F4" s="372" t="s">
        <v>36</v>
      </c>
      <c r="G4" s="374"/>
      <c r="H4" s="12"/>
      <c r="I4" s="19"/>
      <c r="J4" s="12"/>
      <c r="K4" s="1"/>
      <c r="L4" s="1"/>
      <c r="M4" s="1"/>
    </row>
    <row r="5" spans="1:13" ht="58.5" customHeight="1">
      <c r="A5" s="350"/>
      <c r="B5" s="369"/>
      <c r="C5" s="371"/>
      <c r="D5" s="14" t="s">
        <v>42</v>
      </c>
      <c r="E5" s="14" t="s">
        <v>43</v>
      </c>
      <c r="F5" s="14" t="s">
        <v>42</v>
      </c>
      <c r="G5" s="20" t="s">
        <v>43</v>
      </c>
      <c r="H5" s="15"/>
      <c r="I5" s="10"/>
      <c r="J5" s="12"/>
      <c r="K5" s="1"/>
      <c r="L5" s="1"/>
      <c r="M5" s="1"/>
    </row>
    <row r="6" spans="1:10" s="7" customFormat="1" ht="14.25" customHeight="1" thickBot="1">
      <c r="A6" s="34" t="s">
        <v>44</v>
      </c>
      <c r="B6" s="35">
        <v>3</v>
      </c>
      <c r="C6" s="35">
        <v>4</v>
      </c>
      <c r="D6" s="35">
        <v>5</v>
      </c>
      <c r="E6" s="35">
        <v>6</v>
      </c>
      <c r="F6" s="35">
        <v>7</v>
      </c>
      <c r="G6" s="36">
        <v>8</v>
      </c>
      <c r="H6" s="10"/>
      <c r="I6" s="10"/>
      <c r="J6" s="19"/>
    </row>
    <row r="7" spans="1:9" s="7" customFormat="1" ht="15" thickBot="1" thickTop="1">
      <c r="A7" s="192">
        <v>1</v>
      </c>
      <c r="B7" s="47" t="s">
        <v>268</v>
      </c>
      <c r="C7" s="47" t="s">
        <v>50</v>
      </c>
      <c r="D7" s="193"/>
      <c r="E7" s="180">
        <v>20</v>
      </c>
      <c r="F7" s="47"/>
      <c r="G7" s="253"/>
      <c r="H7" s="194">
        <f>G7/E7</f>
        <v>0</v>
      </c>
      <c r="I7" s="225">
        <f aca="true" t="shared" si="0" ref="I7:I12">G7</f>
        <v>0</v>
      </c>
    </row>
    <row r="8" spans="1:9" s="6" customFormat="1" ht="27.75" thickBot="1">
      <c r="A8" s="58" t="s">
        <v>69</v>
      </c>
      <c r="B8" s="249" t="s">
        <v>269</v>
      </c>
      <c r="C8" s="249" t="s">
        <v>45</v>
      </c>
      <c r="D8" s="249"/>
      <c r="E8" s="228">
        <v>3.3</v>
      </c>
      <c r="F8" s="249"/>
      <c r="G8" s="254"/>
      <c r="H8" s="194">
        <f>G8/E8</f>
        <v>0</v>
      </c>
      <c r="I8" s="99">
        <f t="shared" si="0"/>
        <v>0</v>
      </c>
    </row>
    <row r="9" spans="1:9" s="6" customFormat="1" ht="14.25" thickBot="1">
      <c r="A9" s="58" t="s">
        <v>91</v>
      </c>
      <c r="B9" s="43" t="s">
        <v>170</v>
      </c>
      <c r="C9" s="43" t="s">
        <v>79</v>
      </c>
      <c r="D9" s="43"/>
      <c r="E9" s="44">
        <v>0.1</v>
      </c>
      <c r="F9" s="43"/>
      <c r="G9" s="254"/>
      <c r="H9" s="194">
        <f>G9/E9</f>
        <v>0</v>
      </c>
      <c r="I9" s="11">
        <f t="shared" si="0"/>
        <v>0</v>
      </c>
    </row>
    <row r="10" spans="1:9" s="6" customFormat="1" ht="14.25" thickBot="1">
      <c r="A10" s="58" t="s">
        <v>92</v>
      </c>
      <c r="B10" s="43" t="s">
        <v>270</v>
      </c>
      <c r="C10" s="43" t="s">
        <v>52</v>
      </c>
      <c r="D10" s="43"/>
      <c r="E10" s="44">
        <v>6.3</v>
      </c>
      <c r="F10" s="43"/>
      <c r="G10" s="254"/>
      <c r="H10" s="194">
        <f>G10/E10</f>
        <v>0</v>
      </c>
      <c r="I10" s="11">
        <f t="shared" si="0"/>
        <v>0</v>
      </c>
    </row>
    <row r="11" spans="1:9" s="6" customFormat="1" ht="14.25" thickBot="1">
      <c r="A11" s="58" t="s">
        <v>73</v>
      </c>
      <c r="B11" s="43" t="s">
        <v>271</v>
      </c>
      <c r="C11" s="43" t="s">
        <v>52</v>
      </c>
      <c r="D11" s="43"/>
      <c r="E11" s="44">
        <v>7</v>
      </c>
      <c r="F11" s="43"/>
      <c r="G11" s="254"/>
      <c r="H11" s="194">
        <f>G11/E11</f>
        <v>0</v>
      </c>
      <c r="I11" s="11">
        <f t="shared" si="0"/>
        <v>0</v>
      </c>
    </row>
    <row r="12" spans="1:9" s="7" customFormat="1" ht="27">
      <c r="A12" s="58" t="s">
        <v>76</v>
      </c>
      <c r="B12" s="43" t="s">
        <v>272</v>
      </c>
      <c r="C12" s="43" t="s">
        <v>50</v>
      </c>
      <c r="D12" s="205"/>
      <c r="E12" s="44">
        <v>20</v>
      </c>
      <c r="F12" s="43"/>
      <c r="G12" s="254"/>
      <c r="H12" s="194">
        <f>G12/E12</f>
        <v>0</v>
      </c>
      <c r="I12" s="225">
        <f t="shared" si="0"/>
        <v>0</v>
      </c>
    </row>
    <row r="13" spans="1:13" ht="15.75">
      <c r="A13" s="100"/>
      <c r="B13" s="256" t="s">
        <v>131</v>
      </c>
      <c r="C13" s="55" t="s">
        <v>47</v>
      </c>
      <c r="D13" s="55"/>
      <c r="E13" s="98"/>
      <c r="F13" s="55"/>
      <c r="G13" s="257"/>
      <c r="I13" s="9">
        <f>SUM(I7:I12)</f>
        <v>0</v>
      </c>
      <c r="J13" s="10"/>
      <c r="K13" s="1"/>
      <c r="L13" s="1"/>
      <c r="M13" s="1"/>
    </row>
    <row r="14" spans="1:13" ht="15.75">
      <c r="A14" s="22"/>
      <c r="B14" s="2" t="s">
        <v>37</v>
      </c>
      <c r="C14" s="2" t="s">
        <v>47</v>
      </c>
      <c r="D14" s="2"/>
      <c r="E14" s="21" t="s">
        <v>539</v>
      </c>
      <c r="F14" s="2"/>
      <c r="G14" s="32"/>
      <c r="I14" s="57">
        <f>I13/2</f>
        <v>0</v>
      </c>
      <c r="K14" s="1"/>
      <c r="L14" s="1"/>
      <c r="M14" s="1"/>
    </row>
    <row r="15" spans="1:13" ht="15.75">
      <c r="A15" s="22"/>
      <c r="B15" s="2" t="s">
        <v>48</v>
      </c>
      <c r="C15" s="2" t="s">
        <v>47</v>
      </c>
      <c r="D15" s="2"/>
      <c r="E15" s="2"/>
      <c r="F15" s="2"/>
      <c r="G15" s="32"/>
      <c r="I15" s="9"/>
      <c r="K15" s="1"/>
      <c r="L15" s="1"/>
      <c r="M15" s="1"/>
    </row>
    <row r="16" spans="1:13" ht="15.75">
      <c r="A16" s="22"/>
      <c r="B16" s="2" t="s">
        <v>70</v>
      </c>
      <c r="C16" s="2" t="s">
        <v>47</v>
      </c>
      <c r="D16" s="2"/>
      <c r="E16" s="21" t="s">
        <v>539</v>
      </c>
      <c r="F16" s="2"/>
      <c r="G16" s="32"/>
      <c r="I16" s="9"/>
      <c r="K16" s="1"/>
      <c r="L16" s="1"/>
      <c r="M16" s="1"/>
    </row>
    <row r="17" spans="1:10" s="6" customFormat="1" ht="14.25" thickBot="1">
      <c r="A17" s="59"/>
      <c r="B17" s="258" t="s">
        <v>273</v>
      </c>
      <c r="C17" s="258" t="s">
        <v>47</v>
      </c>
      <c r="D17" s="45"/>
      <c r="E17" s="45"/>
      <c r="F17" s="45"/>
      <c r="G17" s="65"/>
      <c r="H17" s="9"/>
      <c r="I17" s="9"/>
      <c r="J17" s="4"/>
    </row>
    <row r="18" spans="1:10" s="29" customFormat="1" ht="19.5" customHeight="1">
      <c r="A18" s="259"/>
      <c r="B18" s="260"/>
      <c r="C18" s="261"/>
      <c r="D18" s="261"/>
      <c r="E18" s="261"/>
      <c r="F18" s="261"/>
      <c r="G18" s="262"/>
      <c r="H18" s="263"/>
      <c r="I18" s="264"/>
      <c r="J18" s="27"/>
    </row>
  </sheetData>
  <sheetProtection/>
  <mergeCells count="8">
    <mergeCell ref="A4:A5"/>
    <mergeCell ref="B4:B5"/>
    <mergeCell ref="C4:C5"/>
    <mergeCell ref="D4:E4"/>
    <mergeCell ref="F4:G4"/>
    <mergeCell ref="A1:G1"/>
    <mergeCell ref="A2:G2"/>
    <mergeCell ref="A3:G3"/>
  </mergeCells>
  <printOptions/>
  <pageMargins left="0.5511811023622047"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I13"/>
  <sheetViews>
    <sheetView zoomScalePageLayoutView="0" workbookViewId="0" topLeftCell="A1">
      <selection activeCell="C6" sqref="C6"/>
    </sheetView>
  </sheetViews>
  <sheetFormatPr defaultColWidth="9.140625" defaultRowHeight="12.75"/>
  <cols>
    <col min="1" max="1" width="7.421875" style="153" customWidth="1"/>
    <col min="2" max="2" width="23.57421875" style="153" customWidth="1"/>
    <col min="3" max="3" width="45.140625" style="153" customWidth="1"/>
    <col min="4" max="6" width="8.7109375" style="153" customWidth="1"/>
    <col min="7" max="7" width="9.8515625" style="153" customWidth="1"/>
    <col min="8" max="8" width="8.7109375" style="153" customWidth="1"/>
    <col min="9" max="9" width="12.57421875" style="153" customWidth="1"/>
    <col min="10" max="10" width="1.1484375" style="153" customWidth="1"/>
    <col min="11" max="16384" width="9.140625" style="153" customWidth="1"/>
  </cols>
  <sheetData>
    <row r="1" spans="1:9" ht="19.5" customHeight="1">
      <c r="A1" s="359" t="s">
        <v>459</v>
      </c>
      <c r="B1" s="359"/>
      <c r="C1" s="359"/>
      <c r="D1" s="359"/>
      <c r="E1" s="359"/>
      <c r="F1" s="359"/>
      <c r="G1" s="359"/>
      <c r="H1" s="359"/>
      <c r="I1" s="359"/>
    </row>
    <row r="2" spans="1:9" ht="24.75" customHeight="1">
      <c r="A2" s="360" t="s">
        <v>146</v>
      </c>
      <c r="B2" s="360"/>
      <c r="C2" s="360"/>
      <c r="D2" s="360"/>
      <c r="E2" s="360"/>
      <c r="F2" s="360"/>
      <c r="G2" s="360"/>
      <c r="H2" s="360"/>
      <c r="I2" s="360"/>
    </row>
    <row r="3" spans="1:9" ht="26.25" customHeight="1" thickBot="1">
      <c r="A3" s="338" t="s">
        <v>236</v>
      </c>
      <c r="B3" s="338"/>
      <c r="C3" s="338"/>
      <c r="D3" s="338"/>
      <c r="E3" s="338"/>
      <c r="F3" s="338"/>
      <c r="G3" s="338"/>
      <c r="H3" s="338"/>
      <c r="I3" s="338"/>
    </row>
    <row r="4" spans="1:9" ht="24" customHeight="1">
      <c r="A4" s="361" t="s">
        <v>39</v>
      </c>
      <c r="B4" s="363" t="s">
        <v>147</v>
      </c>
      <c r="C4" s="363" t="s">
        <v>148</v>
      </c>
      <c r="D4" s="365" t="s">
        <v>198</v>
      </c>
      <c r="E4" s="365"/>
      <c r="F4" s="365"/>
      <c r="G4" s="365"/>
      <c r="H4" s="365"/>
      <c r="I4" s="366" t="s">
        <v>149</v>
      </c>
    </row>
    <row r="5" spans="1:9" ht="79.5" customHeight="1" thickBot="1">
      <c r="A5" s="362"/>
      <c r="B5" s="364"/>
      <c r="C5" s="364"/>
      <c r="D5" s="154" t="s">
        <v>49</v>
      </c>
      <c r="E5" s="154" t="s">
        <v>150</v>
      </c>
      <c r="F5" s="155" t="s">
        <v>151</v>
      </c>
      <c r="G5" s="154" t="s">
        <v>152</v>
      </c>
      <c r="H5" s="156" t="s">
        <v>59</v>
      </c>
      <c r="I5" s="367"/>
    </row>
    <row r="6" spans="1:9" s="4" customFormat="1" ht="34.5" customHeight="1" thickTop="1">
      <c r="A6" s="166">
        <v>1</v>
      </c>
      <c r="B6" s="55" t="s">
        <v>145</v>
      </c>
      <c r="C6" s="55" t="s">
        <v>49</v>
      </c>
      <c r="D6" s="167"/>
      <c r="E6" s="167"/>
      <c r="F6" s="167"/>
      <c r="G6" s="167"/>
      <c r="H6" s="167"/>
      <c r="I6" s="96"/>
    </row>
    <row r="7" spans="1:9" s="4" customFormat="1" ht="34.5" customHeight="1">
      <c r="A7" s="166">
        <v>2</v>
      </c>
      <c r="B7" s="55" t="s">
        <v>153</v>
      </c>
      <c r="C7" s="2" t="s">
        <v>205</v>
      </c>
      <c r="D7" s="73"/>
      <c r="E7" s="73"/>
      <c r="F7" s="73"/>
      <c r="G7" s="73"/>
      <c r="H7" s="73"/>
      <c r="I7" s="60"/>
    </row>
    <row r="8" spans="1:9" s="4" customFormat="1" ht="34.5" customHeight="1">
      <c r="A8" s="166">
        <v>3</v>
      </c>
      <c r="B8" s="55" t="s">
        <v>154</v>
      </c>
      <c r="C8" s="53" t="s">
        <v>132</v>
      </c>
      <c r="D8" s="74"/>
      <c r="E8" s="74"/>
      <c r="F8" s="74"/>
      <c r="G8" s="74"/>
      <c r="H8" s="73"/>
      <c r="I8" s="106"/>
    </row>
    <row r="9" spans="1:9" s="4" customFormat="1" ht="34.5" customHeight="1">
      <c r="A9" s="166">
        <v>4</v>
      </c>
      <c r="B9" s="55" t="s">
        <v>155</v>
      </c>
      <c r="C9" s="53" t="s">
        <v>266</v>
      </c>
      <c r="D9" s="74"/>
      <c r="E9" s="74"/>
      <c r="F9" s="74"/>
      <c r="G9" s="74"/>
      <c r="H9" s="73"/>
      <c r="I9" s="106"/>
    </row>
    <row r="10" spans="1:9" s="4" customFormat="1" ht="34.5" customHeight="1">
      <c r="A10" s="166">
        <v>4</v>
      </c>
      <c r="B10" s="55" t="s">
        <v>393</v>
      </c>
      <c r="C10" s="53" t="s">
        <v>401</v>
      </c>
      <c r="D10" s="74"/>
      <c r="E10" s="74"/>
      <c r="F10" s="74"/>
      <c r="G10" s="74"/>
      <c r="H10" s="73"/>
      <c r="I10" s="106"/>
    </row>
    <row r="11" spans="1:9" s="8" customFormat="1" ht="34.5" customHeight="1" thickBot="1">
      <c r="A11" s="157"/>
      <c r="B11" s="31"/>
      <c r="C11" s="23" t="s">
        <v>156</v>
      </c>
      <c r="D11" s="76"/>
      <c r="E11" s="76"/>
      <c r="F11" s="76"/>
      <c r="G11" s="76"/>
      <c r="H11" s="76"/>
      <c r="I11" s="77"/>
    </row>
    <row r="12" spans="1:9" ht="8.25" customHeight="1">
      <c r="A12" s="158"/>
      <c r="B12" s="158"/>
      <c r="C12" s="158"/>
      <c r="D12" s="159"/>
      <c r="E12" s="159"/>
      <c r="F12" s="158"/>
      <c r="G12" s="158"/>
      <c r="H12" s="159"/>
      <c r="I12" s="159"/>
    </row>
    <row r="13" spans="1:9" ht="17.25" customHeight="1">
      <c r="A13" s="158"/>
      <c r="B13" s="158"/>
      <c r="C13" s="158"/>
      <c r="D13" s="159"/>
      <c r="E13" s="159"/>
      <c r="F13" s="158"/>
      <c r="G13" s="158"/>
      <c r="H13" s="159"/>
      <c r="I13" s="159"/>
    </row>
  </sheetData>
  <sheetProtection/>
  <mergeCells count="8">
    <mergeCell ref="A4:A5"/>
    <mergeCell ref="B4:B5"/>
    <mergeCell ref="C4:C5"/>
    <mergeCell ref="D4:H4"/>
    <mergeCell ref="I4:I5"/>
    <mergeCell ref="A1:I1"/>
    <mergeCell ref="A2:I2"/>
    <mergeCell ref="A3:I3"/>
  </mergeCells>
  <printOptions/>
  <pageMargins left="0.7086614173228347" right="0" top="0.1968503937007874" bottom="0.3937007874015748" header="0" footer="0"/>
  <pageSetup horizontalDpi="600" verticalDpi="600" orientation="landscape" paperSize="9" r:id="rId1"/>
  <headerFooter>
    <oddFooter>&amp;L&amp;8&amp;A&amp;R&amp;8&amp;P</oddFooter>
  </headerFooter>
</worksheet>
</file>

<file path=xl/worksheets/sheet3.xml><?xml version="1.0" encoding="utf-8"?>
<worksheet xmlns="http://schemas.openxmlformats.org/spreadsheetml/2006/main" xmlns:r="http://schemas.openxmlformats.org/officeDocument/2006/relationships">
  <sheetPr>
    <tabColor indexed="34"/>
  </sheetPr>
  <dimension ref="A1:AZ97"/>
  <sheetViews>
    <sheetView zoomScalePageLayoutView="0" workbookViewId="0" topLeftCell="A1">
      <selection activeCell="E37" sqref="E37"/>
    </sheetView>
  </sheetViews>
  <sheetFormatPr defaultColWidth="9.140625" defaultRowHeight="12.75"/>
  <cols>
    <col min="1" max="1" width="4.140625" style="16" customWidth="1"/>
    <col min="2" max="2" width="53.7109375" style="1" customWidth="1"/>
    <col min="3" max="3" width="7.421875" style="1" customWidth="1"/>
    <col min="4" max="4" width="6.7109375" style="1" customWidth="1"/>
    <col min="5" max="5" width="8.8515625" style="1" customWidth="1"/>
    <col min="6" max="6" width="6.8515625" style="1" customWidth="1"/>
    <col min="7" max="7" width="10.28125" style="13" customWidth="1"/>
    <col min="8" max="8" width="10.28125" style="13" hidden="1" customWidth="1"/>
    <col min="9" max="9" width="9.00390625" style="13" hidden="1" customWidth="1"/>
    <col min="10" max="10" width="7.57421875" style="5" hidden="1" customWidth="1"/>
    <col min="11" max="13" width="9.140625" style="5" hidden="1" customWidth="1"/>
    <col min="14" max="15" width="9.140625" style="1" hidden="1" customWidth="1"/>
    <col min="16" max="16" width="11.421875" style="1" bestFit="1" customWidth="1"/>
    <col min="17" max="16384" width="9.140625" style="1" customWidth="1"/>
  </cols>
  <sheetData>
    <row r="1" spans="1:9" ht="21" customHeight="1">
      <c r="A1" s="359" t="s">
        <v>459</v>
      </c>
      <c r="B1" s="359"/>
      <c r="C1" s="359"/>
      <c r="D1" s="359"/>
      <c r="E1" s="359"/>
      <c r="F1" s="375"/>
      <c r="G1" s="359"/>
      <c r="H1" s="142"/>
      <c r="I1" s="5"/>
    </row>
    <row r="2" spans="1:9" ht="18" customHeight="1">
      <c r="A2" s="376" t="s">
        <v>145</v>
      </c>
      <c r="B2" s="376"/>
      <c r="C2" s="376"/>
      <c r="D2" s="376"/>
      <c r="E2" s="376"/>
      <c r="F2" s="376"/>
      <c r="G2" s="376"/>
      <c r="H2" s="30"/>
      <c r="I2" s="5"/>
    </row>
    <row r="3" spans="1:9" ht="18" customHeight="1">
      <c r="A3" s="376" t="s">
        <v>236</v>
      </c>
      <c r="B3" s="376"/>
      <c r="C3" s="376"/>
      <c r="D3" s="376"/>
      <c r="E3" s="376"/>
      <c r="F3" s="376"/>
      <c r="G3" s="376"/>
      <c r="H3" s="30"/>
      <c r="I3" s="5"/>
    </row>
    <row r="4" spans="1:9" ht="18" customHeight="1" thickBot="1">
      <c r="A4" s="376" t="s">
        <v>49</v>
      </c>
      <c r="B4" s="376"/>
      <c r="C4" s="376"/>
      <c r="D4" s="376"/>
      <c r="E4" s="376"/>
      <c r="F4" s="376"/>
      <c r="G4" s="376"/>
      <c r="H4" s="30"/>
      <c r="I4" s="5"/>
    </row>
    <row r="5" spans="1:10" ht="28.5" customHeight="1">
      <c r="A5" s="349" t="s">
        <v>39</v>
      </c>
      <c r="B5" s="368" t="s">
        <v>40</v>
      </c>
      <c r="C5" s="370" t="s">
        <v>38</v>
      </c>
      <c r="D5" s="372" t="s">
        <v>41</v>
      </c>
      <c r="E5" s="373"/>
      <c r="F5" s="372" t="s">
        <v>36</v>
      </c>
      <c r="G5" s="374"/>
      <c r="H5" s="19"/>
      <c r="I5" s="12"/>
      <c r="J5" s="12"/>
    </row>
    <row r="6" spans="1:13" ht="58.5" customHeight="1">
      <c r="A6" s="350"/>
      <c r="B6" s="369"/>
      <c r="C6" s="371"/>
      <c r="D6" s="14" t="s">
        <v>42</v>
      </c>
      <c r="E6" s="14" t="s">
        <v>43</v>
      </c>
      <c r="F6" s="14" t="s">
        <v>42</v>
      </c>
      <c r="G6" s="20" t="s">
        <v>43</v>
      </c>
      <c r="H6" s="15"/>
      <c r="I6" s="15"/>
      <c r="J6" s="12"/>
      <c r="M6" s="5" t="s">
        <v>187</v>
      </c>
    </row>
    <row r="7" spans="1:13" s="7" customFormat="1" ht="14.25" customHeight="1" thickBot="1">
      <c r="A7" s="34" t="s">
        <v>44</v>
      </c>
      <c r="B7" s="35">
        <v>3</v>
      </c>
      <c r="C7" s="35">
        <v>4</v>
      </c>
      <c r="D7" s="35">
        <v>5</v>
      </c>
      <c r="E7" s="35">
        <v>6</v>
      </c>
      <c r="F7" s="35">
        <v>7</v>
      </c>
      <c r="G7" s="36">
        <v>8</v>
      </c>
      <c r="H7" s="11"/>
      <c r="I7" s="11"/>
      <c r="J7" s="18"/>
      <c r="K7" s="8"/>
      <c r="L7" s="8"/>
      <c r="M7" s="8"/>
    </row>
    <row r="8" spans="1:9" ht="27.75" thickTop="1">
      <c r="A8" s="58" t="s">
        <v>44</v>
      </c>
      <c r="B8" s="43" t="s">
        <v>518</v>
      </c>
      <c r="C8" s="43" t="s">
        <v>520</v>
      </c>
      <c r="D8" s="43"/>
      <c r="E8" s="326">
        <v>1500</v>
      </c>
      <c r="F8" s="43"/>
      <c r="G8" s="107"/>
      <c r="H8" s="194">
        <f>G8/E8</f>
        <v>0</v>
      </c>
      <c r="I8" s="99">
        <f>G8</f>
        <v>0</v>
      </c>
    </row>
    <row r="9" spans="1:10" s="8" customFormat="1" ht="13.5">
      <c r="A9" s="245">
        <v>2</v>
      </c>
      <c r="B9" s="37" t="s">
        <v>521</v>
      </c>
      <c r="C9" s="246" t="s">
        <v>79</v>
      </c>
      <c r="D9" s="246"/>
      <c r="E9" s="327">
        <v>400</v>
      </c>
      <c r="F9" s="246"/>
      <c r="G9" s="247"/>
      <c r="H9" s="11"/>
      <c r="I9" s="11"/>
      <c r="J9" s="18"/>
    </row>
    <row r="10" spans="1:10" s="7" customFormat="1" ht="54.75" thickBot="1">
      <c r="A10" s="179" t="s">
        <v>91</v>
      </c>
      <c r="B10" s="47" t="s">
        <v>34</v>
      </c>
      <c r="C10" s="47" t="s">
        <v>50</v>
      </c>
      <c r="D10" s="47"/>
      <c r="E10" s="240">
        <v>704</v>
      </c>
      <c r="F10" s="238"/>
      <c r="G10" s="108"/>
      <c r="H10" s="194">
        <f>G10/E10</f>
        <v>0</v>
      </c>
      <c r="I10" s="99">
        <f aca="true" t="shared" si="0" ref="I10:I19">G10</f>
        <v>0</v>
      </c>
      <c r="J10" s="11"/>
    </row>
    <row r="11" spans="1:9" s="7" customFormat="1" ht="27.75" thickBot="1">
      <c r="A11" s="197">
        <v>4</v>
      </c>
      <c r="B11" s="43" t="s">
        <v>0</v>
      </c>
      <c r="C11" s="43" t="s">
        <v>50</v>
      </c>
      <c r="D11" s="205"/>
      <c r="E11" s="44">
        <v>50</v>
      </c>
      <c r="F11" s="43"/>
      <c r="G11" s="107"/>
      <c r="H11" s="194">
        <f>G11/E11</f>
        <v>0</v>
      </c>
      <c r="I11" s="99">
        <f t="shared" si="0"/>
        <v>0</v>
      </c>
    </row>
    <row r="12" spans="1:9" ht="16.5" thickBot="1">
      <c r="A12" s="58" t="s">
        <v>73</v>
      </c>
      <c r="B12" s="249" t="s">
        <v>237</v>
      </c>
      <c r="C12" s="43" t="s">
        <v>45</v>
      </c>
      <c r="D12" s="43"/>
      <c r="E12" s="227">
        <v>61</v>
      </c>
      <c r="F12" s="43"/>
      <c r="G12" s="107"/>
      <c r="H12" s="194">
        <f>G12/E12</f>
        <v>0</v>
      </c>
      <c r="I12" s="99">
        <f t="shared" si="0"/>
        <v>0</v>
      </c>
    </row>
    <row r="13" spans="1:9" s="5" customFormat="1" ht="15.75">
      <c r="A13" s="58" t="s">
        <v>76</v>
      </c>
      <c r="B13" s="43" t="s">
        <v>1</v>
      </c>
      <c r="C13" s="43" t="s">
        <v>45</v>
      </c>
      <c r="D13" s="43"/>
      <c r="E13" s="44">
        <v>18.9</v>
      </c>
      <c r="F13" s="43"/>
      <c r="G13" s="107"/>
      <c r="H13" s="194">
        <f>G13/E13</f>
        <v>0</v>
      </c>
      <c r="I13" s="99">
        <f t="shared" si="0"/>
        <v>0</v>
      </c>
    </row>
    <row r="14" spans="1:10" s="5" customFormat="1" ht="27.75" thickBot="1">
      <c r="A14" s="179" t="s">
        <v>77</v>
      </c>
      <c r="B14" s="47" t="s">
        <v>238</v>
      </c>
      <c r="C14" s="47" t="s">
        <v>50</v>
      </c>
      <c r="D14" s="47"/>
      <c r="E14" s="236">
        <v>72.4</v>
      </c>
      <c r="F14" s="47"/>
      <c r="G14" s="108"/>
      <c r="H14" s="229"/>
      <c r="I14" s="99">
        <f t="shared" si="0"/>
        <v>0</v>
      </c>
      <c r="J14" s="4"/>
    </row>
    <row r="15" spans="1:10" s="5" customFormat="1" ht="27.75" thickBot="1">
      <c r="A15" s="58" t="s">
        <v>100</v>
      </c>
      <c r="B15" s="43" t="s">
        <v>18</v>
      </c>
      <c r="C15" s="43" t="s">
        <v>50</v>
      </c>
      <c r="D15" s="43"/>
      <c r="E15" s="227">
        <v>66.2</v>
      </c>
      <c r="F15" s="43"/>
      <c r="G15" s="107"/>
      <c r="H15" s="194">
        <f>G15/E15</f>
        <v>0</v>
      </c>
      <c r="I15" s="99">
        <f t="shared" si="0"/>
        <v>0</v>
      </c>
      <c r="J15" s="4"/>
    </row>
    <row r="16" spans="1:52" s="6" customFormat="1" ht="14.25" thickBot="1">
      <c r="A16" s="197">
        <v>9</v>
      </c>
      <c r="B16" s="43" t="s">
        <v>170</v>
      </c>
      <c r="C16" s="43" t="s">
        <v>79</v>
      </c>
      <c r="D16" s="43"/>
      <c r="E16" s="235">
        <v>4.772</v>
      </c>
      <c r="F16" s="43"/>
      <c r="G16" s="107"/>
      <c r="H16" s="194">
        <f>G16/E16</f>
        <v>0</v>
      </c>
      <c r="I16" s="99">
        <f t="shared" si="0"/>
        <v>0</v>
      </c>
      <c r="J16" s="226"/>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4"/>
      <c r="AT16" s="4"/>
      <c r="AU16" s="4"/>
      <c r="AV16" s="4"/>
      <c r="AW16" s="4"/>
      <c r="AX16" s="4"/>
      <c r="AY16" s="4"/>
      <c r="AZ16" s="4"/>
    </row>
    <row r="17" spans="1:9" s="7" customFormat="1" ht="27.75" thickBot="1">
      <c r="A17" s="58" t="s">
        <v>95</v>
      </c>
      <c r="B17" s="43" t="s">
        <v>254</v>
      </c>
      <c r="C17" s="230" t="s">
        <v>75</v>
      </c>
      <c r="D17" s="43"/>
      <c r="E17" s="44">
        <v>29</v>
      </c>
      <c r="F17" s="43"/>
      <c r="G17" s="107"/>
      <c r="H17" s="194">
        <f>G17/E17</f>
        <v>0</v>
      </c>
      <c r="I17" s="99">
        <f>G17</f>
        <v>0</v>
      </c>
    </row>
    <row r="18" spans="1:9" s="6" customFormat="1" ht="27.75" thickBot="1">
      <c r="A18" s="197">
        <v>11</v>
      </c>
      <c r="B18" s="43" t="s">
        <v>233</v>
      </c>
      <c r="C18" s="230" t="s">
        <v>50</v>
      </c>
      <c r="D18" s="43"/>
      <c r="E18" s="44">
        <v>5.7</v>
      </c>
      <c r="F18" s="43"/>
      <c r="G18" s="109"/>
      <c r="H18" s="194">
        <f>G18/E18</f>
        <v>0</v>
      </c>
      <c r="I18" s="99">
        <f t="shared" si="0"/>
        <v>0</v>
      </c>
    </row>
    <row r="19" spans="1:52" s="6" customFormat="1" ht="13.5">
      <c r="A19" s="197">
        <v>12</v>
      </c>
      <c r="B19" s="43" t="s">
        <v>170</v>
      </c>
      <c r="C19" s="43" t="s">
        <v>79</v>
      </c>
      <c r="D19" s="43"/>
      <c r="E19" s="235">
        <v>0.497</v>
      </c>
      <c r="F19" s="43"/>
      <c r="G19" s="107"/>
      <c r="H19" s="194">
        <f>G19/E19</f>
        <v>0</v>
      </c>
      <c r="I19" s="99">
        <f t="shared" si="0"/>
        <v>0</v>
      </c>
      <c r="J19" s="226"/>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4"/>
      <c r="AT19" s="4"/>
      <c r="AU19" s="4"/>
      <c r="AV19" s="4"/>
      <c r="AW19" s="4"/>
      <c r="AX19" s="4"/>
      <c r="AY19" s="4"/>
      <c r="AZ19" s="4"/>
    </row>
    <row r="20" spans="1:10" s="7" customFormat="1" ht="41.25" thickBot="1">
      <c r="A20" s="192">
        <v>13</v>
      </c>
      <c r="B20" s="328" t="s">
        <v>522</v>
      </c>
      <c r="C20" s="47" t="s">
        <v>50</v>
      </c>
      <c r="D20" s="47"/>
      <c r="E20" s="240">
        <v>754</v>
      </c>
      <c r="F20" s="47"/>
      <c r="G20" s="108"/>
      <c r="H20" s="194">
        <f>G20/E20</f>
        <v>0</v>
      </c>
      <c r="I20" s="99">
        <f aca="true" t="shared" si="1" ref="I20:I32">G20</f>
        <v>0</v>
      </c>
      <c r="J20" s="11"/>
    </row>
    <row r="21" spans="1:9" ht="16.5" thickBot="1">
      <c r="A21" s="58" t="s">
        <v>109</v>
      </c>
      <c r="B21" s="43" t="s">
        <v>19</v>
      </c>
      <c r="C21" s="43" t="s">
        <v>45</v>
      </c>
      <c r="D21" s="43"/>
      <c r="E21" s="227">
        <v>37</v>
      </c>
      <c r="F21" s="43"/>
      <c r="G21" s="107"/>
      <c r="H21" s="194">
        <f>G21/E21</f>
        <v>0</v>
      </c>
      <c r="I21" s="99">
        <f t="shared" si="1"/>
        <v>0</v>
      </c>
    </row>
    <row r="22" spans="1:9" ht="15.75">
      <c r="A22" s="58" t="s">
        <v>87</v>
      </c>
      <c r="B22" s="43" t="s">
        <v>239</v>
      </c>
      <c r="C22" s="43" t="s">
        <v>45</v>
      </c>
      <c r="D22" s="43"/>
      <c r="E22" s="227">
        <v>74</v>
      </c>
      <c r="F22" s="43"/>
      <c r="G22" s="107"/>
      <c r="H22" s="194">
        <f>G22/E22</f>
        <v>0</v>
      </c>
      <c r="I22" s="99">
        <f t="shared" si="1"/>
        <v>0</v>
      </c>
    </row>
    <row r="23" spans="1:10" s="5" customFormat="1" ht="40.5" thickBot="1">
      <c r="A23" s="179" t="s">
        <v>83</v>
      </c>
      <c r="B23" s="47" t="s">
        <v>240</v>
      </c>
      <c r="C23" s="47" t="s">
        <v>50</v>
      </c>
      <c r="D23" s="47"/>
      <c r="E23" s="236">
        <v>4.4</v>
      </c>
      <c r="F23" s="47"/>
      <c r="G23" s="108"/>
      <c r="H23" s="229"/>
      <c r="I23" s="99">
        <f t="shared" si="1"/>
        <v>0</v>
      </c>
      <c r="J23" s="4"/>
    </row>
    <row r="24" spans="1:9" ht="27.75" thickBot="1">
      <c r="A24" s="58" t="s">
        <v>82</v>
      </c>
      <c r="B24" s="43" t="s">
        <v>241</v>
      </c>
      <c r="C24" s="43" t="s">
        <v>45</v>
      </c>
      <c r="D24" s="43"/>
      <c r="E24" s="43">
        <v>37.1</v>
      </c>
      <c r="F24" s="43"/>
      <c r="G24" s="107"/>
      <c r="H24" s="194">
        <f>G24/E24</f>
        <v>0</v>
      </c>
      <c r="I24" s="99">
        <f t="shared" si="1"/>
        <v>0</v>
      </c>
    </row>
    <row r="25" spans="1:9" ht="16.5" thickBot="1">
      <c r="A25" s="58" t="s">
        <v>116</v>
      </c>
      <c r="B25" s="43" t="s">
        <v>21</v>
      </c>
      <c r="C25" s="43" t="s">
        <v>20</v>
      </c>
      <c r="D25" s="43"/>
      <c r="E25" s="43">
        <v>1.773</v>
      </c>
      <c r="F25" s="43"/>
      <c r="G25" s="107"/>
      <c r="H25" s="194">
        <f>G25/E25</f>
        <v>0</v>
      </c>
      <c r="I25" s="99">
        <f t="shared" si="1"/>
        <v>0</v>
      </c>
    </row>
    <row r="26" spans="1:9" s="6" customFormat="1" ht="27.75" thickBot="1">
      <c r="A26" s="58" t="s">
        <v>157</v>
      </c>
      <c r="B26" s="43" t="s">
        <v>242</v>
      </c>
      <c r="C26" s="43" t="s">
        <v>50</v>
      </c>
      <c r="D26" s="43"/>
      <c r="E26" s="227">
        <v>24.5</v>
      </c>
      <c r="F26" s="43"/>
      <c r="G26" s="109"/>
      <c r="H26" s="194">
        <f>G26/E26</f>
        <v>0</v>
      </c>
      <c r="I26" s="99">
        <f t="shared" si="1"/>
        <v>0</v>
      </c>
    </row>
    <row r="27" spans="1:52" s="6" customFormat="1" ht="14.25" thickBot="1">
      <c r="A27" s="197">
        <v>20</v>
      </c>
      <c r="B27" s="43" t="s">
        <v>170</v>
      </c>
      <c r="C27" s="43" t="s">
        <v>79</v>
      </c>
      <c r="D27" s="43"/>
      <c r="E27" s="235">
        <v>3.988</v>
      </c>
      <c r="F27" s="43"/>
      <c r="G27" s="107"/>
      <c r="H27" s="194">
        <f>G27/E27</f>
        <v>0</v>
      </c>
      <c r="I27" s="99">
        <f t="shared" si="1"/>
        <v>0</v>
      </c>
      <c r="J27" s="226"/>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4"/>
      <c r="AT27" s="4"/>
      <c r="AU27" s="4"/>
      <c r="AV27" s="4"/>
      <c r="AW27" s="4"/>
      <c r="AX27" s="4"/>
      <c r="AY27" s="4"/>
      <c r="AZ27" s="4"/>
    </row>
    <row r="28" spans="1:9" s="6" customFormat="1" ht="27.75" thickBot="1">
      <c r="A28" s="58" t="s">
        <v>97</v>
      </c>
      <c r="B28" s="43" t="s">
        <v>22</v>
      </c>
      <c r="C28" s="43" t="s">
        <v>45</v>
      </c>
      <c r="D28" s="43"/>
      <c r="E28" s="227">
        <v>31.4</v>
      </c>
      <c r="F28" s="43"/>
      <c r="G28" s="109"/>
      <c r="H28" s="194">
        <f>G28/E28</f>
        <v>0</v>
      </c>
      <c r="I28" s="99">
        <f t="shared" si="1"/>
        <v>0</v>
      </c>
    </row>
    <row r="29" spans="1:52" s="6" customFormat="1" ht="14.25" thickBot="1">
      <c r="A29" s="197">
        <v>22</v>
      </c>
      <c r="B29" s="43" t="s">
        <v>170</v>
      </c>
      <c r="C29" s="43" t="s">
        <v>79</v>
      </c>
      <c r="D29" s="43"/>
      <c r="E29" s="235">
        <v>6.037</v>
      </c>
      <c r="F29" s="43"/>
      <c r="G29" s="107"/>
      <c r="H29" s="194">
        <f>G29/E29</f>
        <v>0</v>
      </c>
      <c r="I29" s="99">
        <f t="shared" si="1"/>
        <v>0</v>
      </c>
      <c r="J29" s="226"/>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4"/>
      <c r="AT29" s="4"/>
      <c r="AU29" s="4"/>
      <c r="AV29" s="4"/>
      <c r="AW29" s="4"/>
      <c r="AX29" s="4"/>
      <c r="AY29" s="4"/>
      <c r="AZ29" s="4"/>
    </row>
    <row r="30" spans="1:52" s="6" customFormat="1" ht="27.75" thickBot="1">
      <c r="A30" s="58" t="s">
        <v>117</v>
      </c>
      <c r="B30" s="43" t="s">
        <v>23</v>
      </c>
      <c r="C30" s="43" t="s">
        <v>50</v>
      </c>
      <c r="D30" s="43"/>
      <c r="E30" s="44">
        <v>123</v>
      </c>
      <c r="F30" s="43"/>
      <c r="G30" s="109"/>
      <c r="H30" s="194">
        <f>G30/E30</f>
        <v>0</v>
      </c>
      <c r="I30" s="99">
        <f t="shared" si="1"/>
        <v>0</v>
      </c>
      <c r="J30" s="226"/>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4"/>
      <c r="AT30" s="4"/>
      <c r="AU30" s="4"/>
      <c r="AV30" s="4"/>
      <c r="AW30" s="4"/>
      <c r="AX30" s="4"/>
      <c r="AY30" s="4"/>
      <c r="AZ30" s="4"/>
    </row>
    <row r="31" spans="1:52" s="6" customFormat="1" ht="14.25" thickBot="1">
      <c r="A31" s="197">
        <v>24</v>
      </c>
      <c r="B31" s="43" t="s">
        <v>170</v>
      </c>
      <c r="C31" s="43" t="s">
        <v>79</v>
      </c>
      <c r="D31" s="43"/>
      <c r="E31" s="235">
        <v>13.244</v>
      </c>
      <c r="F31" s="43"/>
      <c r="G31" s="107"/>
      <c r="H31" s="194">
        <f>G31/E31</f>
        <v>0</v>
      </c>
      <c r="I31" s="99">
        <f t="shared" si="1"/>
        <v>0</v>
      </c>
      <c r="J31" s="226"/>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4"/>
      <c r="AT31" s="4"/>
      <c r="AU31" s="4"/>
      <c r="AV31" s="4"/>
      <c r="AW31" s="4"/>
      <c r="AX31" s="4"/>
      <c r="AY31" s="4"/>
      <c r="AZ31" s="4"/>
    </row>
    <row r="32" spans="1:52" s="6" customFormat="1" ht="27.75" thickBot="1">
      <c r="A32" s="58" t="s">
        <v>163</v>
      </c>
      <c r="B32" s="43" t="s">
        <v>24</v>
      </c>
      <c r="C32" s="43" t="s">
        <v>50</v>
      </c>
      <c r="D32" s="43"/>
      <c r="E32" s="44">
        <v>2.4</v>
      </c>
      <c r="F32" s="43"/>
      <c r="G32" s="109"/>
      <c r="H32" s="194">
        <f>G32/E32</f>
        <v>0</v>
      </c>
      <c r="I32" s="99">
        <f t="shared" si="1"/>
        <v>0</v>
      </c>
      <c r="J32" s="226"/>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4"/>
      <c r="AT32" s="4"/>
      <c r="AU32" s="4"/>
      <c r="AV32" s="4"/>
      <c r="AW32" s="4"/>
      <c r="AX32" s="4"/>
      <c r="AY32" s="4"/>
      <c r="AZ32" s="4"/>
    </row>
    <row r="33" spans="1:52" s="6" customFormat="1" ht="14.25" thickBot="1">
      <c r="A33" s="197">
        <v>26</v>
      </c>
      <c r="B33" s="43" t="s">
        <v>170</v>
      </c>
      <c r="C33" s="43" t="s">
        <v>79</v>
      </c>
      <c r="D33" s="43"/>
      <c r="E33" s="227">
        <v>0.3</v>
      </c>
      <c r="F33" s="43"/>
      <c r="G33" s="107"/>
      <c r="H33" s="194">
        <f>G33/E33</f>
        <v>0</v>
      </c>
      <c r="I33" s="99">
        <f aca="true" t="shared" si="2" ref="I33:I43">G33</f>
        <v>0</v>
      </c>
      <c r="J33" s="226"/>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4"/>
      <c r="AT33" s="4"/>
      <c r="AU33" s="4"/>
      <c r="AV33" s="4"/>
      <c r="AW33" s="4"/>
      <c r="AX33" s="4"/>
      <c r="AY33" s="4"/>
      <c r="AZ33" s="4"/>
    </row>
    <row r="34" spans="1:9" s="4" customFormat="1" ht="14.25" thickBot="1">
      <c r="A34" s="58" t="s">
        <v>164</v>
      </c>
      <c r="B34" s="43" t="s">
        <v>28</v>
      </c>
      <c r="C34" s="43" t="s">
        <v>79</v>
      </c>
      <c r="D34" s="43"/>
      <c r="E34" s="227">
        <v>0.08</v>
      </c>
      <c r="F34" s="43"/>
      <c r="G34" s="107"/>
      <c r="I34" s="99">
        <f t="shared" si="2"/>
        <v>0</v>
      </c>
    </row>
    <row r="35" spans="1:9" s="4" customFormat="1" ht="13.5">
      <c r="A35" s="197">
        <v>28</v>
      </c>
      <c r="B35" s="43" t="s">
        <v>27</v>
      </c>
      <c r="C35" s="43" t="s">
        <v>45</v>
      </c>
      <c r="D35" s="43"/>
      <c r="E35" s="227">
        <v>27</v>
      </c>
      <c r="F35" s="43"/>
      <c r="G35" s="109"/>
      <c r="H35" s="194">
        <f>G35/E35</f>
        <v>0</v>
      </c>
      <c r="I35" s="99">
        <f t="shared" si="2"/>
        <v>0</v>
      </c>
    </row>
    <row r="36" spans="1:9" s="4" customFormat="1" ht="13.5">
      <c r="A36" s="223"/>
      <c r="B36" s="2" t="s">
        <v>25</v>
      </c>
      <c r="C36" s="2" t="s">
        <v>85</v>
      </c>
      <c r="D36" s="2">
        <v>1.96</v>
      </c>
      <c r="E36" s="3">
        <f>E35*D36</f>
        <v>52.92</v>
      </c>
      <c r="F36" s="2"/>
      <c r="G36" s="32"/>
      <c r="H36" s="10"/>
      <c r="I36" s="99">
        <f t="shared" si="2"/>
        <v>0</v>
      </c>
    </row>
    <row r="37" spans="1:9" s="4" customFormat="1" ht="14.25" thickBot="1">
      <c r="A37" s="223"/>
      <c r="B37" s="2" t="s">
        <v>26</v>
      </c>
      <c r="C37" s="2" t="s">
        <v>81</v>
      </c>
      <c r="D37" s="53">
        <v>3.38</v>
      </c>
      <c r="E37" s="214">
        <f>E35*D37</f>
        <v>91.25999999999999</v>
      </c>
      <c r="F37" s="2"/>
      <c r="G37" s="32"/>
      <c r="H37" s="10"/>
      <c r="I37" s="99">
        <f t="shared" si="2"/>
        <v>0</v>
      </c>
    </row>
    <row r="38" spans="1:9" s="4" customFormat="1" ht="54.75" thickBot="1">
      <c r="A38" s="197">
        <v>29</v>
      </c>
      <c r="B38" s="43" t="s">
        <v>536</v>
      </c>
      <c r="C38" s="43" t="s">
        <v>81</v>
      </c>
      <c r="D38" s="43"/>
      <c r="E38" s="44">
        <v>465</v>
      </c>
      <c r="F38" s="43"/>
      <c r="G38" s="109"/>
      <c r="H38" s="194">
        <f>G38/E38</f>
        <v>0</v>
      </c>
      <c r="I38" s="99">
        <f t="shared" si="2"/>
        <v>0</v>
      </c>
    </row>
    <row r="39" spans="1:9" s="4" customFormat="1" ht="14.25" thickBot="1">
      <c r="A39" s="197">
        <v>30</v>
      </c>
      <c r="B39" s="43" t="s">
        <v>29</v>
      </c>
      <c r="C39" s="115" t="s">
        <v>46</v>
      </c>
      <c r="D39" s="43"/>
      <c r="E39" s="97">
        <v>2</v>
      </c>
      <c r="F39" s="249"/>
      <c r="G39" s="109"/>
      <c r="H39" s="194">
        <f>G39/E39</f>
        <v>0</v>
      </c>
      <c r="I39" s="99">
        <f t="shared" si="2"/>
        <v>0</v>
      </c>
    </row>
    <row r="40" spans="1:9" s="4" customFormat="1" ht="27">
      <c r="A40" s="197">
        <v>31</v>
      </c>
      <c r="B40" s="43" t="s">
        <v>217</v>
      </c>
      <c r="C40" s="43" t="s">
        <v>81</v>
      </c>
      <c r="D40" s="43"/>
      <c r="E40" s="44">
        <f>E38</f>
        <v>465</v>
      </c>
      <c r="F40" s="227"/>
      <c r="G40" s="107"/>
      <c r="H40" s="194">
        <f>G40/E40</f>
        <v>0</v>
      </c>
      <c r="I40" s="99">
        <f t="shared" si="2"/>
        <v>0</v>
      </c>
    </row>
    <row r="41" spans="1:9" s="4" customFormat="1" ht="14.25" thickBot="1">
      <c r="A41" s="223"/>
      <c r="B41" s="2" t="s">
        <v>218</v>
      </c>
      <c r="C41" s="2" t="s">
        <v>85</v>
      </c>
      <c r="D41" s="2">
        <v>0.324</v>
      </c>
      <c r="E41" s="214">
        <f>E40*D41</f>
        <v>150.66</v>
      </c>
      <c r="F41" s="2"/>
      <c r="G41" s="60"/>
      <c r="I41" s="99">
        <f t="shared" si="2"/>
        <v>0</v>
      </c>
    </row>
    <row r="42" spans="1:9" s="4" customFormat="1" ht="27">
      <c r="A42" s="197">
        <v>32</v>
      </c>
      <c r="B42" s="43" t="s">
        <v>219</v>
      </c>
      <c r="C42" s="43" t="s">
        <v>81</v>
      </c>
      <c r="D42" s="43"/>
      <c r="E42" s="44">
        <f>E40</f>
        <v>465</v>
      </c>
      <c r="F42" s="227"/>
      <c r="G42" s="107"/>
      <c r="H42" s="194">
        <f>G42/E42</f>
        <v>0</v>
      </c>
      <c r="I42" s="99">
        <f t="shared" si="2"/>
        <v>0</v>
      </c>
    </row>
    <row r="43" spans="1:9" s="4" customFormat="1" ht="14.25" thickBot="1">
      <c r="A43" s="223"/>
      <c r="B43" s="45" t="s">
        <v>220</v>
      </c>
      <c r="C43" s="45" t="s">
        <v>79</v>
      </c>
      <c r="D43" s="45">
        <v>0.0015</v>
      </c>
      <c r="E43" s="46">
        <f>E42*D43</f>
        <v>0.6975</v>
      </c>
      <c r="F43" s="45"/>
      <c r="G43" s="198"/>
      <c r="I43" s="99">
        <f t="shared" si="2"/>
        <v>0</v>
      </c>
    </row>
    <row r="44" spans="1:19" s="6" customFormat="1" ht="27.75" thickBot="1">
      <c r="A44" s="224" t="s">
        <v>35</v>
      </c>
      <c r="B44" s="43" t="s">
        <v>30</v>
      </c>
      <c r="C44" s="43" t="s">
        <v>50</v>
      </c>
      <c r="D44" s="43"/>
      <c r="E44" s="329">
        <v>96</v>
      </c>
      <c r="F44" s="43"/>
      <c r="G44" s="107"/>
      <c r="H44" s="194">
        <f>G44/E44</f>
        <v>0</v>
      </c>
      <c r="I44" s="99">
        <f aca="true" t="shared" si="3" ref="I44:I54">G44</f>
        <v>0</v>
      </c>
      <c r="J44" s="4"/>
      <c r="K44" s="4"/>
      <c r="L44" s="4"/>
      <c r="M44" s="4"/>
      <c r="N44" s="4"/>
      <c r="O44" s="4"/>
      <c r="P44" s="4"/>
      <c r="Q44" s="4"/>
      <c r="R44" s="4"/>
      <c r="S44" s="4"/>
    </row>
    <row r="45" spans="1:19" s="6" customFormat="1" ht="27.75" thickBot="1">
      <c r="A45" s="224" t="s">
        <v>221</v>
      </c>
      <c r="B45" s="43" t="s">
        <v>31</v>
      </c>
      <c r="C45" s="43" t="s">
        <v>50</v>
      </c>
      <c r="D45" s="43"/>
      <c r="E45" s="329">
        <v>114</v>
      </c>
      <c r="F45" s="43"/>
      <c r="G45" s="107"/>
      <c r="H45" s="194">
        <f>G45/E45</f>
        <v>0</v>
      </c>
      <c r="I45" s="99">
        <f t="shared" si="3"/>
        <v>0</v>
      </c>
      <c r="J45" s="4"/>
      <c r="K45" s="4"/>
      <c r="L45" s="4"/>
      <c r="M45" s="4"/>
      <c r="N45" s="4"/>
      <c r="O45" s="4"/>
      <c r="P45" s="4"/>
      <c r="Q45" s="4"/>
      <c r="R45" s="4"/>
      <c r="S45" s="4"/>
    </row>
    <row r="46" spans="1:9" s="6" customFormat="1" ht="27.75" thickBot="1">
      <c r="A46" s="224" t="s">
        <v>222</v>
      </c>
      <c r="B46" s="43" t="s">
        <v>32</v>
      </c>
      <c r="C46" s="43" t="s">
        <v>75</v>
      </c>
      <c r="D46" s="43"/>
      <c r="E46" s="44">
        <v>5</v>
      </c>
      <c r="F46" s="43"/>
      <c r="G46" s="107"/>
      <c r="H46" s="194">
        <f>G46/E46</f>
        <v>0</v>
      </c>
      <c r="I46" s="99">
        <f t="shared" si="3"/>
        <v>0</v>
      </c>
    </row>
    <row r="47" spans="1:13" s="6" customFormat="1" ht="27.75" thickBot="1">
      <c r="A47" s="197">
        <v>36</v>
      </c>
      <c r="B47" s="208" t="s">
        <v>213</v>
      </c>
      <c r="C47" s="208" t="s">
        <v>79</v>
      </c>
      <c r="D47" s="208"/>
      <c r="E47" s="227">
        <v>0.68</v>
      </c>
      <c r="F47" s="208"/>
      <c r="G47" s="107"/>
      <c r="H47" s="194">
        <f>G47/E47</f>
        <v>0</v>
      </c>
      <c r="I47" s="99">
        <f t="shared" si="3"/>
        <v>0</v>
      </c>
      <c r="J47" s="4"/>
      <c r="K47" s="4"/>
      <c r="L47" s="4"/>
      <c r="M47" s="4"/>
    </row>
    <row r="48" spans="1:9" s="6" customFormat="1" ht="27.75" thickBot="1">
      <c r="A48" s="58" t="s">
        <v>255</v>
      </c>
      <c r="B48" s="43" t="s">
        <v>33</v>
      </c>
      <c r="C48" s="230" t="s">
        <v>50</v>
      </c>
      <c r="D48" s="43"/>
      <c r="E48" s="44">
        <v>1.5</v>
      </c>
      <c r="F48" s="43"/>
      <c r="G48" s="109"/>
      <c r="H48" s="194">
        <f>G48/E48</f>
        <v>0</v>
      </c>
      <c r="I48" s="99">
        <f t="shared" si="3"/>
        <v>0</v>
      </c>
    </row>
    <row r="49" spans="1:52" s="6" customFormat="1" ht="14.25" thickBot="1">
      <c r="A49" s="197">
        <v>38</v>
      </c>
      <c r="B49" s="43" t="s">
        <v>170</v>
      </c>
      <c r="C49" s="43" t="s">
        <v>79</v>
      </c>
      <c r="D49" s="43"/>
      <c r="E49" s="227">
        <v>0.15</v>
      </c>
      <c r="F49" s="43"/>
      <c r="G49" s="250"/>
      <c r="H49" s="194">
        <f>G49/E49</f>
        <v>0</v>
      </c>
      <c r="I49" s="99">
        <f t="shared" si="3"/>
        <v>0</v>
      </c>
      <c r="J49" s="226"/>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4"/>
      <c r="AT49" s="4"/>
      <c r="AU49" s="4"/>
      <c r="AV49" s="4"/>
      <c r="AW49" s="4"/>
      <c r="AX49" s="4"/>
      <c r="AY49" s="4"/>
      <c r="AZ49" s="4"/>
    </row>
    <row r="50" spans="1:10" s="19" customFormat="1" ht="43.5" thickBot="1">
      <c r="A50" s="197">
        <v>39</v>
      </c>
      <c r="B50" s="43" t="s">
        <v>243</v>
      </c>
      <c r="C50" s="43" t="s">
        <v>75</v>
      </c>
      <c r="D50" s="43"/>
      <c r="E50" s="44">
        <v>137.6</v>
      </c>
      <c r="F50" s="249"/>
      <c r="G50" s="107"/>
      <c r="H50" s="194">
        <f>G50/E50</f>
        <v>0</v>
      </c>
      <c r="I50" s="99">
        <f t="shared" si="3"/>
        <v>0</v>
      </c>
      <c r="J50" s="226"/>
    </row>
    <row r="51" spans="1:10" s="19" customFormat="1" ht="27.75" thickBot="1">
      <c r="A51" s="197">
        <v>40</v>
      </c>
      <c r="B51" s="43" t="s">
        <v>244</v>
      </c>
      <c r="C51" s="43" t="s">
        <v>75</v>
      </c>
      <c r="D51" s="43"/>
      <c r="E51" s="44">
        <v>8.4</v>
      </c>
      <c r="F51" s="249"/>
      <c r="G51" s="107"/>
      <c r="H51" s="194">
        <f>G51/E51</f>
        <v>0</v>
      </c>
      <c r="I51" s="99">
        <f>G51</f>
        <v>0</v>
      </c>
      <c r="J51" s="226"/>
    </row>
    <row r="52" spans="1:10" s="19" customFormat="1" ht="27.75" thickBot="1">
      <c r="A52" s="197">
        <v>41</v>
      </c>
      <c r="B52" s="43" t="s">
        <v>245</v>
      </c>
      <c r="C52" s="43" t="s">
        <v>75</v>
      </c>
      <c r="D52" s="43"/>
      <c r="E52" s="44">
        <v>44</v>
      </c>
      <c r="F52" s="249"/>
      <c r="G52" s="107"/>
      <c r="H52" s="194">
        <f>G52/E52</f>
        <v>0</v>
      </c>
      <c r="I52" s="99">
        <f t="shared" si="3"/>
        <v>0</v>
      </c>
      <c r="J52" s="226"/>
    </row>
    <row r="53" spans="1:10" s="19" customFormat="1" ht="14.25" thickBot="1">
      <c r="A53" s="197">
        <v>42</v>
      </c>
      <c r="B53" s="43" t="s">
        <v>90</v>
      </c>
      <c r="C53" s="43" t="s">
        <v>75</v>
      </c>
      <c r="D53" s="43"/>
      <c r="E53" s="44">
        <v>5.3</v>
      </c>
      <c r="F53" s="249"/>
      <c r="G53" s="107"/>
      <c r="H53" s="194">
        <f>G53/E53</f>
        <v>0</v>
      </c>
      <c r="I53" s="99">
        <f t="shared" si="3"/>
        <v>0</v>
      </c>
      <c r="J53" s="226"/>
    </row>
    <row r="54" spans="1:10" s="19" customFormat="1" ht="14.25" thickBot="1">
      <c r="A54" s="197">
        <v>43</v>
      </c>
      <c r="B54" s="43" t="s">
        <v>246</v>
      </c>
      <c r="C54" s="43" t="s">
        <v>75</v>
      </c>
      <c r="D54" s="43"/>
      <c r="E54" s="44">
        <v>2</v>
      </c>
      <c r="F54" s="249"/>
      <c r="G54" s="107"/>
      <c r="H54" s="194">
        <f>G54/E54</f>
        <v>0</v>
      </c>
      <c r="I54" s="99">
        <f t="shared" si="3"/>
        <v>0</v>
      </c>
      <c r="J54" s="226"/>
    </row>
    <row r="55" spans="1:10" s="6" customFormat="1" ht="27.75" thickBot="1">
      <c r="A55" s="58" t="s">
        <v>451</v>
      </c>
      <c r="B55" s="43" t="s">
        <v>171</v>
      </c>
      <c r="C55" s="43" t="s">
        <v>46</v>
      </c>
      <c r="D55" s="43"/>
      <c r="E55" s="97">
        <v>1</v>
      </c>
      <c r="F55" s="249"/>
      <c r="G55" s="107"/>
      <c r="H55" s="194">
        <f>G55/E55</f>
        <v>0</v>
      </c>
      <c r="I55" s="99">
        <f aca="true" t="shared" si="4" ref="I55:I64">G55</f>
        <v>0</v>
      </c>
      <c r="J55" s="164"/>
    </row>
    <row r="56" spans="1:9" s="6" customFormat="1" ht="14.25" thickBot="1">
      <c r="A56" s="58" t="s">
        <v>511</v>
      </c>
      <c r="B56" s="208" t="s">
        <v>247</v>
      </c>
      <c r="C56" s="43" t="s">
        <v>75</v>
      </c>
      <c r="D56" s="208"/>
      <c r="E56" s="228">
        <v>2</v>
      </c>
      <c r="F56" s="249"/>
      <c r="G56" s="107"/>
      <c r="H56" s="194">
        <f>G56/E56</f>
        <v>0</v>
      </c>
      <c r="I56" s="99">
        <f t="shared" si="4"/>
        <v>0</v>
      </c>
    </row>
    <row r="57" spans="1:10" s="19" customFormat="1" ht="27.75" thickBot="1">
      <c r="A57" s="322">
        <v>46</v>
      </c>
      <c r="B57" s="43" t="s">
        <v>501</v>
      </c>
      <c r="C57" s="43" t="s">
        <v>75</v>
      </c>
      <c r="D57" s="43"/>
      <c r="E57" s="44">
        <v>20.8</v>
      </c>
      <c r="F57" s="249"/>
      <c r="G57" s="107"/>
      <c r="H57" s="194">
        <f>G57/E57</f>
        <v>0</v>
      </c>
      <c r="I57" s="99">
        <f t="shared" si="4"/>
        <v>0</v>
      </c>
      <c r="J57" s="226"/>
    </row>
    <row r="58" spans="1:9" s="6" customFormat="1" ht="14.25" thickBot="1">
      <c r="A58" s="58" t="s">
        <v>248</v>
      </c>
      <c r="B58" s="43" t="s">
        <v>93</v>
      </c>
      <c r="C58" s="43" t="s">
        <v>52</v>
      </c>
      <c r="D58" s="43"/>
      <c r="E58" s="44">
        <v>834</v>
      </c>
      <c r="F58" s="249"/>
      <c r="G58" s="107"/>
      <c r="H58" s="194">
        <f>G58/E58</f>
        <v>0</v>
      </c>
      <c r="I58" s="99">
        <f t="shared" si="4"/>
        <v>0</v>
      </c>
    </row>
    <row r="59" spans="1:10" s="19" customFormat="1" ht="27.75" thickBot="1">
      <c r="A59" s="197">
        <v>48</v>
      </c>
      <c r="B59" s="43" t="s">
        <v>249</v>
      </c>
      <c r="C59" s="43" t="s">
        <v>52</v>
      </c>
      <c r="D59" s="43"/>
      <c r="E59" s="44">
        <v>21.6</v>
      </c>
      <c r="F59" s="249"/>
      <c r="G59" s="107"/>
      <c r="H59" s="194">
        <f>G59/E59</f>
        <v>0</v>
      </c>
      <c r="I59" s="99">
        <f t="shared" si="4"/>
        <v>0</v>
      </c>
      <c r="J59" s="226"/>
    </row>
    <row r="60" spans="1:9" s="7" customFormat="1" ht="27.75" thickBot="1">
      <c r="A60" s="58" t="s">
        <v>531</v>
      </c>
      <c r="B60" s="43" t="s">
        <v>12</v>
      </c>
      <c r="C60" s="230" t="s">
        <v>75</v>
      </c>
      <c r="D60" s="43"/>
      <c r="E60" s="44">
        <v>368</v>
      </c>
      <c r="F60" s="43"/>
      <c r="G60" s="107"/>
      <c r="H60" s="194">
        <f>G60/E60</f>
        <v>0</v>
      </c>
      <c r="I60" s="99">
        <f t="shared" si="4"/>
        <v>0</v>
      </c>
    </row>
    <row r="61" spans="1:9" s="7" customFormat="1" ht="14.25" thickBot="1">
      <c r="A61" s="58" t="s">
        <v>502</v>
      </c>
      <c r="B61" s="43" t="s">
        <v>89</v>
      </c>
      <c r="C61" s="222" t="s">
        <v>78</v>
      </c>
      <c r="D61" s="43"/>
      <c r="E61" s="44">
        <v>712</v>
      </c>
      <c r="F61" s="43"/>
      <c r="G61" s="107"/>
      <c r="H61" s="194">
        <f>G61/E61</f>
        <v>0</v>
      </c>
      <c r="I61" s="99">
        <f t="shared" si="4"/>
        <v>0</v>
      </c>
    </row>
    <row r="62" spans="1:13" ht="41.25" thickBot="1">
      <c r="A62" s="58" t="s">
        <v>532</v>
      </c>
      <c r="B62" s="43" t="s">
        <v>250</v>
      </c>
      <c r="C62" s="43" t="s">
        <v>75</v>
      </c>
      <c r="D62" s="43"/>
      <c r="E62" s="44">
        <v>350.5</v>
      </c>
      <c r="F62" s="43"/>
      <c r="G62" s="107"/>
      <c r="H62" s="194">
        <f>G62/E62</f>
        <v>0</v>
      </c>
      <c r="I62" s="99">
        <f t="shared" si="4"/>
        <v>0</v>
      </c>
      <c r="J62" s="1"/>
      <c r="K62" s="1"/>
      <c r="L62" s="1"/>
      <c r="M62" s="1"/>
    </row>
    <row r="63" spans="1:13" ht="16.5" thickBot="1">
      <c r="A63" s="58" t="s">
        <v>251</v>
      </c>
      <c r="B63" s="43" t="s">
        <v>523</v>
      </c>
      <c r="C63" s="43" t="s">
        <v>52</v>
      </c>
      <c r="D63" s="43"/>
      <c r="E63" s="329">
        <v>139</v>
      </c>
      <c r="F63" s="249"/>
      <c r="G63" s="107"/>
      <c r="H63" s="194">
        <f>G63/E63</f>
        <v>0</v>
      </c>
      <c r="I63" s="99">
        <f t="shared" si="4"/>
        <v>0</v>
      </c>
      <c r="J63" s="1"/>
      <c r="K63" s="1"/>
      <c r="L63" s="1"/>
      <c r="M63" s="1"/>
    </row>
    <row r="64" spans="1:10" s="5" customFormat="1" ht="27.75" thickBot="1">
      <c r="A64" s="197">
        <v>53</v>
      </c>
      <c r="B64" s="43" t="s">
        <v>524</v>
      </c>
      <c r="C64" s="222" t="s">
        <v>78</v>
      </c>
      <c r="D64" s="43"/>
      <c r="E64" s="329">
        <v>304.2</v>
      </c>
      <c r="F64" s="249"/>
      <c r="G64" s="107"/>
      <c r="H64" s="194">
        <f>G64/E64</f>
        <v>0</v>
      </c>
      <c r="I64" s="99">
        <f t="shared" si="4"/>
        <v>0</v>
      </c>
      <c r="J64" s="12"/>
    </row>
    <row r="65" spans="1:9" s="4" customFormat="1" ht="27.75" thickBot="1">
      <c r="A65" s="210" t="s">
        <v>257</v>
      </c>
      <c r="B65" s="43" t="s">
        <v>13</v>
      </c>
      <c r="C65" s="43" t="s">
        <v>45</v>
      </c>
      <c r="D65" s="43"/>
      <c r="E65" s="44">
        <v>0.5</v>
      </c>
      <c r="F65" s="249"/>
      <c r="G65" s="107"/>
      <c r="H65" s="194">
        <f>G65/E65</f>
        <v>0</v>
      </c>
      <c r="I65" s="99">
        <f aca="true" t="shared" si="5" ref="I65:I74">G65</f>
        <v>0</v>
      </c>
    </row>
    <row r="66" spans="1:9" s="6" customFormat="1" ht="27.75" thickBot="1">
      <c r="A66" s="210" t="s">
        <v>446</v>
      </c>
      <c r="B66" s="208" t="s">
        <v>14</v>
      </c>
      <c r="C66" s="233" t="s">
        <v>115</v>
      </c>
      <c r="D66" s="208"/>
      <c r="E66" s="44">
        <v>15.9</v>
      </c>
      <c r="F66" s="208"/>
      <c r="G66" s="109"/>
      <c r="H66" s="194">
        <f>G66/E66</f>
        <v>0</v>
      </c>
      <c r="I66" s="99">
        <f t="shared" si="5"/>
        <v>0</v>
      </c>
    </row>
    <row r="67" spans="1:9" s="6" customFormat="1" ht="27.75" thickBot="1">
      <c r="A67" s="58" t="s">
        <v>503</v>
      </c>
      <c r="B67" s="43" t="s">
        <v>15</v>
      </c>
      <c r="C67" s="43" t="s">
        <v>80</v>
      </c>
      <c r="D67" s="43"/>
      <c r="E67" s="44">
        <v>12</v>
      </c>
      <c r="F67" s="43"/>
      <c r="G67" s="107"/>
      <c r="H67" s="194">
        <f>G67/E67</f>
        <v>0</v>
      </c>
      <c r="I67" s="99">
        <f t="shared" si="5"/>
        <v>0</v>
      </c>
    </row>
    <row r="68" spans="1:9" s="6" customFormat="1" ht="14.25" thickBot="1">
      <c r="A68" s="58" t="s">
        <v>533</v>
      </c>
      <c r="B68" s="43" t="s">
        <v>16</v>
      </c>
      <c r="C68" s="222" t="s">
        <v>78</v>
      </c>
      <c r="D68" s="43"/>
      <c r="E68" s="44">
        <v>15.9</v>
      </c>
      <c r="F68" s="43"/>
      <c r="G68" s="242"/>
      <c r="H68" s="194">
        <f>G68/E68</f>
        <v>0</v>
      </c>
      <c r="I68" s="99">
        <f t="shared" si="5"/>
        <v>0</v>
      </c>
    </row>
    <row r="69" spans="1:13" ht="27">
      <c r="A69" s="58" t="s">
        <v>184</v>
      </c>
      <c r="B69" s="43" t="s">
        <v>17</v>
      </c>
      <c r="C69" s="222" t="s">
        <v>115</v>
      </c>
      <c r="D69" s="43"/>
      <c r="E69" s="44">
        <v>15.9</v>
      </c>
      <c r="F69" s="43"/>
      <c r="G69" s="107"/>
      <c r="H69" s="194">
        <f>G69/E69</f>
        <v>0</v>
      </c>
      <c r="I69" s="99">
        <f t="shared" si="5"/>
        <v>0</v>
      </c>
      <c r="J69" s="1"/>
      <c r="K69" s="1"/>
      <c r="L69" s="1"/>
      <c r="M69" s="1"/>
    </row>
    <row r="70" spans="1:13" ht="15.75">
      <c r="A70" s="56"/>
      <c r="B70" s="2" t="s">
        <v>101</v>
      </c>
      <c r="C70" s="2" t="s">
        <v>85</v>
      </c>
      <c r="D70" s="105">
        <v>0.255</v>
      </c>
      <c r="E70" s="3">
        <f>E69*D70</f>
        <v>4.0545</v>
      </c>
      <c r="F70" s="191"/>
      <c r="G70" s="60"/>
      <c r="H70" s="1"/>
      <c r="I70" s="99">
        <f t="shared" si="5"/>
        <v>0</v>
      </c>
      <c r="J70" s="1"/>
      <c r="K70" s="1"/>
      <c r="L70" s="1"/>
      <c r="M70" s="1"/>
    </row>
    <row r="71" spans="1:13" ht="16.5" thickBot="1">
      <c r="A71" s="56"/>
      <c r="B71" s="2" t="s">
        <v>102</v>
      </c>
      <c r="C71" s="2" t="s">
        <v>85</v>
      </c>
      <c r="D71" s="105">
        <v>0.127</v>
      </c>
      <c r="E71" s="3">
        <f>E69*D71</f>
        <v>2.0193</v>
      </c>
      <c r="F71" s="2"/>
      <c r="G71" s="60"/>
      <c r="H71" s="1"/>
      <c r="I71" s="99">
        <f t="shared" si="5"/>
        <v>0</v>
      </c>
      <c r="J71" s="1"/>
      <c r="K71" s="1"/>
      <c r="L71" s="1"/>
      <c r="M71" s="1"/>
    </row>
    <row r="72" spans="1:9" s="5" customFormat="1" ht="41.25" thickBot="1">
      <c r="A72" s="197">
        <v>59</v>
      </c>
      <c r="B72" s="43" t="s">
        <v>172</v>
      </c>
      <c r="C72" s="43" t="s">
        <v>52</v>
      </c>
      <c r="D72" s="43"/>
      <c r="E72" s="43">
        <v>20</v>
      </c>
      <c r="F72" s="43"/>
      <c r="G72" s="107"/>
      <c r="H72" s="194">
        <f>G72/E72</f>
        <v>0</v>
      </c>
      <c r="I72" s="99">
        <f t="shared" si="5"/>
        <v>0</v>
      </c>
    </row>
    <row r="73" spans="1:13" ht="27.75" thickBot="1">
      <c r="A73" s="58" t="s">
        <v>258</v>
      </c>
      <c r="B73" s="43" t="s">
        <v>525</v>
      </c>
      <c r="C73" s="43" t="s">
        <v>214</v>
      </c>
      <c r="D73" s="43"/>
      <c r="E73" s="44">
        <v>48.7</v>
      </c>
      <c r="F73" s="43"/>
      <c r="G73" s="107"/>
      <c r="H73" s="194">
        <f>G73/E73</f>
        <v>0</v>
      </c>
      <c r="I73" s="99">
        <f t="shared" si="5"/>
        <v>0</v>
      </c>
      <c r="J73" s="202"/>
      <c r="K73" s="1"/>
      <c r="L73" s="1"/>
      <c r="M73" s="1"/>
    </row>
    <row r="74" spans="1:13" ht="16.5" thickBot="1">
      <c r="A74" s="58" t="s">
        <v>447</v>
      </c>
      <c r="B74" s="43" t="s">
        <v>523</v>
      </c>
      <c r="C74" s="43" t="s">
        <v>52</v>
      </c>
      <c r="D74" s="43"/>
      <c r="E74" s="44">
        <v>36</v>
      </c>
      <c r="F74" s="43"/>
      <c r="G74" s="107"/>
      <c r="H74" s="194">
        <f>G74/E74</f>
        <v>0</v>
      </c>
      <c r="I74" s="99">
        <f t="shared" si="5"/>
        <v>0</v>
      </c>
      <c r="J74" s="1"/>
      <c r="K74" s="1"/>
      <c r="L74" s="1"/>
      <c r="M74" s="1"/>
    </row>
    <row r="75" spans="1:9" s="5" customFormat="1" ht="16.5" thickBot="1">
      <c r="A75" s="224" t="s">
        <v>504</v>
      </c>
      <c r="B75" s="208" t="s">
        <v>173</v>
      </c>
      <c r="C75" s="233" t="s">
        <v>78</v>
      </c>
      <c r="D75" s="208"/>
      <c r="E75" s="228">
        <v>1581</v>
      </c>
      <c r="F75" s="208"/>
      <c r="G75" s="109"/>
      <c r="H75" s="194">
        <f>G75/E75</f>
        <v>0</v>
      </c>
      <c r="I75" s="99">
        <f aca="true" t="shared" si="6" ref="I75:I90">G75</f>
        <v>0</v>
      </c>
    </row>
    <row r="76" spans="1:9" s="5" customFormat="1" ht="16.5" thickBot="1">
      <c r="A76" s="224" t="s">
        <v>534</v>
      </c>
      <c r="B76" s="208" t="s">
        <v>252</v>
      </c>
      <c r="C76" s="233" t="s">
        <v>78</v>
      </c>
      <c r="D76" s="208"/>
      <c r="E76" s="228">
        <v>688</v>
      </c>
      <c r="F76" s="208"/>
      <c r="G76" s="109"/>
      <c r="H76" s="194">
        <f>G76/E76</f>
        <v>0</v>
      </c>
      <c r="I76" s="99">
        <f>G76</f>
        <v>0</v>
      </c>
    </row>
    <row r="77" spans="1:13" ht="41.25" thickBot="1">
      <c r="A77" s="58" t="s">
        <v>185</v>
      </c>
      <c r="B77" s="43" t="s">
        <v>253</v>
      </c>
      <c r="C77" s="43" t="s">
        <v>75</v>
      </c>
      <c r="D77" s="43"/>
      <c r="E77" s="44">
        <v>240</v>
      </c>
      <c r="F77" s="43"/>
      <c r="G77" s="107"/>
      <c r="H77" s="194">
        <f>G77/E77</f>
        <v>0</v>
      </c>
      <c r="I77" s="99">
        <f t="shared" si="6"/>
        <v>0</v>
      </c>
      <c r="J77" s="1"/>
      <c r="K77" s="1"/>
      <c r="L77" s="1"/>
      <c r="M77" s="1"/>
    </row>
    <row r="78" spans="1:13" ht="41.25" thickBot="1">
      <c r="A78" s="58" t="s">
        <v>224</v>
      </c>
      <c r="B78" s="43" t="s">
        <v>118</v>
      </c>
      <c r="C78" s="43" t="s">
        <v>75</v>
      </c>
      <c r="D78" s="43"/>
      <c r="E78" s="43">
        <v>50</v>
      </c>
      <c r="F78" s="249"/>
      <c r="G78" s="107"/>
      <c r="H78" s="194">
        <f>G78/E78</f>
        <v>0</v>
      </c>
      <c r="I78" s="99">
        <f t="shared" si="6"/>
        <v>0</v>
      </c>
      <c r="J78" s="1"/>
      <c r="K78" s="1"/>
      <c r="L78" s="1"/>
      <c r="M78" s="1"/>
    </row>
    <row r="79" spans="1:13" ht="15.75">
      <c r="A79" s="58" t="s">
        <v>259</v>
      </c>
      <c r="B79" s="43" t="s">
        <v>119</v>
      </c>
      <c r="C79" s="43" t="s">
        <v>75</v>
      </c>
      <c r="D79" s="43"/>
      <c r="E79" s="44">
        <v>20</v>
      </c>
      <c r="F79" s="43"/>
      <c r="G79" s="107"/>
      <c r="H79" s="194">
        <f>G79/E79</f>
        <v>0</v>
      </c>
      <c r="I79" s="99">
        <f t="shared" si="6"/>
        <v>0</v>
      </c>
      <c r="J79" s="61"/>
      <c r="K79" s="1"/>
      <c r="L79" s="1"/>
      <c r="M79" s="1"/>
    </row>
    <row r="80" spans="1:13" ht="15.75">
      <c r="A80" s="213"/>
      <c r="B80" s="2" t="s">
        <v>101</v>
      </c>
      <c r="C80" s="2" t="s">
        <v>85</v>
      </c>
      <c r="D80" s="2">
        <v>0.24600000000000002</v>
      </c>
      <c r="E80" s="3">
        <f>D80*E79</f>
        <v>4.920000000000001</v>
      </c>
      <c r="F80" s="2"/>
      <c r="G80" s="60"/>
      <c r="H80" s="11"/>
      <c r="I80" s="99">
        <f t="shared" si="6"/>
        <v>0</v>
      </c>
      <c r="J80" s="195"/>
      <c r="K80" s="1"/>
      <c r="L80" s="1"/>
      <c r="M80" s="1"/>
    </row>
    <row r="81" spans="1:13" ht="16.5" thickBot="1">
      <c r="A81" s="213"/>
      <c r="B81" s="2" t="s">
        <v>102</v>
      </c>
      <c r="C81" s="2" t="s">
        <v>85</v>
      </c>
      <c r="D81" s="2">
        <v>0.027000000000000003</v>
      </c>
      <c r="E81" s="3">
        <f>D81*E79</f>
        <v>0.54</v>
      </c>
      <c r="F81" s="2"/>
      <c r="G81" s="60"/>
      <c r="H81" s="10"/>
      <c r="I81" s="99">
        <f t="shared" si="6"/>
        <v>0</v>
      </c>
      <c r="J81" s="196"/>
      <c r="K81" s="1"/>
      <c r="L81" s="1"/>
      <c r="M81" s="1"/>
    </row>
    <row r="82" spans="1:10" ht="27.75" thickBot="1">
      <c r="A82" s="58" t="s">
        <v>260</v>
      </c>
      <c r="B82" s="43" t="s">
        <v>174</v>
      </c>
      <c r="C82" s="43" t="s">
        <v>75</v>
      </c>
      <c r="D82" s="43"/>
      <c r="E82" s="241">
        <v>2138</v>
      </c>
      <c r="F82" s="43"/>
      <c r="G82" s="107"/>
      <c r="H82" s="194">
        <f>G82/E82</f>
        <v>0</v>
      </c>
      <c r="I82" s="99">
        <f t="shared" si="6"/>
        <v>0</v>
      </c>
      <c r="J82" s="19"/>
    </row>
    <row r="83" spans="1:10" ht="15.75">
      <c r="A83" s="58" t="s">
        <v>261</v>
      </c>
      <c r="B83" s="43" t="s">
        <v>175</v>
      </c>
      <c r="C83" s="43" t="s">
        <v>75</v>
      </c>
      <c r="D83" s="43"/>
      <c r="E83" s="241">
        <f>E82</f>
        <v>2138</v>
      </c>
      <c r="F83" s="43"/>
      <c r="G83" s="107"/>
      <c r="H83" s="194">
        <f>G83/E83</f>
        <v>0</v>
      </c>
      <c r="I83" s="99">
        <f t="shared" si="6"/>
        <v>0</v>
      </c>
      <c r="J83" s="19"/>
    </row>
    <row r="84" spans="1:10" ht="16.5" thickBot="1">
      <c r="A84" s="213"/>
      <c r="B84" s="2" t="s">
        <v>120</v>
      </c>
      <c r="C84" s="85" t="s">
        <v>85</v>
      </c>
      <c r="D84" s="251">
        <v>0.3</v>
      </c>
      <c r="E84" s="211">
        <f>D84*E83</f>
        <v>641.4</v>
      </c>
      <c r="F84" s="2"/>
      <c r="G84" s="60"/>
      <c r="H84" s="10"/>
      <c r="I84" s="99">
        <f t="shared" si="6"/>
        <v>0</v>
      </c>
      <c r="J84" s="19"/>
    </row>
    <row r="85" spans="1:13" ht="16.5" thickBot="1">
      <c r="A85" s="224" t="s">
        <v>262</v>
      </c>
      <c r="B85" s="208" t="s">
        <v>176</v>
      </c>
      <c r="C85" s="233" t="s">
        <v>78</v>
      </c>
      <c r="D85" s="208"/>
      <c r="E85" s="228">
        <v>470</v>
      </c>
      <c r="F85" s="208"/>
      <c r="G85" s="109"/>
      <c r="H85" s="194">
        <f>G85/E85</f>
        <v>0</v>
      </c>
      <c r="I85" s="99">
        <f t="shared" si="6"/>
        <v>0</v>
      </c>
      <c r="J85" s="1"/>
      <c r="K85" s="1"/>
      <c r="L85" s="1"/>
      <c r="M85" s="1"/>
    </row>
    <row r="86" spans="1:10" ht="27.75" thickBot="1">
      <c r="A86" s="58" t="s">
        <v>263</v>
      </c>
      <c r="B86" s="43" t="s">
        <v>215</v>
      </c>
      <c r="C86" s="43" t="s">
        <v>75</v>
      </c>
      <c r="D86" s="43"/>
      <c r="E86" s="241">
        <v>525</v>
      </c>
      <c r="F86" s="43"/>
      <c r="G86" s="107"/>
      <c r="H86" s="194">
        <f>G86/E86</f>
        <v>0</v>
      </c>
      <c r="I86" s="99">
        <f t="shared" si="6"/>
        <v>0</v>
      </c>
      <c r="J86" s="19"/>
    </row>
    <row r="87" spans="1:10" ht="27">
      <c r="A87" s="58" t="s">
        <v>264</v>
      </c>
      <c r="B87" s="43" t="s">
        <v>216</v>
      </c>
      <c r="C87" s="43" t="s">
        <v>75</v>
      </c>
      <c r="D87" s="43"/>
      <c r="E87" s="241">
        <f>E86</f>
        <v>525</v>
      </c>
      <c r="F87" s="43"/>
      <c r="G87" s="107"/>
      <c r="H87" s="194">
        <f>G87/E87</f>
        <v>0</v>
      </c>
      <c r="I87" s="99">
        <f t="shared" si="6"/>
        <v>0</v>
      </c>
      <c r="J87" s="19"/>
    </row>
    <row r="88" spans="1:10" ht="16.5" thickBot="1">
      <c r="A88" s="213"/>
      <c r="B88" s="2" t="s">
        <v>120</v>
      </c>
      <c r="C88" s="85" t="s">
        <v>85</v>
      </c>
      <c r="D88" s="2">
        <v>0.3</v>
      </c>
      <c r="E88" s="211">
        <f>D88*E87</f>
        <v>157.5</v>
      </c>
      <c r="F88" s="2"/>
      <c r="G88" s="60"/>
      <c r="H88" s="10"/>
      <c r="I88" s="99">
        <f t="shared" si="6"/>
        <v>0</v>
      </c>
      <c r="J88" s="19"/>
    </row>
    <row r="89" spans="1:16" s="6" customFormat="1" ht="41.25" thickBot="1">
      <c r="A89" s="248" t="s">
        <v>265</v>
      </c>
      <c r="B89" s="249" t="s">
        <v>537</v>
      </c>
      <c r="C89" s="249" t="s">
        <v>52</v>
      </c>
      <c r="D89" s="249"/>
      <c r="E89" s="329">
        <v>69.3</v>
      </c>
      <c r="F89" s="249"/>
      <c r="G89" s="250"/>
      <c r="H89" s="194">
        <f>G89/E89</f>
        <v>0</v>
      </c>
      <c r="I89" s="99">
        <f t="shared" si="6"/>
        <v>0</v>
      </c>
      <c r="J89" s="61"/>
      <c r="P89" s="333"/>
    </row>
    <row r="90" spans="1:13" ht="39" thickBot="1">
      <c r="A90" s="197">
        <v>73</v>
      </c>
      <c r="B90" s="43" t="s">
        <v>186</v>
      </c>
      <c r="C90" s="163" t="s">
        <v>121</v>
      </c>
      <c r="D90" s="43"/>
      <c r="E90" s="227">
        <v>5.25</v>
      </c>
      <c r="F90" s="43"/>
      <c r="G90" s="107"/>
      <c r="H90" s="194">
        <f>G90/E90</f>
        <v>0</v>
      </c>
      <c r="I90" s="99">
        <f t="shared" si="6"/>
        <v>0</v>
      </c>
      <c r="J90" s="1"/>
      <c r="K90" s="1"/>
      <c r="L90" s="1"/>
      <c r="M90" s="1"/>
    </row>
    <row r="91" spans="1:16" ht="15.75">
      <c r="A91" s="49"/>
      <c r="B91" s="143" t="s">
        <v>122</v>
      </c>
      <c r="C91" s="51" t="s">
        <v>47</v>
      </c>
      <c r="D91" s="51"/>
      <c r="E91" s="52"/>
      <c r="F91" s="51"/>
      <c r="G91" s="54"/>
      <c r="H91" s="113"/>
      <c r="I91" s="13">
        <f>SUM(I10:I90)</f>
        <v>0</v>
      </c>
      <c r="J91" s="13">
        <f>SUM(J10:J90)</f>
        <v>0</v>
      </c>
      <c r="P91" s="243"/>
    </row>
    <row r="92" spans="1:10" ht="15.75">
      <c r="A92" s="100"/>
      <c r="B92" s="55" t="s">
        <v>71</v>
      </c>
      <c r="C92" s="55" t="s">
        <v>47</v>
      </c>
      <c r="D92" s="55"/>
      <c r="E92" s="98"/>
      <c r="F92" s="55"/>
      <c r="G92" s="173"/>
      <c r="H92" s="114"/>
      <c r="I92" s="13">
        <f>I91/2</f>
        <v>0</v>
      </c>
      <c r="J92" s="10"/>
    </row>
    <row r="93" spans="1:8" ht="15.75">
      <c r="A93" s="22"/>
      <c r="B93" s="2" t="s">
        <v>37</v>
      </c>
      <c r="C93" s="2" t="s">
        <v>47</v>
      </c>
      <c r="D93" s="2"/>
      <c r="E93" s="21" t="s">
        <v>539</v>
      </c>
      <c r="F93" s="2"/>
      <c r="G93" s="32"/>
      <c r="H93" s="114"/>
    </row>
    <row r="94" spans="1:16" s="33" customFormat="1" ht="15.75">
      <c r="A94" s="38"/>
      <c r="B94" s="37" t="s">
        <v>48</v>
      </c>
      <c r="C94" s="37" t="s">
        <v>47</v>
      </c>
      <c r="D94" s="37"/>
      <c r="E94" s="37"/>
      <c r="F94" s="37"/>
      <c r="G94" s="39"/>
      <c r="H94" s="113"/>
      <c r="I94" s="26"/>
      <c r="J94" s="26"/>
      <c r="K94" s="30"/>
      <c r="L94" s="30"/>
      <c r="M94" s="30"/>
      <c r="P94" s="252"/>
    </row>
    <row r="95" spans="1:8" ht="15.75">
      <c r="A95" s="22"/>
      <c r="B95" s="2" t="s">
        <v>70</v>
      </c>
      <c r="C95" s="2" t="s">
        <v>47</v>
      </c>
      <c r="D95" s="2"/>
      <c r="E95" s="21" t="s">
        <v>539</v>
      </c>
      <c r="F95" s="2"/>
      <c r="G95" s="32"/>
      <c r="H95" s="114"/>
    </row>
    <row r="96" spans="1:16" s="33" customFormat="1" ht="16.5" thickBot="1">
      <c r="A96" s="63"/>
      <c r="B96" s="23" t="s">
        <v>51</v>
      </c>
      <c r="C96" s="31"/>
      <c r="D96" s="31"/>
      <c r="E96" s="64"/>
      <c r="F96" s="31"/>
      <c r="G96" s="65"/>
      <c r="H96" s="113"/>
      <c r="I96" s="26"/>
      <c r="J96" s="30"/>
      <c r="K96" s="30"/>
      <c r="L96" s="30"/>
      <c r="M96" s="30"/>
      <c r="P96" s="252"/>
    </row>
    <row r="97" spans="1:9" ht="12" customHeight="1">
      <c r="A97" s="40"/>
      <c r="B97" s="41"/>
      <c r="D97" s="42"/>
      <c r="E97" s="42"/>
      <c r="F97" s="42"/>
      <c r="I97" s="5"/>
    </row>
  </sheetData>
  <sheetProtection/>
  <mergeCells count="9">
    <mergeCell ref="F5:G5"/>
    <mergeCell ref="A1:G1"/>
    <mergeCell ref="A2:G2"/>
    <mergeCell ref="A4:G4"/>
    <mergeCell ref="A3:G3"/>
    <mergeCell ref="A5:A6"/>
    <mergeCell ref="B5:B6"/>
    <mergeCell ref="C5:C6"/>
    <mergeCell ref="D5:E5"/>
  </mergeCells>
  <printOptions/>
  <pageMargins left="0.5511811023622047"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xl/worksheets/sheet4.xml><?xml version="1.0" encoding="utf-8"?>
<worksheet xmlns="http://schemas.openxmlformats.org/spreadsheetml/2006/main" xmlns:r="http://schemas.openxmlformats.org/officeDocument/2006/relationships">
  <sheetPr>
    <tabColor indexed="34"/>
  </sheetPr>
  <dimension ref="A1:M103"/>
  <sheetViews>
    <sheetView zoomScalePageLayoutView="0" workbookViewId="0" topLeftCell="A1">
      <selection activeCell="F51" sqref="F51"/>
    </sheetView>
  </sheetViews>
  <sheetFormatPr defaultColWidth="9.140625" defaultRowHeight="12.75"/>
  <cols>
    <col min="1" max="1" width="4.140625" style="16" customWidth="1"/>
    <col min="2" max="2" width="52.8515625" style="1" customWidth="1"/>
    <col min="3" max="4" width="6.7109375" style="1" customWidth="1"/>
    <col min="5" max="5" width="8.8515625" style="24" customWidth="1"/>
    <col min="6" max="6" width="6.8515625" style="1" customWidth="1"/>
    <col min="7" max="7" width="10.28125" style="13" customWidth="1"/>
    <col min="8" max="8" width="16.140625" style="13" hidden="1" customWidth="1"/>
    <col min="9" max="9" width="13.8515625" style="9" hidden="1" customWidth="1"/>
    <col min="10" max="10" width="22.140625" style="5" hidden="1" customWidth="1"/>
    <col min="11" max="11" width="17.57421875" style="5" customWidth="1"/>
    <col min="12" max="12" width="12.8515625" style="5" customWidth="1"/>
    <col min="13" max="13" width="9.140625" style="5" customWidth="1"/>
    <col min="14" max="16384" width="9.140625" style="1" customWidth="1"/>
  </cols>
  <sheetData>
    <row r="1" spans="1:13" s="29" customFormat="1" ht="13.5" customHeight="1">
      <c r="A1" s="359" t="s">
        <v>459</v>
      </c>
      <c r="B1" s="359"/>
      <c r="C1" s="359"/>
      <c r="D1" s="359"/>
      <c r="E1" s="359"/>
      <c r="F1" s="375"/>
      <c r="G1" s="359"/>
      <c r="H1" s="5"/>
      <c r="I1" s="28"/>
      <c r="J1" s="27"/>
      <c r="K1" s="27"/>
      <c r="L1" s="27"/>
      <c r="M1" s="27"/>
    </row>
    <row r="2" spans="1:9" ht="15" customHeight="1">
      <c r="A2" s="376" t="s">
        <v>153</v>
      </c>
      <c r="B2" s="376"/>
      <c r="C2" s="376"/>
      <c r="D2" s="376"/>
      <c r="E2" s="376"/>
      <c r="F2" s="376"/>
      <c r="G2" s="376"/>
      <c r="H2" s="5"/>
      <c r="I2" s="4"/>
    </row>
    <row r="3" spans="1:9" ht="15" customHeight="1">
      <c r="A3" s="376" t="s">
        <v>236</v>
      </c>
      <c r="B3" s="376"/>
      <c r="C3" s="376"/>
      <c r="D3" s="376"/>
      <c r="E3" s="376"/>
      <c r="F3" s="376"/>
      <c r="G3" s="376"/>
      <c r="H3" s="30"/>
      <c r="I3" s="5"/>
    </row>
    <row r="4" spans="1:9" ht="18" customHeight="1" thickBot="1">
      <c r="A4" s="376" t="s">
        <v>205</v>
      </c>
      <c r="B4" s="376"/>
      <c r="C4" s="376"/>
      <c r="D4" s="376"/>
      <c r="E4" s="376"/>
      <c r="F4" s="376"/>
      <c r="G4" s="376"/>
      <c r="H4" s="5"/>
      <c r="I4" s="4"/>
    </row>
    <row r="5" spans="1:10" ht="28.5" customHeight="1">
      <c r="A5" s="349" t="s">
        <v>39</v>
      </c>
      <c r="B5" s="368" t="s">
        <v>40</v>
      </c>
      <c r="C5" s="370" t="s">
        <v>38</v>
      </c>
      <c r="D5" s="372" t="s">
        <v>41</v>
      </c>
      <c r="E5" s="373"/>
      <c r="F5" s="372" t="s">
        <v>36</v>
      </c>
      <c r="G5" s="374"/>
      <c r="H5" s="12"/>
      <c r="I5" s="19"/>
      <c r="J5" s="12"/>
    </row>
    <row r="6" spans="1:10" ht="58.5" customHeight="1">
      <c r="A6" s="350"/>
      <c r="B6" s="369"/>
      <c r="C6" s="371"/>
      <c r="D6" s="14" t="s">
        <v>42</v>
      </c>
      <c r="E6" s="14" t="s">
        <v>43</v>
      </c>
      <c r="F6" s="14" t="s">
        <v>42</v>
      </c>
      <c r="G6" s="20" t="s">
        <v>43</v>
      </c>
      <c r="H6" s="15"/>
      <c r="I6" s="10"/>
      <c r="J6" s="12"/>
    </row>
    <row r="7" spans="1:13" s="7" customFormat="1" ht="14.25" customHeight="1" thickBot="1">
      <c r="A7" s="34" t="s">
        <v>44</v>
      </c>
      <c r="B7" s="35">
        <v>3</v>
      </c>
      <c r="C7" s="35">
        <v>4</v>
      </c>
      <c r="D7" s="35">
        <v>5</v>
      </c>
      <c r="E7" s="35">
        <v>6</v>
      </c>
      <c r="F7" s="35">
        <v>7</v>
      </c>
      <c r="G7" s="36">
        <v>8</v>
      </c>
      <c r="H7" s="11"/>
      <c r="I7" s="11"/>
      <c r="J7" s="18"/>
      <c r="K7" s="8"/>
      <c r="L7" s="8"/>
      <c r="M7" s="8"/>
    </row>
    <row r="8" spans="1:7" s="7" customFormat="1" ht="19.5" customHeight="1" thickTop="1">
      <c r="A8" s="149"/>
      <c r="B8" s="150" t="s">
        <v>123</v>
      </c>
      <c r="C8" s="103"/>
      <c r="D8" s="103"/>
      <c r="E8" s="103"/>
      <c r="F8" s="103"/>
      <c r="G8" s="104"/>
    </row>
    <row r="9" spans="1:7" s="7" customFormat="1" ht="17.25" customHeight="1">
      <c r="A9" s="175"/>
      <c r="B9" s="176" t="s">
        <v>124</v>
      </c>
      <c r="C9" s="177"/>
      <c r="D9" s="177"/>
      <c r="E9" s="177"/>
      <c r="F9" s="177"/>
      <c r="G9" s="178"/>
    </row>
    <row r="10" spans="1:8" s="7" customFormat="1" ht="27">
      <c r="A10" s="179" t="s">
        <v>44</v>
      </c>
      <c r="B10" s="47" t="s">
        <v>282</v>
      </c>
      <c r="C10" s="47" t="s">
        <v>52</v>
      </c>
      <c r="D10" s="47"/>
      <c r="E10" s="180">
        <v>60</v>
      </c>
      <c r="F10" s="47"/>
      <c r="G10" s="108"/>
      <c r="H10" s="9">
        <f>G10</f>
        <v>0</v>
      </c>
    </row>
    <row r="11" spans="1:8" s="7" customFormat="1" ht="27">
      <c r="A11" s="179" t="s">
        <v>69</v>
      </c>
      <c r="B11" s="47" t="s">
        <v>283</v>
      </c>
      <c r="C11" s="47" t="s">
        <v>52</v>
      </c>
      <c r="D11" s="47"/>
      <c r="E11" s="180">
        <v>16</v>
      </c>
      <c r="F11" s="47"/>
      <c r="G11" s="108"/>
      <c r="H11" s="9">
        <f>G11</f>
        <v>0</v>
      </c>
    </row>
    <row r="12" spans="1:8" s="7" customFormat="1" ht="27">
      <c r="A12" s="179" t="s">
        <v>91</v>
      </c>
      <c r="B12" s="47" t="s">
        <v>284</v>
      </c>
      <c r="C12" s="47" t="s">
        <v>52</v>
      </c>
      <c r="D12" s="47"/>
      <c r="E12" s="180">
        <v>16</v>
      </c>
      <c r="F12" s="47"/>
      <c r="G12" s="108"/>
      <c r="H12" s="9">
        <f>G12</f>
        <v>0</v>
      </c>
    </row>
    <row r="13" spans="1:8" s="7" customFormat="1" ht="27">
      <c r="A13" s="179" t="s">
        <v>92</v>
      </c>
      <c r="B13" s="47" t="s">
        <v>285</v>
      </c>
      <c r="C13" s="47" t="s">
        <v>52</v>
      </c>
      <c r="D13" s="47"/>
      <c r="E13" s="180">
        <v>64</v>
      </c>
      <c r="F13" s="47"/>
      <c r="G13" s="108"/>
      <c r="H13" s="9">
        <f>G13</f>
        <v>0</v>
      </c>
    </row>
    <row r="14" spans="1:8" s="7" customFormat="1" ht="27">
      <c r="A14" s="179" t="s">
        <v>73</v>
      </c>
      <c r="B14" s="47" t="s">
        <v>286</v>
      </c>
      <c r="C14" s="47" t="s">
        <v>52</v>
      </c>
      <c r="D14" s="47"/>
      <c r="E14" s="180">
        <v>20</v>
      </c>
      <c r="F14" s="47"/>
      <c r="G14" s="108"/>
      <c r="H14" s="9">
        <f aca="true" t="shared" si="0" ref="H14:H21">G14</f>
        <v>0</v>
      </c>
    </row>
    <row r="15" spans="1:8" s="7" customFormat="1" ht="27.75" thickBot="1">
      <c r="A15" s="179" t="s">
        <v>76</v>
      </c>
      <c r="B15" s="47" t="s">
        <v>287</v>
      </c>
      <c r="C15" s="47" t="s">
        <v>52</v>
      </c>
      <c r="D15" s="47"/>
      <c r="E15" s="180">
        <v>16</v>
      </c>
      <c r="F15" s="47"/>
      <c r="G15" s="108"/>
      <c r="H15" s="9">
        <f t="shared" si="0"/>
        <v>0</v>
      </c>
    </row>
    <row r="16" spans="1:9" s="118" customFormat="1" ht="14.25" thickBot="1">
      <c r="A16" s="58" t="s">
        <v>77</v>
      </c>
      <c r="B16" s="43" t="s">
        <v>461</v>
      </c>
      <c r="C16" s="115" t="s">
        <v>46</v>
      </c>
      <c r="D16" s="43"/>
      <c r="E16" s="97">
        <v>2</v>
      </c>
      <c r="F16" s="43"/>
      <c r="G16" s="107"/>
      <c r="H16" s="9">
        <f t="shared" si="0"/>
        <v>0</v>
      </c>
      <c r="I16" s="122"/>
    </row>
    <row r="17" spans="1:9" s="118" customFormat="1" ht="14.25" thickBot="1">
      <c r="A17" s="58" t="s">
        <v>100</v>
      </c>
      <c r="B17" s="43" t="s">
        <v>455</v>
      </c>
      <c r="C17" s="115" t="s">
        <v>46</v>
      </c>
      <c r="D17" s="43"/>
      <c r="E17" s="97">
        <v>4</v>
      </c>
      <c r="F17" s="43"/>
      <c r="G17" s="107"/>
      <c r="H17" s="9">
        <f t="shared" si="0"/>
        <v>0</v>
      </c>
      <c r="I17" s="122"/>
    </row>
    <row r="18" spans="1:9" s="118" customFormat="1" ht="14.25" thickBot="1">
      <c r="A18" s="58" t="s">
        <v>94</v>
      </c>
      <c r="B18" s="43" t="s">
        <v>460</v>
      </c>
      <c r="C18" s="115" t="s">
        <v>46</v>
      </c>
      <c r="D18" s="43"/>
      <c r="E18" s="97">
        <v>44</v>
      </c>
      <c r="F18" s="43"/>
      <c r="G18" s="107"/>
      <c r="H18" s="9">
        <f t="shared" si="0"/>
        <v>0</v>
      </c>
      <c r="I18" s="122"/>
    </row>
    <row r="19" spans="1:8" s="119" customFormat="1" ht="14.25" thickBot="1">
      <c r="A19" s="58" t="s">
        <v>95</v>
      </c>
      <c r="B19" s="43" t="s">
        <v>288</v>
      </c>
      <c r="C19" s="115" t="s">
        <v>46</v>
      </c>
      <c r="D19" s="43"/>
      <c r="E19" s="97">
        <v>10</v>
      </c>
      <c r="F19" s="43"/>
      <c r="G19" s="107"/>
      <c r="H19" s="9">
        <f t="shared" si="0"/>
        <v>0</v>
      </c>
    </row>
    <row r="20" spans="1:8" s="119" customFormat="1" ht="14.25" thickBot="1">
      <c r="A20" s="58" t="s">
        <v>114</v>
      </c>
      <c r="B20" s="43" t="s">
        <v>289</v>
      </c>
      <c r="C20" s="115" t="s">
        <v>46</v>
      </c>
      <c r="D20" s="43"/>
      <c r="E20" s="97">
        <v>4</v>
      </c>
      <c r="F20" s="43"/>
      <c r="G20" s="107"/>
      <c r="H20" s="9">
        <f t="shared" si="0"/>
        <v>0</v>
      </c>
    </row>
    <row r="21" spans="1:11" s="119" customFormat="1" ht="14.25" thickBot="1">
      <c r="A21" s="58" t="s">
        <v>126</v>
      </c>
      <c r="B21" s="43" t="s">
        <v>105</v>
      </c>
      <c r="C21" s="43" t="s">
        <v>80</v>
      </c>
      <c r="D21" s="43"/>
      <c r="E21" s="97">
        <f>E15+E14+E13+E12+E11+E10</f>
        <v>192</v>
      </c>
      <c r="F21" s="43"/>
      <c r="G21" s="107"/>
      <c r="H21" s="9">
        <f t="shared" si="0"/>
        <v>0</v>
      </c>
      <c r="K21" s="306"/>
    </row>
    <row r="22" spans="1:8" s="7" customFormat="1" ht="13.5">
      <c r="A22" s="182"/>
      <c r="B22" s="183" t="s">
        <v>125</v>
      </c>
      <c r="C22" s="184"/>
      <c r="D22" s="184"/>
      <c r="E22" s="184"/>
      <c r="F22" s="184"/>
      <c r="G22" s="87"/>
      <c r="H22" s="9">
        <f aca="true" t="shared" si="1" ref="H22:H29">G22</f>
        <v>0</v>
      </c>
    </row>
    <row r="23" spans="1:8" s="7" customFormat="1" ht="27">
      <c r="A23" s="179" t="s">
        <v>96</v>
      </c>
      <c r="B23" s="47" t="s">
        <v>293</v>
      </c>
      <c r="C23" s="47" t="s">
        <v>46</v>
      </c>
      <c r="D23" s="47"/>
      <c r="E23" s="180">
        <v>22</v>
      </c>
      <c r="F23" s="47"/>
      <c r="G23" s="108"/>
      <c r="H23" s="9">
        <f t="shared" si="1"/>
        <v>0</v>
      </c>
    </row>
    <row r="24" spans="1:8" s="7" customFormat="1" ht="27">
      <c r="A24" s="179" t="s">
        <v>109</v>
      </c>
      <c r="B24" s="47" t="s">
        <v>294</v>
      </c>
      <c r="C24" s="47" t="s">
        <v>46</v>
      </c>
      <c r="D24" s="47"/>
      <c r="E24" s="180">
        <v>7</v>
      </c>
      <c r="F24" s="47"/>
      <c r="G24" s="108"/>
      <c r="H24" s="9">
        <f t="shared" si="1"/>
        <v>0</v>
      </c>
    </row>
    <row r="25" spans="1:8" s="7" customFormat="1" ht="27">
      <c r="A25" s="179" t="s">
        <v>87</v>
      </c>
      <c r="B25" s="47" t="s">
        <v>295</v>
      </c>
      <c r="C25" s="47" t="s">
        <v>46</v>
      </c>
      <c r="D25" s="47"/>
      <c r="E25" s="180">
        <v>2</v>
      </c>
      <c r="F25" s="47"/>
      <c r="G25" s="108"/>
      <c r="H25" s="9">
        <f t="shared" si="1"/>
        <v>0</v>
      </c>
    </row>
    <row r="26" spans="1:8" s="7" customFormat="1" ht="27">
      <c r="A26" s="179" t="s">
        <v>83</v>
      </c>
      <c r="B26" s="47" t="s">
        <v>296</v>
      </c>
      <c r="C26" s="47" t="s">
        <v>46</v>
      </c>
      <c r="D26" s="47"/>
      <c r="E26" s="180">
        <v>22</v>
      </c>
      <c r="F26" s="47"/>
      <c r="G26" s="108"/>
      <c r="H26" s="9">
        <f t="shared" si="1"/>
        <v>0</v>
      </c>
    </row>
    <row r="27" spans="1:8" s="7" customFormat="1" ht="27">
      <c r="A27" s="179" t="s">
        <v>82</v>
      </c>
      <c r="B27" s="47" t="s">
        <v>297</v>
      </c>
      <c r="C27" s="47" t="s">
        <v>46</v>
      </c>
      <c r="D27" s="47"/>
      <c r="E27" s="180">
        <v>8</v>
      </c>
      <c r="F27" s="47"/>
      <c r="G27" s="108"/>
      <c r="H27" s="9">
        <f t="shared" si="1"/>
        <v>0</v>
      </c>
    </row>
    <row r="28" spans="1:8" s="7" customFormat="1" ht="27">
      <c r="A28" s="179" t="s">
        <v>116</v>
      </c>
      <c r="B28" s="47" t="s">
        <v>298</v>
      </c>
      <c r="C28" s="47" t="s">
        <v>46</v>
      </c>
      <c r="D28" s="47"/>
      <c r="E28" s="180">
        <v>4</v>
      </c>
      <c r="F28" s="47"/>
      <c r="G28" s="108"/>
      <c r="H28" s="9">
        <f t="shared" si="1"/>
        <v>0</v>
      </c>
    </row>
    <row r="29" spans="1:8" s="7" customFormat="1" ht="27.75" thickBot="1">
      <c r="A29" s="179" t="s">
        <v>157</v>
      </c>
      <c r="B29" s="47" t="s">
        <v>299</v>
      </c>
      <c r="C29" s="47" t="s">
        <v>46</v>
      </c>
      <c r="D29" s="47"/>
      <c r="E29" s="180">
        <v>14</v>
      </c>
      <c r="F29" s="47"/>
      <c r="G29" s="108"/>
      <c r="H29" s="9">
        <f t="shared" si="1"/>
        <v>0</v>
      </c>
    </row>
    <row r="30" spans="1:9" s="119" customFormat="1" ht="14.25" thickBot="1">
      <c r="A30" s="58" t="s">
        <v>162</v>
      </c>
      <c r="B30" s="43" t="s">
        <v>300</v>
      </c>
      <c r="C30" s="115" t="s">
        <v>86</v>
      </c>
      <c r="D30" s="43"/>
      <c r="E30" s="97">
        <v>10</v>
      </c>
      <c r="F30" s="43"/>
      <c r="G30" s="107"/>
      <c r="H30" s="9">
        <f aca="true" t="shared" si="2" ref="H30:H38">G30</f>
        <v>0</v>
      </c>
      <c r="I30" s="121"/>
    </row>
    <row r="31" spans="1:10" s="119" customFormat="1" ht="14.25" thickBot="1">
      <c r="A31" s="58" t="s">
        <v>97</v>
      </c>
      <c r="B31" s="43" t="s">
        <v>301</v>
      </c>
      <c r="C31" s="115" t="s">
        <v>86</v>
      </c>
      <c r="D31" s="43"/>
      <c r="E31" s="97">
        <v>4</v>
      </c>
      <c r="F31" s="43"/>
      <c r="G31" s="108"/>
      <c r="H31" s="9">
        <f t="shared" si="2"/>
        <v>0</v>
      </c>
      <c r="I31" s="9"/>
      <c r="J31" s="121"/>
    </row>
    <row r="32" spans="1:9" s="119" customFormat="1" ht="14.25" thickBot="1">
      <c r="A32" s="58" t="s">
        <v>84</v>
      </c>
      <c r="B32" s="43" t="s">
        <v>206</v>
      </c>
      <c r="C32" s="115" t="s">
        <v>86</v>
      </c>
      <c r="D32" s="43"/>
      <c r="E32" s="97">
        <v>13</v>
      </c>
      <c r="F32" s="43"/>
      <c r="G32" s="108"/>
      <c r="H32" s="9">
        <f t="shared" si="2"/>
        <v>0</v>
      </c>
      <c r="I32" s="121"/>
    </row>
    <row r="33" spans="1:9" s="119" customFormat="1" ht="14.25" thickBot="1">
      <c r="A33" s="58" t="s">
        <v>117</v>
      </c>
      <c r="B33" s="249" t="s">
        <v>510</v>
      </c>
      <c r="C33" s="115" t="s">
        <v>86</v>
      </c>
      <c r="D33" s="43"/>
      <c r="E33" s="97">
        <v>1</v>
      </c>
      <c r="F33" s="43"/>
      <c r="G33" s="108"/>
      <c r="H33" s="9">
        <f t="shared" si="2"/>
        <v>0</v>
      </c>
      <c r="I33" s="121"/>
    </row>
    <row r="34" spans="1:9" s="119" customFormat="1" ht="14.25" thickBot="1">
      <c r="A34" s="248" t="s">
        <v>98</v>
      </c>
      <c r="B34" s="249" t="s">
        <v>207</v>
      </c>
      <c r="C34" s="290" t="s">
        <v>46</v>
      </c>
      <c r="D34" s="249"/>
      <c r="E34" s="291">
        <v>2</v>
      </c>
      <c r="F34" s="249"/>
      <c r="G34" s="250"/>
      <c r="H34" s="9">
        <f t="shared" si="2"/>
        <v>0</v>
      </c>
      <c r="I34" s="121"/>
    </row>
    <row r="35" spans="1:9" s="123" customFormat="1" ht="13.5">
      <c r="A35" s="78"/>
      <c r="B35" s="209" t="s">
        <v>202</v>
      </c>
      <c r="C35" s="51"/>
      <c r="D35" s="137"/>
      <c r="E35" s="140"/>
      <c r="F35" s="137"/>
      <c r="G35" s="138"/>
      <c r="H35" s="9">
        <f t="shared" si="2"/>
        <v>0</v>
      </c>
      <c r="I35" s="124"/>
    </row>
    <row r="36" spans="1:8" s="7" customFormat="1" ht="27">
      <c r="A36" s="179" t="s">
        <v>163</v>
      </c>
      <c r="B36" s="47" t="s">
        <v>316</v>
      </c>
      <c r="C36" s="47" t="s">
        <v>46</v>
      </c>
      <c r="D36" s="47"/>
      <c r="E36" s="180">
        <v>6</v>
      </c>
      <c r="F36" s="47"/>
      <c r="G36" s="108"/>
      <c r="H36" s="9">
        <f t="shared" si="2"/>
        <v>0</v>
      </c>
    </row>
    <row r="37" spans="1:8" s="7" customFormat="1" ht="27">
      <c r="A37" s="179" t="s">
        <v>99</v>
      </c>
      <c r="B37" s="47" t="s">
        <v>297</v>
      </c>
      <c r="C37" s="47" t="s">
        <v>46</v>
      </c>
      <c r="D37" s="47"/>
      <c r="E37" s="180">
        <v>10</v>
      </c>
      <c r="F37" s="47"/>
      <c r="G37" s="108"/>
      <c r="H37" s="9">
        <f t="shared" si="2"/>
        <v>0</v>
      </c>
    </row>
    <row r="38" spans="1:8" s="7" customFormat="1" ht="27">
      <c r="A38" s="179" t="s">
        <v>164</v>
      </c>
      <c r="B38" s="47" t="s">
        <v>317</v>
      </c>
      <c r="C38" s="47" t="s">
        <v>46</v>
      </c>
      <c r="D38" s="47"/>
      <c r="E38" s="180">
        <v>6</v>
      </c>
      <c r="F38" s="47"/>
      <c r="G38" s="108"/>
      <c r="H38" s="9">
        <f t="shared" si="2"/>
        <v>0</v>
      </c>
    </row>
    <row r="39" spans="1:8" s="7" customFormat="1" ht="27">
      <c r="A39" s="179" t="s">
        <v>181</v>
      </c>
      <c r="B39" s="47" t="s">
        <v>318</v>
      </c>
      <c r="C39" s="47" t="s">
        <v>46</v>
      </c>
      <c r="D39" s="47"/>
      <c r="E39" s="180">
        <v>7</v>
      </c>
      <c r="F39" s="47"/>
      <c r="G39" s="108"/>
      <c r="H39" s="9">
        <f>G39</f>
        <v>0</v>
      </c>
    </row>
    <row r="40" spans="1:8" s="7" customFormat="1" ht="27.75" thickBot="1">
      <c r="A40" s="179" t="s">
        <v>182</v>
      </c>
      <c r="B40" s="47" t="s">
        <v>319</v>
      </c>
      <c r="C40" s="47" t="s">
        <v>46</v>
      </c>
      <c r="D40" s="47"/>
      <c r="E40" s="180">
        <v>2</v>
      </c>
      <c r="F40" s="47"/>
      <c r="G40" s="108"/>
      <c r="H40" s="9">
        <f>G40</f>
        <v>0</v>
      </c>
    </row>
    <row r="41" spans="1:9" s="7" customFormat="1" ht="14.25" thickBot="1">
      <c r="A41" s="58" t="s">
        <v>183</v>
      </c>
      <c r="B41" s="43" t="s">
        <v>320</v>
      </c>
      <c r="C41" s="115" t="s">
        <v>86</v>
      </c>
      <c r="D41" s="43"/>
      <c r="E41" s="97">
        <v>17</v>
      </c>
      <c r="F41" s="43"/>
      <c r="G41" s="200"/>
      <c r="H41" s="9">
        <f>G41</f>
        <v>0</v>
      </c>
      <c r="I41" s="99"/>
    </row>
    <row r="42" spans="1:9" s="7" customFormat="1" ht="14.25" thickBot="1">
      <c r="A42" s="58" t="s">
        <v>204</v>
      </c>
      <c r="B42" s="43" t="s">
        <v>321</v>
      </c>
      <c r="C42" s="115" t="s">
        <v>86</v>
      </c>
      <c r="D42" s="43"/>
      <c r="E42" s="97">
        <v>1</v>
      </c>
      <c r="F42" s="43"/>
      <c r="G42" s="200"/>
      <c r="H42" s="9">
        <f>G42</f>
        <v>0</v>
      </c>
      <c r="I42" s="99"/>
    </row>
    <row r="43" spans="1:10" s="119" customFormat="1" ht="14.25" thickBot="1">
      <c r="A43" s="58" t="s">
        <v>210</v>
      </c>
      <c r="B43" s="43" t="s">
        <v>323</v>
      </c>
      <c r="C43" s="115" t="s">
        <v>322</v>
      </c>
      <c r="D43" s="43"/>
      <c r="E43" s="97">
        <v>17</v>
      </c>
      <c r="F43" s="43"/>
      <c r="G43" s="108"/>
      <c r="H43" s="9">
        <f>G43</f>
        <v>0</v>
      </c>
      <c r="I43" s="9"/>
      <c r="J43" s="121"/>
    </row>
    <row r="44" spans="1:9" s="139" customFormat="1" ht="14.25" thickBot="1">
      <c r="A44" s="146"/>
      <c r="B44" s="133" t="s">
        <v>127</v>
      </c>
      <c r="C44" s="134"/>
      <c r="D44" s="135"/>
      <c r="E44" s="136"/>
      <c r="F44" s="135"/>
      <c r="G44" s="141"/>
      <c r="H44" s="25">
        <f>SUM(H10:H43)/2</f>
        <v>0</v>
      </c>
      <c r="I44" s="147"/>
    </row>
    <row r="45" spans="1:8" s="123" customFormat="1" ht="13.5">
      <c r="A45" s="78"/>
      <c r="B45" s="132" t="s">
        <v>128</v>
      </c>
      <c r="C45" s="51"/>
      <c r="D45" s="137"/>
      <c r="E45" s="140"/>
      <c r="F45" s="137"/>
      <c r="G45" s="138"/>
      <c r="H45" s="124"/>
    </row>
    <row r="46" spans="1:8" s="123" customFormat="1" ht="13.5">
      <c r="A46" s="185"/>
      <c r="B46" s="186" t="s">
        <v>124</v>
      </c>
      <c r="C46" s="174"/>
      <c r="D46" s="126"/>
      <c r="E46" s="187"/>
      <c r="F46" s="188"/>
      <c r="G46" s="101"/>
      <c r="H46" s="124"/>
    </row>
    <row r="47" spans="1:10" s="123" customFormat="1" ht="13.5">
      <c r="A47" s="102" t="s">
        <v>44</v>
      </c>
      <c r="B47" s="2" t="s">
        <v>189</v>
      </c>
      <c r="C47" s="2" t="s">
        <v>80</v>
      </c>
      <c r="D47" s="126"/>
      <c r="E47" s="127">
        <v>60</v>
      </c>
      <c r="F47" s="126"/>
      <c r="G47" s="101"/>
      <c r="I47" s="11"/>
      <c r="J47" s="124"/>
    </row>
    <row r="48" spans="1:9" s="119" customFormat="1" ht="13.5">
      <c r="A48" s="102" t="s">
        <v>69</v>
      </c>
      <c r="B48" s="2" t="s">
        <v>158</v>
      </c>
      <c r="C48" s="2" t="s">
        <v>80</v>
      </c>
      <c r="D48" s="126"/>
      <c r="E48" s="127">
        <v>16</v>
      </c>
      <c r="F48" s="126"/>
      <c r="G48" s="101"/>
      <c r="I48" s="11"/>
    </row>
    <row r="49" spans="1:9" s="119" customFormat="1" ht="13.5">
      <c r="A49" s="102" t="s">
        <v>91</v>
      </c>
      <c r="B49" s="2" t="s">
        <v>290</v>
      </c>
      <c r="C49" s="2" t="s">
        <v>80</v>
      </c>
      <c r="D49" s="126"/>
      <c r="E49" s="127">
        <v>16</v>
      </c>
      <c r="F49" s="126"/>
      <c r="G49" s="101"/>
      <c r="I49" s="11"/>
    </row>
    <row r="50" spans="1:7" s="119" customFormat="1" ht="13.5">
      <c r="A50" s="102" t="s">
        <v>92</v>
      </c>
      <c r="B50" s="55" t="s">
        <v>191</v>
      </c>
      <c r="C50" s="55" t="s">
        <v>80</v>
      </c>
      <c r="D50" s="126"/>
      <c r="E50" s="127">
        <v>64</v>
      </c>
      <c r="F50" s="126"/>
      <c r="G50" s="101"/>
    </row>
    <row r="51" spans="1:7" s="119" customFormat="1" ht="13.5">
      <c r="A51" s="102" t="s">
        <v>73</v>
      </c>
      <c r="B51" s="2" t="s">
        <v>192</v>
      </c>
      <c r="C51" s="2" t="s">
        <v>80</v>
      </c>
      <c r="D51" s="126"/>
      <c r="E51" s="127">
        <v>20</v>
      </c>
      <c r="F51" s="126"/>
      <c r="G51" s="101"/>
    </row>
    <row r="52" spans="1:7" s="119" customFormat="1" ht="13.5">
      <c r="A52" s="102" t="s">
        <v>76</v>
      </c>
      <c r="B52" s="2" t="s">
        <v>199</v>
      </c>
      <c r="C52" s="2" t="s">
        <v>80</v>
      </c>
      <c r="D52" s="126"/>
      <c r="E52" s="127">
        <v>16</v>
      </c>
      <c r="F52" s="126"/>
      <c r="G52" s="101"/>
    </row>
    <row r="53" spans="1:7" s="6" customFormat="1" ht="13.5">
      <c r="A53" s="102" t="s">
        <v>77</v>
      </c>
      <c r="B53" s="2" t="s">
        <v>197</v>
      </c>
      <c r="C53" s="2" t="s">
        <v>46</v>
      </c>
      <c r="D53" s="126"/>
      <c r="E53" s="120">
        <v>260</v>
      </c>
      <c r="F53" s="110"/>
      <c r="G53" s="101"/>
    </row>
    <row r="54" spans="1:7" s="4" customFormat="1" ht="13.5">
      <c r="A54" s="102" t="s">
        <v>100</v>
      </c>
      <c r="B54" s="2" t="s">
        <v>291</v>
      </c>
      <c r="C54" s="2" t="s">
        <v>46</v>
      </c>
      <c r="D54" s="110"/>
      <c r="E54" s="120">
        <v>2</v>
      </c>
      <c r="F54" s="110"/>
      <c r="G54" s="101"/>
    </row>
    <row r="55" spans="1:7" s="4" customFormat="1" ht="13.5">
      <c r="A55" s="102" t="s">
        <v>94</v>
      </c>
      <c r="B55" s="2" t="s">
        <v>106</v>
      </c>
      <c r="C55" s="2" t="s">
        <v>46</v>
      </c>
      <c r="D55" s="110"/>
      <c r="E55" s="120">
        <v>4</v>
      </c>
      <c r="F55" s="110"/>
      <c r="G55" s="101"/>
    </row>
    <row r="56" spans="1:7" s="4" customFormat="1" ht="13.5">
      <c r="A56" s="102" t="s">
        <v>95</v>
      </c>
      <c r="B56" s="2" t="s">
        <v>193</v>
      </c>
      <c r="C56" s="2" t="s">
        <v>46</v>
      </c>
      <c r="D56" s="110"/>
      <c r="E56" s="120">
        <v>44</v>
      </c>
      <c r="F56" s="110"/>
      <c r="G56" s="101"/>
    </row>
    <row r="57" spans="1:7" s="4" customFormat="1" ht="13.5">
      <c r="A57" s="102" t="s">
        <v>114</v>
      </c>
      <c r="B57" s="2" t="s">
        <v>200</v>
      </c>
      <c r="C57" s="2" t="s">
        <v>46</v>
      </c>
      <c r="D57" s="110"/>
      <c r="E57" s="120">
        <v>11</v>
      </c>
      <c r="F57" s="110"/>
      <c r="G57" s="101"/>
    </row>
    <row r="58" spans="1:7" s="4" customFormat="1" ht="13.5">
      <c r="A58" s="102" t="s">
        <v>126</v>
      </c>
      <c r="B58" s="2" t="s">
        <v>292</v>
      </c>
      <c r="C58" s="2" t="s">
        <v>46</v>
      </c>
      <c r="D58" s="110"/>
      <c r="E58" s="120">
        <v>4</v>
      </c>
      <c r="F58" s="110"/>
      <c r="G58" s="101"/>
    </row>
    <row r="59" spans="1:8" s="123" customFormat="1" ht="13.5">
      <c r="A59" s="56"/>
      <c r="B59" s="189" t="s">
        <v>129</v>
      </c>
      <c r="C59" s="2"/>
      <c r="D59" s="110"/>
      <c r="E59" s="116"/>
      <c r="F59" s="110"/>
      <c r="G59" s="32"/>
      <c r="H59" s="124"/>
    </row>
    <row r="60" spans="1:7" s="4" customFormat="1" ht="13.5">
      <c r="A60" s="102" t="s">
        <v>96</v>
      </c>
      <c r="B60" s="55" t="s">
        <v>302</v>
      </c>
      <c r="C60" s="55" t="s">
        <v>46</v>
      </c>
      <c r="D60" s="55"/>
      <c r="E60" s="190">
        <v>22</v>
      </c>
      <c r="F60" s="55"/>
      <c r="G60" s="101"/>
    </row>
    <row r="61" spans="1:7" s="4" customFormat="1" ht="13.5">
      <c r="A61" s="102" t="s">
        <v>109</v>
      </c>
      <c r="B61" s="55" t="s">
        <v>303</v>
      </c>
      <c r="C61" s="55" t="s">
        <v>46</v>
      </c>
      <c r="D61" s="55"/>
      <c r="E61" s="190">
        <v>7</v>
      </c>
      <c r="F61" s="55"/>
      <c r="G61" s="101"/>
    </row>
    <row r="62" spans="1:7" s="4" customFormat="1" ht="13.5">
      <c r="A62" s="102" t="s">
        <v>87</v>
      </c>
      <c r="B62" s="55" t="s">
        <v>304</v>
      </c>
      <c r="C62" s="55" t="s">
        <v>46</v>
      </c>
      <c r="D62" s="55"/>
      <c r="E62" s="190">
        <v>2</v>
      </c>
      <c r="F62" s="55"/>
      <c r="G62" s="101"/>
    </row>
    <row r="63" spans="1:7" s="4" customFormat="1" ht="13.5">
      <c r="A63" s="102" t="s">
        <v>83</v>
      </c>
      <c r="B63" s="55" t="s">
        <v>305</v>
      </c>
      <c r="C63" s="55" t="s">
        <v>46</v>
      </c>
      <c r="D63" s="55"/>
      <c r="E63" s="190">
        <v>22</v>
      </c>
      <c r="F63" s="55"/>
      <c r="G63" s="101"/>
    </row>
    <row r="64" spans="1:7" s="4" customFormat="1" ht="13.5">
      <c r="A64" s="102" t="s">
        <v>82</v>
      </c>
      <c r="B64" s="55" t="s">
        <v>306</v>
      </c>
      <c r="C64" s="55" t="s">
        <v>46</v>
      </c>
      <c r="D64" s="55"/>
      <c r="E64" s="190">
        <v>8</v>
      </c>
      <c r="F64" s="55"/>
      <c r="G64" s="101"/>
    </row>
    <row r="65" spans="1:7" s="4" customFormat="1" ht="13.5">
      <c r="A65" s="102" t="s">
        <v>116</v>
      </c>
      <c r="B65" s="55" t="s">
        <v>307</v>
      </c>
      <c r="C65" s="55" t="s">
        <v>46</v>
      </c>
      <c r="D65" s="55"/>
      <c r="E65" s="190">
        <v>4</v>
      </c>
      <c r="F65" s="55"/>
      <c r="G65" s="101"/>
    </row>
    <row r="66" spans="1:7" s="4" customFormat="1" ht="13.5">
      <c r="A66" s="102" t="s">
        <v>157</v>
      </c>
      <c r="B66" s="55" t="s">
        <v>308</v>
      </c>
      <c r="C66" s="55" t="s">
        <v>46</v>
      </c>
      <c r="D66" s="55"/>
      <c r="E66" s="190">
        <v>14</v>
      </c>
      <c r="F66" s="55"/>
      <c r="G66" s="101"/>
    </row>
    <row r="67" spans="1:8" s="118" customFormat="1" ht="15.75">
      <c r="A67" s="102" t="s">
        <v>162</v>
      </c>
      <c r="B67" s="286" t="s">
        <v>309</v>
      </c>
      <c r="C67" s="110" t="s">
        <v>46</v>
      </c>
      <c r="D67" s="110"/>
      <c r="E67" s="120">
        <v>20</v>
      </c>
      <c r="F67" s="110"/>
      <c r="G67" s="101"/>
      <c r="H67" s="122"/>
    </row>
    <row r="68" spans="1:8" s="118" customFormat="1" ht="15.75">
      <c r="A68" s="102" t="s">
        <v>97</v>
      </c>
      <c r="B68" s="286" t="s">
        <v>310</v>
      </c>
      <c r="C68" s="110" t="s">
        <v>46</v>
      </c>
      <c r="D68" s="110"/>
      <c r="E68" s="120">
        <v>18</v>
      </c>
      <c r="F68" s="110"/>
      <c r="G68" s="101"/>
      <c r="H68" s="122"/>
    </row>
    <row r="69" spans="1:8" s="118" customFormat="1" ht="15.75">
      <c r="A69" s="102" t="s">
        <v>84</v>
      </c>
      <c r="B69" s="286" t="s">
        <v>311</v>
      </c>
      <c r="C69" s="110" t="s">
        <v>46</v>
      </c>
      <c r="D69" s="110"/>
      <c r="E69" s="120">
        <v>45</v>
      </c>
      <c r="F69" s="110"/>
      <c r="G69" s="101"/>
      <c r="H69" s="122"/>
    </row>
    <row r="70" spans="1:8" s="118" customFormat="1" ht="15.75">
      <c r="A70" s="102" t="s">
        <v>117</v>
      </c>
      <c r="B70" s="286" t="s">
        <v>312</v>
      </c>
      <c r="C70" s="110" t="s">
        <v>46</v>
      </c>
      <c r="D70" s="110"/>
      <c r="E70" s="120">
        <v>15</v>
      </c>
      <c r="F70" s="110"/>
      <c r="G70" s="101"/>
      <c r="H70" s="122"/>
    </row>
    <row r="71" spans="1:8" s="118" customFormat="1" ht="15.75">
      <c r="A71" s="102" t="s">
        <v>98</v>
      </c>
      <c r="B71" s="286" t="s">
        <v>313</v>
      </c>
      <c r="C71" s="110" t="s">
        <v>46</v>
      </c>
      <c r="D71" s="110"/>
      <c r="E71" s="120">
        <v>8</v>
      </c>
      <c r="F71" s="110"/>
      <c r="G71" s="101"/>
      <c r="H71" s="122"/>
    </row>
    <row r="72" spans="1:8" s="118" customFormat="1" ht="15.75">
      <c r="A72" s="102" t="s">
        <v>163</v>
      </c>
      <c r="B72" s="286" t="s">
        <v>314</v>
      </c>
      <c r="C72" s="110" t="s">
        <v>46</v>
      </c>
      <c r="D72" s="110"/>
      <c r="E72" s="120">
        <v>10</v>
      </c>
      <c r="F72" s="110"/>
      <c r="G72" s="101"/>
      <c r="H72" s="122"/>
    </row>
    <row r="73" spans="1:8" s="118" customFormat="1" ht="15.75">
      <c r="A73" s="102" t="s">
        <v>99</v>
      </c>
      <c r="B73" s="286" t="s">
        <v>313</v>
      </c>
      <c r="C73" s="110" t="s">
        <v>46</v>
      </c>
      <c r="D73" s="110"/>
      <c r="E73" s="120">
        <v>10</v>
      </c>
      <c r="F73" s="110"/>
      <c r="G73" s="101"/>
      <c r="H73" s="122"/>
    </row>
    <row r="74" spans="1:8" s="118" customFormat="1" ht="13.5">
      <c r="A74" s="102" t="s">
        <v>164</v>
      </c>
      <c r="B74" s="2" t="s">
        <v>315</v>
      </c>
      <c r="C74" s="110" t="s">
        <v>46</v>
      </c>
      <c r="D74" s="110"/>
      <c r="E74" s="120">
        <v>4</v>
      </c>
      <c r="F74" s="110"/>
      <c r="G74" s="101"/>
      <c r="H74" s="122"/>
    </row>
    <row r="75" spans="1:8" s="123" customFormat="1" ht="13.5">
      <c r="A75" s="102" t="s">
        <v>181</v>
      </c>
      <c r="B75" s="2" t="s">
        <v>506</v>
      </c>
      <c r="C75" s="110" t="s">
        <v>86</v>
      </c>
      <c r="D75" s="110"/>
      <c r="E75" s="120">
        <v>10</v>
      </c>
      <c r="F75" s="110"/>
      <c r="G75" s="101"/>
      <c r="H75" s="124"/>
    </row>
    <row r="76" spans="1:8" s="123" customFormat="1" ht="13.5">
      <c r="A76" s="102" t="s">
        <v>182</v>
      </c>
      <c r="B76" s="2" t="s">
        <v>507</v>
      </c>
      <c r="C76" s="110" t="s">
        <v>86</v>
      </c>
      <c r="D76" s="110"/>
      <c r="E76" s="120">
        <v>2</v>
      </c>
      <c r="F76" s="110"/>
      <c r="G76" s="101"/>
      <c r="H76" s="124"/>
    </row>
    <row r="77" spans="1:8" s="123" customFormat="1" ht="13.5">
      <c r="A77" s="102" t="s">
        <v>183</v>
      </c>
      <c r="B77" s="251" t="s">
        <v>526</v>
      </c>
      <c r="C77" s="299" t="s">
        <v>86</v>
      </c>
      <c r="D77" s="299"/>
      <c r="E77" s="292">
        <v>2</v>
      </c>
      <c r="F77" s="299"/>
      <c r="G77" s="101"/>
      <c r="H77" s="124"/>
    </row>
    <row r="78" spans="1:8" s="123" customFormat="1" ht="13.5">
      <c r="A78" s="102" t="s">
        <v>204</v>
      </c>
      <c r="B78" s="2" t="s">
        <v>508</v>
      </c>
      <c r="C78" s="110" t="s">
        <v>86</v>
      </c>
      <c r="D78" s="110"/>
      <c r="E78" s="120">
        <v>13</v>
      </c>
      <c r="F78" s="110"/>
      <c r="G78" s="101"/>
      <c r="H78" s="124"/>
    </row>
    <row r="79" spans="1:8" s="123" customFormat="1" ht="13.5">
      <c r="A79" s="102" t="s">
        <v>210</v>
      </c>
      <c r="B79" s="2" t="s">
        <v>509</v>
      </c>
      <c r="C79" s="110" t="s">
        <v>86</v>
      </c>
      <c r="D79" s="110"/>
      <c r="E79" s="120">
        <v>1</v>
      </c>
      <c r="F79" s="299"/>
      <c r="G79" s="101"/>
      <c r="H79" s="124"/>
    </row>
    <row r="80" spans="1:8" s="123" customFormat="1" ht="13.5">
      <c r="A80" s="102" t="s">
        <v>35</v>
      </c>
      <c r="B80" s="2" t="s">
        <v>201</v>
      </c>
      <c r="C80" s="110" t="s">
        <v>46</v>
      </c>
      <c r="D80" s="110"/>
      <c r="E80" s="292">
        <v>2</v>
      </c>
      <c r="F80" s="110"/>
      <c r="G80" s="101"/>
      <c r="H80" s="124"/>
    </row>
    <row r="81" spans="1:9" s="123" customFormat="1" ht="13.5">
      <c r="A81" s="56"/>
      <c r="B81" s="189" t="s">
        <v>202</v>
      </c>
      <c r="C81" s="2"/>
      <c r="D81" s="110"/>
      <c r="E81" s="116"/>
      <c r="F81" s="110"/>
      <c r="G81" s="32"/>
      <c r="I81" s="124"/>
    </row>
    <row r="82" spans="1:7" s="4" customFormat="1" ht="13.5">
      <c r="A82" s="102" t="s">
        <v>221</v>
      </c>
      <c r="B82" s="55" t="s">
        <v>305</v>
      </c>
      <c r="C82" s="55" t="s">
        <v>46</v>
      </c>
      <c r="D82" s="55"/>
      <c r="E82" s="190">
        <v>6</v>
      </c>
      <c r="F82" s="55"/>
      <c r="G82" s="101"/>
    </row>
    <row r="83" spans="1:7" s="4" customFormat="1" ht="13.5">
      <c r="A83" s="102" t="s">
        <v>222</v>
      </c>
      <c r="B83" s="55" t="s">
        <v>306</v>
      </c>
      <c r="C83" s="55" t="s">
        <v>46</v>
      </c>
      <c r="D83" s="55"/>
      <c r="E83" s="190">
        <v>10</v>
      </c>
      <c r="F83" s="55"/>
      <c r="G83" s="101"/>
    </row>
    <row r="84" spans="1:7" s="4" customFormat="1" ht="13.5">
      <c r="A84" s="102" t="s">
        <v>223</v>
      </c>
      <c r="B84" s="55" t="s">
        <v>324</v>
      </c>
      <c r="C84" s="55" t="s">
        <v>46</v>
      </c>
      <c r="D84" s="55"/>
      <c r="E84" s="190">
        <v>6</v>
      </c>
      <c r="F84" s="55"/>
      <c r="G84" s="101"/>
    </row>
    <row r="85" spans="1:7" s="4" customFormat="1" ht="13.5">
      <c r="A85" s="102" t="s">
        <v>255</v>
      </c>
      <c r="B85" s="55" t="s">
        <v>325</v>
      </c>
      <c r="C85" s="55" t="s">
        <v>46</v>
      </c>
      <c r="D85" s="55"/>
      <c r="E85" s="190">
        <v>7</v>
      </c>
      <c r="F85" s="55"/>
      <c r="G85" s="101"/>
    </row>
    <row r="86" spans="1:7" s="4" customFormat="1" ht="13.5">
      <c r="A86" s="102" t="s">
        <v>444</v>
      </c>
      <c r="B86" s="55" t="s">
        <v>326</v>
      </c>
      <c r="C86" s="55" t="s">
        <v>46</v>
      </c>
      <c r="D86" s="55"/>
      <c r="E86" s="190">
        <v>2</v>
      </c>
      <c r="F86" s="55"/>
      <c r="G86" s="101"/>
    </row>
    <row r="87" spans="1:8" s="118" customFormat="1" ht="15.75">
      <c r="A87" s="102" t="s">
        <v>256</v>
      </c>
      <c r="B87" s="286" t="s">
        <v>310</v>
      </c>
      <c r="C87" s="110" t="s">
        <v>46</v>
      </c>
      <c r="D87" s="110"/>
      <c r="E87" s="120">
        <v>14</v>
      </c>
      <c r="F87" s="110"/>
      <c r="G87" s="101"/>
      <c r="H87" s="122"/>
    </row>
    <row r="88" spans="1:8" s="118" customFormat="1" ht="15.75">
      <c r="A88" s="102" t="s">
        <v>445</v>
      </c>
      <c r="B88" s="286" t="s">
        <v>327</v>
      </c>
      <c r="C88" s="110" t="s">
        <v>46</v>
      </c>
      <c r="D88" s="110"/>
      <c r="E88" s="120">
        <v>6</v>
      </c>
      <c r="F88" s="110"/>
      <c r="G88" s="101"/>
      <c r="H88" s="122"/>
    </row>
    <row r="89" spans="1:8" s="118" customFormat="1" ht="15.75">
      <c r="A89" s="102" t="s">
        <v>448</v>
      </c>
      <c r="B89" s="286" t="s">
        <v>328</v>
      </c>
      <c r="C89" s="110" t="s">
        <v>46</v>
      </c>
      <c r="D89" s="110"/>
      <c r="E89" s="120">
        <v>2</v>
      </c>
      <c r="F89" s="110"/>
      <c r="G89" s="101"/>
      <c r="H89" s="122"/>
    </row>
    <row r="90" spans="1:8" s="118" customFormat="1" ht="15.75">
      <c r="A90" s="102" t="s">
        <v>449</v>
      </c>
      <c r="B90" s="286" t="s">
        <v>329</v>
      </c>
      <c r="C90" s="110" t="s">
        <v>46</v>
      </c>
      <c r="D90" s="110"/>
      <c r="E90" s="120">
        <v>6</v>
      </c>
      <c r="F90" s="110"/>
      <c r="G90" s="101"/>
      <c r="H90" s="122"/>
    </row>
    <row r="91" spans="1:8" s="118" customFormat="1" ht="13.5">
      <c r="A91" s="102" t="s">
        <v>450</v>
      </c>
      <c r="B91" s="2" t="s">
        <v>330</v>
      </c>
      <c r="C91" s="110" t="s">
        <v>46</v>
      </c>
      <c r="D91" s="110"/>
      <c r="E91" s="120">
        <v>8</v>
      </c>
      <c r="F91" s="110"/>
      <c r="G91" s="101"/>
      <c r="H91" s="122"/>
    </row>
    <row r="92" spans="1:8" s="118" customFormat="1" ht="13.5">
      <c r="A92" s="102" t="s">
        <v>451</v>
      </c>
      <c r="B92" s="55" t="s">
        <v>203</v>
      </c>
      <c r="C92" s="110" t="s">
        <v>46</v>
      </c>
      <c r="D92" s="126"/>
      <c r="E92" s="127">
        <v>17</v>
      </c>
      <c r="F92" s="303"/>
      <c r="G92" s="32"/>
      <c r="H92" s="122"/>
    </row>
    <row r="93" spans="1:8" s="118" customFormat="1" ht="13.5">
      <c r="A93" s="102" t="s">
        <v>511</v>
      </c>
      <c r="B93" s="55" t="s">
        <v>331</v>
      </c>
      <c r="C93" s="110" t="s">
        <v>46</v>
      </c>
      <c r="D93" s="126"/>
      <c r="E93" s="127">
        <v>1</v>
      </c>
      <c r="F93" s="303"/>
      <c r="G93" s="32"/>
      <c r="H93" s="122"/>
    </row>
    <row r="94" spans="1:8" s="123" customFormat="1" ht="14.25" thickBot="1">
      <c r="A94" s="102" t="s">
        <v>512</v>
      </c>
      <c r="B94" s="2" t="s">
        <v>332</v>
      </c>
      <c r="C94" s="110" t="s">
        <v>322</v>
      </c>
      <c r="D94" s="110"/>
      <c r="E94" s="120">
        <v>17</v>
      </c>
      <c r="F94" s="299"/>
      <c r="G94" s="32"/>
      <c r="H94" s="124"/>
    </row>
    <row r="95" spans="1:7" s="139" customFormat="1" ht="14.25" thickBot="1">
      <c r="A95" s="102"/>
      <c r="B95" s="133" t="s">
        <v>130</v>
      </c>
      <c r="C95" s="134"/>
      <c r="D95" s="148"/>
      <c r="E95" s="148"/>
      <c r="F95" s="148"/>
      <c r="G95" s="141"/>
    </row>
    <row r="96" spans="1:11" ht="15.75">
      <c r="A96" s="102"/>
      <c r="B96" s="50" t="s">
        <v>131</v>
      </c>
      <c r="C96" s="51" t="s">
        <v>47</v>
      </c>
      <c r="D96" s="51"/>
      <c r="E96" s="52"/>
      <c r="F96" s="51"/>
      <c r="G96" s="54"/>
      <c r="J96" s="10"/>
      <c r="K96" s="289"/>
    </row>
    <row r="97" spans="1:10" ht="15.75">
      <c r="A97" s="102"/>
      <c r="B97" s="55" t="s">
        <v>71</v>
      </c>
      <c r="C97" s="55" t="s">
        <v>47</v>
      </c>
      <c r="D97" s="55"/>
      <c r="E97" s="98"/>
      <c r="F97" s="55"/>
      <c r="G97" s="101"/>
      <c r="I97" s="9">
        <f>SUM(I10:I96)</f>
        <v>0</v>
      </c>
      <c r="J97" s="10"/>
    </row>
    <row r="98" spans="1:9" ht="15.75">
      <c r="A98" s="22"/>
      <c r="B98" s="2" t="s">
        <v>37</v>
      </c>
      <c r="C98" s="2" t="s">
        <v>47</v>
      </c>
      <c r="D98" s="2"/>
      <c r="E98" s="21" t="s">
        <v>539</v>
      </c>
      <c r="F98" s="2"/>
      <c r="G98" s="32"/>
      <c r="I98" s="57"/>
    </row>
    <row r="99" spans="1:13" s="33" customFormat="1" ht="15.75">
      <c r="A99" s="38"/>
      <c r="B99" s="37" t="s">
        <v>48</v>
      </c>
      <c r="C99" s="37" t="s">
        <v>47</v>
      </c>
      <c r="D99" s="37"/>
      <c r="E99" s="37"/>
      <c r="F99" s="37"/>
      <c r="G99" s="39"/>
      <c r="H99" s="26"/>
      <c r="I99" s="25"/>
      <c r="J99" s="30"/>
      <c r="K99" s="298"/>
      <c r="L99" s="30"/>
      <c r="M99" s="30"/>
    </row>
    <row r="100" spans="1:7" ht="15.75">
      <c r="A100" s="22"/>
      <c r="B100" s="2" t="s">
        <v>70</v>
      </c>
      <c r="C100" s="2" t="s">
        <v>47</v>
      </c>
      <c r="D100" s="2"/>
      <c r="E100" s="21" t="s">
        <v>539</v>
      </c>
      <c r="F100" s="2"/>
      <c r="G100" s="32"/>
    </row>
    <row r="101" spans="1:13" s="33" customFormat="1" ht="16.5" thickBot="1">
      <c r="A101" s="63"/>
      <c r="B101" s="23" t="s">
        <v>51</v>
      </c>
      <c r="C101" s="31"/>
      <c r="D101" s="31"/>
      <c r="E101" s="64"/>
      <c r="F101" s="31"/>
      <c r="G101" s="65"/>
      <c r="H101" s="26"/>
      <c r="I101" s="25"/>
      <c r="J101" s="30"/>
      <c r="K101" s="298"/>
      <c r="L101" s="30"/>
      <c r="M101" s="30"/>
    </row>
    <row r="102" spans="1:9" ht="13.5" customHeight="1">
      <c r="A102" s="40"/>
      <c r="B102" s="41"/>
      <c r="D102" s="42"/>
      <c r="E102" s="42"/>
      <c r="F102" s="42"/>
      <c r="H102" s="5"/>
      <c r="I102" s="5"/>
    </row>
    <row r="103" spans="1:9" ht="13.5" customHeight="1">
      <c r="A103" s="40"/>
      <c r="B103" s="41"/>
      <c r="D103" s="42"/>
      <c r="E103" s="42"/>
      <c r="F103" s="42"/>
      <c r="H103" s="5"/>
      <c r="I103" s="5"/>
    </row>
  </sheetData>
  <sheetProtection/>
  <mergeCells count="9">
    <mergeCell ref="F5:G5"/>
    <mergeCell ref="A1:G1"/>
    <mergeCell ref="A2:G2"/>
    <mergeCell ref="A4:G4"/>
    <mergeCell ref="A3:G3"/>
    <mergeCell ref="A5:A6"/>
    <mergeCell ref="B5:B6"/>
    <mergeCell ref="C5:C6"/>
    <mergeCell ref="D5:E5"/>
  </mergeCells>
  <printOptions/>
  <pageMargins left="0.5511811023622047" right="0" top="0.2362204724409449" bottom="0.3937007874015748" header="0.2362204724409449" footer="0"/>
  <pageSetup horizontalDpi="600" verticalDpi="600" orientation="portrait" paperSize="9" r:id="rId1"/>
  <headerFooter alignWithMargins="0">
    <oddFooter>&amp;L&amp;8&amp;A&amp;R&amp;8 = &amp;P =</oddFooter>
  </headerFooter>
  <ignoredErrors>
    <ignoredError sqref="A10" numberStoredAsText="1"/>
  </ignoredErrors>
</worksheet>
</file>

<file path=xl/worksheets/sheet5.xml><?xml version="1.0" encoding="utf-8"?>
<worksheet xmlns="http://schemas.openxmlformats.org/spreadsheetml/2006/main" xmlns:r="http://schemas.openxmlformats.org/officeDocument/2006/relationships">
  <sheetPr>
    <tabColor indexed="34"/>
  </sheetPr>
  <dimension ref="A1:M55"/>
  <sheetViews>
    <sheetView zoomScalePageLayoutView="0" workbookViewId="0" topLeftCell="A1">
      <selection activeCell="B30" sqref="B30"/>
    </sheetView>
  </sheetViews>
  <sheetFormatPr defaultColWidth="9.140625" defaultRowHeight="12.75"/>
  <cols>
    <col min="1" max="1" width="4.140625" style="16" customWidth="1"/>
    <col min="2" max="2" width="54.28125" style="1" customWidth="1"/>
    <col min="3" max="4" width="6.7109375" style="1" customWidth="1"/>
    <col min="5" max="5" width="8.8515625" style="24" customWidth="1"/>
    <col min="6" max="6" width="6.8515625" style="1" customWidth="1"/>
    <col min="7" max="7" width="10.28125" style="13" customWidth="1"/>
    <col min="8" max="8" width="16.140625" style="13" hidden="1" customWidth="1"/>
    <col min="9" max="9" width="22.140625" style="5" hidden="1" customWidth="1"/>
    <col min="10" max="10" width="17.57421875" style="5" hidden="1" customWidth="1"/>
    <col min="11" max="11" width="12.8515625" style="5" customWidth="1"/>
    <col min="12" max="12" width="9.140625" style="5" customWidth="1"/>
    <col min="13" max="16384" width="9.140625" style="1" customWidth="1"/>
  </cols>
  <sheetData>
    <row r="1" spans="1:12" s="29" customFormat="1" ht="22.5" customHeight="1">
      <c r="A1" s="359" t="s">
        <v>459</v>
      </c>
      <c r="B1" s="359"/>
      <c r="C1" s="359"/>
      <c r="D1" s="359"/>
      <c r="E1" s="359"/>
      <c r="F1" s="375"/>
      <c r="G1" s="359"/>
      <c r="H1" s="5"/>
      <c r="I1" s="27"/>
      <c r="J1" s="27"/>
      <c r="K1" s="27"/>
      <c r="L1" s="27"/>
    </row>
    <row r="2" spans="1:8" ht="18" customHeight="1">
      <c r="A2" s="376" t="s">
        <v>154</v>
      </c>
      <c r="B2" s="376"/>
      <c r="C2" s="376"/>
      <c r="D2" s="376"/>
      <c r="E2" s="376"/>
      <c r="F2" s="376"/>
      <c r="G2" s="376"/>
      <c r="H2" s="5"/>
    </row>
    <row r="3" spans="1:13" ht="18" customHeight="1">
      <c r="A3" s="376" t="s">
        <v>236</v>
      </c>
      <c r="B3" s="376"/>
      <c r="C3" s="376"/>
      <c r="D3" s="376"/>
      <c r="E3" s="376"/>
      <c r="F3" s="376"/>
      <c r="G3" s="376"/>
      <c r="H3" s="30"/>
      <c r="M3" s="5"/>
    </row>
    <row r="4" spans="1:8" ht="18" customHeight="1" thickBot="1">
      <c r="A4" s="376" t="s">
        <v>132</v>
      </c>
      <c r="B4" s="376"/>
      <c r="C4" s="376"/>
      <c r="D4" s="376"/>
      <c r="E4" s="376"/>
      <c r="F4" s="376"/>
      <c r="G4" s="376"/>
      <c r="H4" s="5"/>
    </row>
    <row r="5" spans="1:9" ht="28.5" customHeight="1">
      <c r="A5" s="349" t="s">
        <v>39</v>
      </c>
      <c r="B5" s="368" t="s">
        <v>40</v>
      </c>
      <c r="C5" s="370" t="s">
        <v>38</v>
      </c>
      <c r="D5" s="372" t="s">
        <v>41</v>
      </c>
      <c r="E5" s="373"/>
      <c r="F5" s="372" t="s">
        <v>36</v>
      </c>
      <c r="G5" s="374"/>
      <c r="H5" s="12"/>
      <c r="I5" s="12"/>
    </row>
    <row r="6" spans="1:9" ht="58.5" customHeight="1">
      <c r="A6" s="350"/>
      <c r="B6" s="369"/>
      <c r="C6" s="371"/>
      <c r="D6" s="14" t="s">
        <v>42</v>
      </c>
      <c r="E6" s="14" t="s">
        <v>43</v>
      </c>
      <c r="F6" s="14" t="s">
        <v>42</v>
      </c>
      <c r="G6" s="20" t="s">
        <v>43</v>
      </c>
      <c r="H6" s="15"/>
      <c r="I6" s="12"/>
    </row>
    <row r="7" spans="1:12" s="7" customFormat="1" ht="14.25" customHeight="1" thickBot="1">
      <c r="A7" s="34" t="s">
        <v>44</v>
      </c>
      <c r="B7" s="35">
        <v>3</v>
      </c>
      <c r="C7" s="35">
        <v>4</v>
      </c>
      <c r="D7" s="35">
        <v>5</v>
      </c>
      <c r="E7" s="35">
        <v>6</v>
      </c>
      <c r="F7" s="35">
        <v>7</v>
      </c>
      <c r="G7" s="36">
        <v>8</v>
      </c>
      <c r="H7" s="11"/>
      <c r="I7" s="18"/>
      <c r="J7" s="8"/>
      <c r="K7" s="8"/>
      <c r="L7" s="8"/>
    </row>
    <row r="8" spans="1:7" s="7" customFormat="1" ht="24" customHeight="1" thickTop="1">
      <c r="A8" s="149"/>
      <c r="B8" s="150" t="s">
        <v>123</v>
      </c>
      <c r="C8" s="103"/>
      <c r="D8" s="103"/>
      <c r="E8" s="103"/>
      <c r="F8" s="103"/>
      <c r="G8" s="104"/>
    </row>
    <row r="9" spans="1:8" s="121" customFormat="1" ht="13.5">
      <c r="A9" s="179" t="s">
        <v>44</v>
      </c>
      <c r="B9" s="47" t="s">
        <v>333</v>
      </c>
      <c r="C9" s="207" t="s">
        <v>46</v>
      </c>
      <c r="D9" s="47"/>
      <c r="E9" s="131">
        <v>3</v>
      </c>
      <c r="F9" s="47"/>
      <c r="G9" s="108"/>
      <c r="H9" s="9">
        <f aca="true" t="shared" si="0" ref="H9:H16">G9</f>
        <v>0</v>
      </c>
    </row>
    <row r="10" spans="1:8" s="121" customFormat="1" ht="13.5">
      <c r="A10" s="179" t="s">
        <v>69</v>
      </c>
      <c r="B10" s="47" t="s">
        <v>334</v>
      </c>
      <c r="C10" s="207" t="s">
        <v>46</v>
      </c>
      <c r="D10" s="47"/>
      <c r="E10" s="131">
        <v>1</v>
      </c>
      <c r="F10" s="47"/>
      <c r="G10" s="108"/>
      <c r="H10" s="9">
        <f t="shared" si="0"/>
        <v>0</v>
      </c>
    </row>
    <row r="11" spans="1:8" s="121" customFormat="1" ht="13.5">
      <c r="A11" s="179" t="s">
        <v>91</v>
      </c>
      <c r="B11" s="47" t="s">
        <v>335</v>
      </c>
      <c r="C11" s="207" t="s">
        <v>46</v>
      </c>
      <c r="D11" s="47"/>
      <c r="E11" s="131">
        <v>3</v>
      </c>
      <c r="F11" s="47"/>
      <c r="G11" s="108"/>
      <c r="H11" s="9">
        <f t="shared" si="0"/>
        <v>0</v>
      </c>
    </row>
    <row r="12" spans="1:8" s="121" customFormat="1" ht="13.5">
      <c r="A12" s="179" t="s">
        <v>92</v>
      </c>
      <c r="B12" s="47" t="s">
        <v>336</v>
      </c>
      <c r="C12" s="207" t="s">
        <v>46</v>
      </c>
      <c r="D12" s="47"/>
      <c r="E12" s="131">
        <v>2</v>
      </c>
      <c r="F12" s="47"/>
      <c r="G12" s="108"/>
      <c r="H12" s="9">
        <f t="shared" si="0"/>
        <v>0</v>
      </c>
    </row>
    <row r="13" spans="1:8" s="121" customFormat="1" ht="13.5">
      <c r="A13" s="179" t="s">
        <v>73</v>
      </c>
      <c r="B13" s="47" t="s">
        <v>337</v>
      </c>
      <c r="C13" s="207" t="s">
        <v>46</v>
      </c>
      <c r="D13" s="47"/>
      <c r="E13" s="131">
        <v>5</v>
      </c>
      <c r="F13" s="47"/>
      <c r="G13" s="108"/>
      <c r="H13" s="9">
        <f t="shared" si="0"/>
        <v>0</v>
      </c>
    </row>
    <row r="14" spans="1:8" s="121" customFormat="1" ht="13.5">
      <c r="A14" s="179" t="s">
        <v>76</v>
      </c>
      <c r="B14" s="47" t="s">
        <v>338</v>
      </c>
      <c r="C14" s="207" t="s">
        <v>46</v>
      </c>
      <c r="D14" s="47"/>
      <c r="E14" s="131">
        <v>7</v>
      </c>
      <c r="F14" s="47"/>
      <c r="G14" s="108"/>
      <c r="H14" s="9">
        <f t="shared" si="0"/>
        <v>0</v>
      </c>
    </row>
    <row r="15" spans="1:8" s="121" customFormat="1" ht="13.5">
      <c r="A15" s="179" t="s">
        <v>77</v>
      </c>
      <c r="B15" s="47" t="s">
        <v>339</v>
      </c>
      <c r="C15" s="207" t="s">
        <v>46</v>
      </c>
      <c r="D15" s="47"/>
      <c r="E15" s="131">
        <v>2</v>
      </c>
      <c r="F15" s="47"/>
      <c r="G15" s="108"/>
      <c r="H15" s="9">
        <f t="shared" si="0"/>
        <v>0</v>
      </c>
    </row>
    <row r="16" spans="1:8" s="121" customFormat="1" ht="13.5">
      <c r="A16" s="179" t="s">
        <v>100</v>
      </c>
      <c r="B16" s="47" t="s">
        <v>340</v>
      </c>
      <c r="C16" s="207" t="s">
        <v>46</v>
      </c>
      <c r="D16" s="47"/>
      <c r="E16" s="131">
        <v>2</v>
      </c>
      <c r="F16" s="47"/>
      <c r="G16" s="108"/>
      <c r="H16" s="9">
        <f t="shared" si="0"/>
        <v>0</v>
      </c>
    </row>
    <row r="17" spans="1:8" s="121" customFormat="1" ht="13.5">
      <c r="A17" s="179" t="s">
        <v>94</v>
      </c>
      <c r="B17" s="47" t="s">
        <v>341</v>
      </c>
      <c r="C17" s="207" t="s">
        <v>46</v>
      </c>
      <c r="D17" s="47"/>
      <c r="E17" s="131">
        <v>2</v>
      </c>
      <c r="F17" s="47"/>
      <c r="G17" s="108"/>
      <c r="H17" s="9">
        <f aca="true" t="shared" si="1" ref="H17:H25">G17</f>
        <v>0</v>
      </c>
    </row>
    <row r="18" spans="1:8" s="121" customFormat="1" ht="14.25" thickBot="1">
      <c r="A18" s="179" t="s">
        <v>95</v>
      </c>
      <c r="B18" s="47" t="s">
        <v>342</v>
      </c>
      <c r="C18" s="207" t="s">
        <v>46</v>
      </c>
      <c r="D18" s="47"/>
      <c r="E18" s="131">
        <v>2</v>
      </c>
      <c r="F18" s="47"/>
      <c r="G18" s="108"/>
      <c r="H18" s="9">
        <f t="shared" si="1"/>
        <v>0</v>
      </c>
    </row>
    <row r="19" spans="1:8" s="7" customFormat="1" ht="27.75" thickBot="1">
      <c r="A19" s="58" t="s">
        <v>114</v>
      </c>
      <c r="B19" s="43" t="s">
        <v>343</v>
      </c>
      <c r="C19" s="43" t="s">
        <v>80</v>
      </c>
      <c r="D19" s="43"/>
      <c r="E19" s="44">
        <v>20</v>
      </c>
      <c r="F19" s="43"/>
      <c r="G19" s="108"/>
      <c r="H19" s="9">
        <f t="shared" si="1"/>
        <v>0</v>
      </c>
    </row>
    <row r="20" spans="1:8" s="7" customFormat="1" ht="27.75" thickBot="1">
      <c r="A20" s="58" t="s">
        <v>126</v>
      </c>
      <c r="B20" s="43" t="s">
        <v>344</v>
      </c>
      <c r="C20" s="43" t="s">
        <v>80</v>
      </c>
      <c r="D20" s="43"/>
      <c r="E20" s="44">
        <v>32</v>
      </c>
      <c r="F20" s="43"/>
      <c r="G20" s="108"/>
      <c r="H20" s="9">
        <f t="shared" si="1"/>
        <v>0</v>
      </c>
    </row>
    <row r="21" spans="1:8" s="7" customFormat="1" ht="27.75" thickBot="1">
      <c r="A21" s="58" t="s">
        <v>96</v>
      </c>
      <c r="B21" s="43" t="s">
        <v>345</v>
      </c>
      <c r="C21" s="43" t="s">
        <v>80</v>
      </c>
      <c r="D21" s="43"/>
      <c r="E21" s="44">
        <v>128</v>
      </c>
      <c r="F21" s="43"/>
      <c r="G21" s="108"/>
      <c r="H21" s="9">
        <f t="shared" si="1"/>
        <v>0</v>
      </c>
    </row>
    <row r="22" spans="1:8" s="7" customFormat="1" ht="27.75" thickBot="1">
      <c r="A22" s="58" t="s">
        <v>109</v>
      </c>
      <c r="B22" s="43" t="s">
        <v>346</v>
      </c>
      <c r="C22" s="43" t="s">
        <v>80</v>
      </c>
      <c r="D22" s="43"/>
      <c r="E22" s="44">
        <v>4</v>
      </c>
      <c r="F22" s="43"/>
      <c r="G22" s="108"/>
      <c r="H22" s="9">
        <f t="shared" si="1"/>
        <v>0</v>
      </c>
    </row>
    <row r="23" spans="1:9" s="118" customFormat="1" ht="14.25" thickBot="1">
      <c r="A23" s="248" t="s">
        <v>87</v>
      </c>
      <c r="B23" s="43" t="s">
        <v>457</v>
      </c>
      <c r="C23" s="115" t="s">
        <v>46</v>
      </c>
      <c r="D23" s="43"/>
      <c r="E23" s="97">
        <v>4</v>
      </c>
      <c r="F23" s="43"/>
      <c r="G23" s="107"/>
      <c r="H23" s="9">
        <f t="shared" si="1"/>
        <v>0</v>
      </c>
      <c r="I23" s="122"/>
    </row>
    <row r="24" spans="1:9" s="118" customFormat="1" ht="14.25" thickBot="1">
      <c r="A24" s="248" t="s">
        <v>83</v>
      </c>
      <c r="B24" s="43" t="s">
        <v>458</v>
      </c>
      <c r="C24" s="115" t="s">
        <v>46</v>
      </c>
      <c r="D24" s="43"/>
      <c r="E24" s="97">
        <v>2</v>
      </c>
      <c r="F24" s="43"/>
      <c r="G24" s="107"/>
      <c r="H24" s="9">
        <f>G24</f>
        <v>0</v>
      </c>
      <c r="I24" s="122"/>
    </row>
    <row r="25" spans="1:11" s="119" customFormat="1" ht="27.75" thickBot="1">
      <c r="A25" s="58" t="s">
        <v>82</v>
      </c>
      <c r="B25" s="43" t="s">
        <v>347</v>
      </c>
      <c r="C25" s="43" t="s">
        <v>80</v>
      </c>
      <c r="D25" s="43"/>
      <c r="E25" s="97">
        <f>E22+E21+E20+E19</f>
        <v>184</v>
      </c>
      <c r="F25" s="43"/>
      <c r="G25" s="108"/>
      <c r="H25" s="9">
        <f t="shared" si="1"/>
        <v>0</v>
      </c>
      <c r="K25" s="305"/>
    </row>
    <row r="26" spans="1:8" s="139" customFormat="1" ht="14.25" thickBot="1">
      <c r="A26" s="146"/>
      <c r="B26" s="133" t="s">
        <v>127</v>
      </c>
      <c r="C26" s="134"/>
      <c r="D26" s="135"/>
      <c r="E26" s="136"/>
      <c r="F26" s="135"/>
      <c r="G26" s="141"/>
      <c r="H26" s="25">
        <f>SUM(H8:H25)/2</f>
        <v>0</v>
      </c>
    </row>
    <row r="27" spans="1:8" s="123" customFormat="1" ht="13.5">
      <c r="A27" s="78"/>
      <c r="B27" s="132" t="s">
        <v>128</v>
      </c>
      <c r="C27" s="51"/>
      <c r="D27" s="137"/>
      <c r="E27" s="140"/>
      <c r="F27" s="137"/>
      <c r="G27" s="138"/>
      <c r="H27" s="124"/>
    </row>
    <row r="28" spans="1:7" s="119" customFormat="1" ht="13.5">
      <c r="A28" s="102" t="s">
        <v>44</v>
      </c>
      <c r="B28" s="55" t="s">
        <v>348</v>
      </c>
      <c r="C28" s="55" t="s">
        <v>46</v>
      </c>
      <c r="D28" s="126"/>
      <c r="E28" s="206">
        <v>3</v>
      </c>
      <c r="F28" s="126"/>
      <c r="G28" s="101"/>
    </row>
    <row r="29" spans="1:7" s="119" customFormat="1" ht="13.5">
      <c r="A29" s="102" t="s">
        <v>69</v>
      </c>
      <c r="B29" s="55" t="s">
        <v>349</v>
      </c>
      <c r="C29" s="55" t="s">
        <v>46</v>
      </c>
      <c r="D29" s="126"/>
      <c r="E29" s="206">
        <v>1</v>
      </c>
      <c r="F29" s="126"/>
      <c r="G29" s="101"/>
    </row>
    <row r="30" spans="1:7" s="119" customFormat="1" ht="13.5">
      <c r="A30" s="102" t="s">
        <v>91</v>
      </c>
      <c r="B30" s="55" t="s">
        <v>350</v>
      </c>
      <c r="C30" s="55" t="s">
        <v>46</v>
      </c>
      <c r="D30" s="126"/>
      <c r="E30" s="206">
        <v>3</v>
      </c>
      <c r="F30" s="126"/>
      <c r="G30" s="101"/>
    </row>
    <row r="31" spans="1:7" s="119" customFormat="1" ht="13.5">
      <c r="A31" s="102" t="s">
        <v>92</v>
      </c>
      <c r="B31" s="55" t="s">
        <v>351</v>
      </c>
      <c r="C31" s="55" t="s">
        <v>46</v>
      </c>
      <c r="D31" s="126"/>
      <c r="E31" s="206">
        <v>2</v>
      </c>
      <c r="F31" s="126"/>
      <c r="G31" s="101"/>
    </row>
    <row r="32" spans="1:7" s="119" customFormat="1" ht="13.5">
      <c r="A32" s="102" t="s">
        <v>73</v>
      </c>
      <c r="B32" s="55" t="s">
        <v>352</v>
      </c>
      <c r="C32" s="55" t="s">
        <v>46</v>
      </c>
      <c r="D32" s="126"/>
      <c r="E32" s="206">
        <v>5</v>
      </c>
      <c r="F32" s="126"/>
      <c r="G32" s="101"/>
    </row>
    <row r="33" spans="1:7" s="119" customFormat="1" ht="13.5">
      <c r="A33" s="102" t="s">
        <v>76</v>
      </c>
      <c r="B33" s="55" t="s">
        <v>353</v>
      </c>
      <c r="C33" s="55" t="s">
        <v>46</v>
      </c>
      <c r="D33" s="126"/>
      <c r="E33" s="206">
        <v>7</v>
      </c>
      <c r="F33" s="126"/>
      <c r="G33" s="101"/>
    </row>
    <row r="34" spans="1:7" s="119" customFormat="1" ht="13.5">
      <c r="A34" s="102" t="s">
        <v>77</v>
      </c>
      <c r="B34" s="55" t="s">
        <v>354</v>
      </c>
      <c r="C34" s="55" t="s">
        <v>46</v>
      </c>
      <c r="D34" s="126"/>
      <c r="E34" s="206">
        <v>2</v>
      </c>
      <c r="F34" s="126"/>
      <c r="G34" s="101"/>
    </row>
    <row r="35" spans="1:7" s="119" customFormat="1" ht="13.5">
      <c r="A35" s="102" t="s">
        <v>100</v>
      </c>
      <c r="B35" s="55" t="s">
        <v>355</v>
      </c>
      <c r="C35" s="55" t="s">
        <v>46</v>
      </c>
      <c r="D35" s="126"/>
      <c r="E35" s="206">
        <v>2</v>
      </c>
      <c r="F35" s="126"/>
      <c r="G35" s="101"/>
    </row>
    <row r="36" spans="1:7" s="119" customFormat="1" ht="13.5">
      <c r="A36" s="102" t="s">
        <v>94</v>
      </c>
      <c r="B36" s="55" t="s">
        <v>356</v>
      </c>
      <c r="C36" s="55" t="s">
        <v>46</v>
      </c>
      <c r="D36" s="126"/>
      <c r="E36" s="206">
        <v>2</v>
      </c>
      <c r="F36" s="126"/>
      <c r="G36" s="101"/>
    </row>
    <row r="37" spans="1:7" s="119" customFormat="1" ht="13.5">
      <c r="A37" s="102" t="s">
        <v>95</v>
      </c>
      <c r="B37" s="55" t="s">
        <v>357</v>
      </c>
      <c r="C37" s="55" t="s">
        <v>46</v>
      </c>
      <c r="D37" s="126"/>
      <c r="E37" s="206">
        <v>2</v>
      </c>
      <c r="F37" s="126"/>
      <c r="G37" s="101"/>
    </row>
    <row r="38" spans="1:7" s="119" customFormat="1" ht="13.5">
      <c r="A38" s="102" t="s">
        <v>114</v>
      </c>
      <c r="B38" s="2" t="s">
        <v>135</v>
      </c>
      <c r="C38" s="2" t="s">
        <v>46</v>
      </c>
      <c r="D38" s="126"/>
      <c r="E38" s="127">
        <v>29</v>
      </c>
      <c r="F38" s="126"/>
      <c r="G38" s="101"/>
    </row>
    <row r="39" spans="1:7" s="6" customFormat="1" ht="13.5">
      <c r="A39" s="102" t="s">
        <v>126</v>
      </c>
      <c r="B39" s="2" t="s">
        <v>136</v>
      </c>
      <c r="C39" s="2" t="s">
        <v>46</v>
      </c>
      <c r="D39" s="126"/>
      <c r="E39" s="127">
        <v>29</v>
      </c>
      <c r="F39" s="126"/>
      <c r="G39" s="101"/>
    </row>
    <row r="40" spans="1:7" s="119" customFormat="1" ht="13.5">
      <c r="A40" s="102" t="s">
        <v>96</v>
      </c>
      <c r="B40" s="55" t="s">
        <v>195</v>
      </c>
      <c r="C40" s="55" t="s">
        <v>80</v>
      </c>
      <c r="D40" s="126"/>
      <c r="E40" s="127">
        <v>20</v>
      </c>
      <c r="F40" s="126"/>
      <c r="G40" s="101"/>
    </row>
    <row r="41" spans="1:7" s="119" customFormat="1" ht="13.5">
      <c r="A41" s="102" t="s">
        <v>109</v>
      </c>
      <c r="B41" s="2" t="s">
        <v>158</v>
      </c>
      <c r="C41" s="2" t="s">
        <v>80</v>
      </c>
      <c r="D41" s="126"/>
      <c r="E41" s="127">
        <v>32</v>
      </c>
      <c r="F41" s="126"/>
      <c r="G41" s="101"/>
    </row>
    <row r="42" spans="1:7" s="119" customFormat="1" ht="13.5">
      <c r="A42" s="102" t="s">
        <v>87</v>
      </c>
      <c r="B42" s="2" t="s">
        <v>196</v>
      </c>
      <c r="C42" s="2" t="s">
        <v>80</v>
      </c>
      <c r="D42" s="126"/>
      <c r="E42" s="127">
        <v>128</v>
      </c>
      <c r="F42" s="126"/>
      <c r="G42" s="101"/>
    </row>
    <row r="43" spans="1:7" s="119" customFormat="1" ht="13.5">
      <c r="A43" s="102" t="s">
        <v>83</v>
      </c>
      <c r="B43" s="2" t="s">
        <v>7</v>
      </c>
      <c r="C43" s="2" t="s">
        <v>80</v>
      </c>
      <c r="D43" s="126"/>
      <c r="E43" s="127">
        <v>4</v>
      </c>
      <c r="F43" s="126"/>
      <c r="G43" s="101"/>
    </row>
    <row r="44" spans="1:7" s="6" customFormat="1" ht="13.5">
      <c r="A44" s="102" t="s">
        <v>82</v>
      </c>
      <c r="B44" s="2" t="s">
        <v>358</v>
      </c>
      <c r="C44" s="2" t="s">
        <v>46</v>
      </c>
      <c r="D44" s="126"/>
      <c r="E44" s="120">
        <v>250</v>
      </c>
      <c r="F44" s="110"/>
      <c r="G44" s="101"/>
    </row>
    <row r="45" spans="1:7" s="6" customFormat="1" ht="13.5">
      <c r="A45" s="102" t="s">
        <v>116</v>
      </c>
      <c r="B45" s="2" t="s">
        <v>194</v>
      </c>
      <c r="C45" s="2" t="s">
        <v>46</v>
      </c>
      <c r="D45" s="126"/>
      <c r="E45" s="120">
        <v>4</v>
      </c>
      <c r="F45" s="110"/>
      <c r="G45" s="101"/>
    </row>
    <row r="46" spans="1:7" s="6" customFormat="1" ht="14.25" thickBot="1">
      <c r="A46" s="102" t="s">
        <v>157</v>
      </c>
      <c r="B46" s="2" t="s">
        <v>456</v>
      </c>
      <c r="C46" s="2" t="s">
        <v>46</v>
      </c>
      <c r="D46" s="126"/>
      <c r="E46" s="120">
        <v>2</v>
      </c>
      <c r="F46" s="299"/>
      <c r="G46" s="101"/>
    </row>
    <row r="47" spans="1:7" s="139" customFormat="1" ht="14.25" thickBot="1">
      <c r="A47" s="146"/>
      <c r="B47" s="133" t="s">
        <v>130</v>
      </c>
      <c r="C47" s="134"/>
      <c r="D47" s="148"/>
      <c r="E47" s="148"/>
      <c r="F47" s="148"/>
      <c r="G47" s="141"/>
    </row>
    <row r="48" spans="1:11" ht="15.75">
      <c r="A48" s="49"/>
      <c r="B48" s="50" t="s">
        <v>131</v>
      </c>
      <c r="C48" s="51" t="s">
        <v>47</v>
      </c>
      <c r="D48" s="51"/>
      <c r="E48" s="52"/>
      <c r="F48" s="51"/>
      <c r="G48" s="54"/>
      <c r="I48" s="10"/>
      <c r="K48" s="289"/>
    </row>
    <row r="49" spans="1:9" ht="15.75">
      <c r="A49" s="100"/>
      <c r="B49" s="55" t="s">
        <v>71</v>
      </c>
      <c r="C49" s="55" t="s">
        <v>47</v>
      </c>
      <c r="D49" s="55"/>
      <c r="E49" s="98"/>
      <c r="F49" s="55"/>
      <c r="G49" s="101"/>
      <c r="I49" s="10">
        <f>SUM(I9:I48)</f>
        <v>0</v>
      </c>
    </row>
    <row r="50" spans="1:7" ht="15.75">
      <c r="A50" s="22"/>
      <c r="B50" s="2" t="s">
        <v>37</v>
      </c>
      <c r="C50" s="2" t="s">
        <v>47</v>
      </c>
      <c r="D50" s="2"/>
      <c r="E50" s="21" t="s">
        <v>539</v>
      </c>
      <c r="F50" s="2"/>
      <c r="G50" s="32"/>
    </row>
    <row r="51" spans="1:12" s="33" customFormat="1" ht="15.75">
      <c r="A51" s="38"/>
      <c r="B51" s="37" t="s">
        <v>48</v>
      </c>
      <c r="C51" s="37" t="s">
        <v>47</v>
      </c>
      <c r="D51" s="37"/>
      <c r="E51" s="37"/>
      <c r="F51" s="37"/>
      <c r="G51" s="39"/>
      <c r="H51" s="26"/>
      <c r="I51" s="30"/>
      <c r="J51" s="30"/>
      <c r="K51" s="30"/>
      <c r="L51" s="30"/>
    </row>
    <row r="52" spans="1:7" ht="15.75">
      <c r="A52" s="22"/>
      <c r="B52" s="2" t="s">
        <v>70</v>
      </c>
      <c r="C52" s="2" t="s">
        <v>47</v>
      </c>
      <c r="D52" s="2"/>
      <c r="E52" s="21" t="s">
        <v>539</v>
      </c>
      <c r="F52" s="2"/>
      <c r="G52" s="32"/>
    </row>
    <row r="53" spans="1:7" ht="16.5" thickBot="1">
      <c r="A53" s="171"/>
      <c r="B53" s="23" t="s">
        <v>51</v>
      </c>
      <c r="C53" s="31" t="s">
        <v>47</v>
      </c>
      <c r="D53" s="45"/>
      <c r="E53" s="172"/>
      <c r="F53" s="45"/>
      <c r="G53" s="65"/>
    </row>
    <row r="54" spans="1:8" ht="15.75">
      <c r="A54" s="40"/>
      <c r="B54" s="41"/>
      <c r="D54" s="42"/>
      <c r="E54" s="42"/>
      <c r="F54" s="42"/>
      <c r="H54" s="5"/>
    </row>
    <row r="55" spans="1:8" ht="15.75">
      <c r="A55" s="40"/>
      <c r="B55" s="41"/>
      <c r="D55" s="42"/>
      <c r="E55" s="42"/>
      <c r="F55" s="42"/>
      <c r="H55" s="5"/>
    </row>
  </sheetData>
  <sheetProtection/>
  <mergeCells count="9">
    <mergeCell ref="A5:A6"/>
    <mergeCell ref="B5:B6"/>
    <mergeCell ref="C5:C6"/>
    <mergeCell ref="D5:E5"/>
    <mergeCell ref="F5:G5"/>
    <mergeCell ref="A1:G1"/>
    <mergeCell ref="A2:G2"/>
    <mergeCell ref="A4:G4"/>
    <mergeCell ref="A3:G3"/>
  </mergeCells>
  <printOptions/>
  <pageMargins left="0.5511811023622047"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xl/worksheets/sheet6.xml><?xml version="1.0" encoding="utf-8"?>
<worksheet xmlns="http://schemas.openxmlformats.org/spreadsheetml/2006/main" xmlns:r="http://schemas.openxmlformats.org/officeDocument/2006/relationships">
  <sheetPr>
    <tabColor rgb="FFFFFF00"/>
  </sheetPr>
  <dimension ref="A1:U57"/>
  <sheetViews>
    <sheetView zoomScalePageLayoutView="0" workbookViewId="0" topLeftCell="A1">
      <selection activeCell="B30" sqref="B30"/>
    </sheetView>
  </sheetViews>
  <sheetFormatPr defaultColWidth="9.140625" defaultRowHeight="12.75"/>
  <cols>
    <col min="1" max="1" width="4.140625" style="16" customWidth="1"/>
    <col min="2" max="2" width="53.8515625" style="1" customWidth="1"/>
    <col min="3" max="4" width="6.7109375" style="1" customWidth="1"/>
    <col min="5" max="5" width="8.8515625" style="24" customWidth="1"/>
    <col min="6" max="6" width="6.8515625" style="1" customWidth="1"/>
    <col min="7" max="7" width="10.28125" style="13" customWidth="1"/>
    <col min="8" max="8" width="9.00390625" style="13" hidden="1" customWidth="1"/>
    <col min="9" max="9" width="10.57421875" style="9" hidden="1" customWidth="1"/>
    <col min="10" max="10" width="7.57421875" style="5" hidden="1" customWidth="1"/>
    <col min="11" max="11" width="9.140625" style="5" hidden="1" customWidth="1"/>
    <col min="12" max="13" width="0" style="5" hidden="1" customWidth="1"/>
    <col min="14" max="14" width="11.28125" style="1" bestFit="1" customWidth="1"/>
    <col min="15" max="16384" width="9.140625" style="1" customWidth="1"/>
  </cols>
  <sheetData>
    <row r="1" spans="1:13" s="29" customFormat="1" ht="16.5" customHeight="1">
      <c r="A1" s="359" t="s">
        <v>459</v>
      </c>
      <c r="B1" s="359"/>
      <c r="C1" s="359"/>
      <c r="D1" s="359"/>
      <c r="E1" s="359"/>
      <c r="F1" s="375"/>
      <c r="G1" s="359"/>
      <c r="H1" s="5"/>
      <c r="I1" s="28"/>
      <c r="J1" s="27"/>
      <c r="K1" s="27"/>
      <c r="L1" s="27"/>
      <c r="M1" s="27"/>
    </row>
    <row r="2" spans="1:9" ht="18" customHeight="1">
      <c r="A2" s="376" t="s">
        <v>155</v>
      </c>
      <c r="B2" s="376"/>
      <c r="C2" s="376"/>
      <c r="D2" s="376"/>
      <c r="E2" s="376"/>
      <c r="F2" s="376"/>
      <c r="G2" s="376"/>
      <c r="H2" s="5"/>
      <c r="I2" s="4"/>
    </row>
    <row r="3" spans="1:9" ht="18" customHeight="1" thickBot="1">
      <c r="A3" s="376" t="s">
        <v>266</v>
      </c>
      <c r="B3" s="376"/>
      <c r="C3" s="376"/>
      <c r="D3" s="376"/>
      <c r="E3" s="376"/>
      <c r="F3" s="376"/>
      <c r="G3" s="376"/>
      <c r="H3" s="5"/>
      <c r="I3" s="4"/>
    </row>
    <row r="4" spans="1:10" ht="28.5" customHeight="1">
      <c r="A4" s="349" t="s">
        <v>39</v>
      </c>
      <c r="B4" s="368" t="s">
        <v>40</v>
      </c>
      <c r="C4" s="370" t="s">
        <v>38</v>
      </c>
      <c r="D4" s="372" t="s">
        <v>41</v>
      </c>
      <c r="E4" s="373"/>
      <c r="F4" s="372" t="s">
        <v>36</v>
      </c>
      <c r="G4" s="374"/>
      <c r="H4" s="12"/>
      <c r="I4" s="19"/>
      <c r="J4" s="12"/>
    </row>
    <row r="5" spans="1:10" ht="58.5" customHeight="1">
      <c r="A5" s="350"/>
      <c r="B5" s="369"/>
      <c r="C5" s="371"/>
      <c r="D5" s="14" t="s">
        <v>42</v>
      </c>
      <c r="E5" s="14" t="s">
        <v>43</v>
      </c>
      <c r="F5" s="14" t="s">
        <v>42</v>
      </c>
      <c r="G5" s="20" t="s">
        <v>43</v>
      </c>
      <c r="H5" s="15"/>
      <c r="I5" s="10"/>
      <c r="J5" s="12"/>
    </row>
    <row r="6" spans="1:13" s="7" customFormat="1" ht="14.25" customHeight="1" thickBot="1">
      <c r="A6" s="34" t="s">
        <v>44</v>
      </c>
      <c r="B6" s="35">
        <v>3</v>
      </c>
      <c r="C6" s="35">
        <v>4</v>
      </c>
      <c r="D6" s="35">
        <v>5</v>
      </c>
      <c r="E6" s="35">
        <v>6</v>
      </c>
      <c r="F6" s="35">
        <v>7</v>
      </c>
      <c r="G6" s="36">
        <v>8</v>
      </c>
      <c r="H6" s="11"/>
      <c r="I6" s="11"/>
      <c r="J6" s="18"/>
      <c r="K6" s="8"/>
      <c r="L6" s="8"/>
      <c r="M6" s="8"/>
    </row>
    <row r="7" spans="1:7" s="7" customFormat="1" ht="14.25" thickTop="1">
      <c r="A7" s="149"/>
      <c r="B7" s="150" t="s">
        <v>123</v>
      </c>
      <c r="C7" s="103"/>
      <c r="D7" s="103"/>
      <c r="E7" s="103"/>
      <c r="F7" s="103"/>
      <c r="G7" s="104"/>
    </row>
    <row r="8" spans="1:13" ht="54">
      <c r="A8" s="192">
        <v>1</v>
      </c>
      <c r="B8" s="47" t="s">
        <v>359</v>
      </c>
      <c r="C8" s="47" t="s">
        <v>86</v>
      </c>
      <c r="D8" s="47"/>
      <c r="E8" s="131">
        <f>E24</f>
        <v>1</v>
      </c>
      <c r="F8" s="47"/>
      <c r="G8" s="212"/>
      <c r="H8" s="1"/>
      <c r="I8" s="99">
        <f aca="true" t="shared" si="0" ref="I8:I21">G8</f>
        <v>0</v>
      </c>
      <c r="J8" s="1"/>
      <c r="K8" s="1"/>
      <c r="L8" s="1"/>
      <c r="M8" s="1"/>
    </row>
    <row r="9" spans="1:9" s="7" customFormat="1" ht="27.75" thickBot="1">
      <c r="A9" s="192">
        <v>2</v>
      </c>
      <c r="B9" s="47" t="s">
        <v>360</v>
      </c>
      <c r="C9" s="47" t="s">
        <v>86</v>
      </c>
      <c r="D9" s="47"/>
      <c r="E9" s="131">
        <v>4</v>
      </c>
      <c r="F9" s="47"/>
      <c r="G9" s="212"/>
      <c r="I9" s="99">
        <f t="shared" si="0"/>
        <v>0</v>
      </c>
    </row>
    <row r="10" spans="1:9" s="7" customFormat="1" ht="14.25" thickBot="1">
      <c r="A10" s="58" t="s">
        <v>91</v>
      </c>
      <c r="B10" s="43" t="s">
        <v>361</v>
      </c>
      <c r="C10" s="43" t="s">
        <v>86</v>
      </c>
      <c r="D10" s="43"/>
      <c r="E10" s="97">
        <v>52</v>
      </c>
      <c r="F10" s="43"/>
      <c r="G10" s="200"/>
      <c r="I10" s="99">
        <f t="shared" si="0"/>
        <v>0</v>
      </c>
    </row>
    <row r="11" spans="1:9" s="7" customFormat="1" ht="14.25" thickBot="1">
      <c r="A11" s="58" t="s">
        <v>92</v>
      </c>
      <c r="B11" s="43" t="s">
        <v>365</v>
      </c>
      <c r="C11" s="43" t="s">
        <v>86</v>
      </c>
      <c r="D11" s="43"/>
      <c r="E11" s="97">
        <v>21</v>
      </c>
      <c r="F11" s="43"/>
      <c r="G11" s="200"/>
      <c r="I11" s="99">
        <f t="shared" si="0"/>
        <v>0</v>
      </c>
    </row>
    <row r="12" spans="1:9" s="7" customFormat="1" ht="14.25" thickBot="1">
      <c r="A12" s="58" t="s">
        <v>73</v>
      </c>
      <c r="B12" s="43" t="s">
        <v>363</v>
      </c>
      <c r="C12" s="43" t="s">
        <v>86</v>
      </c>
      <c r="D12" s="43"/>
      <c r="E12" s="97">
        <v>17</v>
      </c>
      <c r="F12" s="43"/>
      <c r="G12" s="200"/>
      <c r="I12" s="99">
        <f>G12</f>
        <v>0</v>
      </c>
    </row>
    <row r="13" spans="1:9" s="7" customFormat="1" ht="14.25" thickBot="1">
      <c r="A13" s="58" t="s">
        <v>76</v>
      </c>
      <c r="B13" s="43" t="s">
        <v>143</v>
      </c>
      <c r="C13" s="43" t="s">
        <v>86</v>
      </c>
      <c r="D13" s="43"/>
      <c r="E13" s="97">
        <v>5</v>
      </c>
      <c r="F13" s="43"/>
      <c r="G13" s="200"/>
      <c r="I13" s="99">
        <f t="shared" si="0"/>
        <v>0</v>
      </c>
    </row>
    <row r="14" spans="1:9" s="7" customFormat="1" ht="27.75" thickBot="1">
      <c r="A14" s="197">
        <v>7</v>
      </c>
      <c r="B14" s="43" t="s">
        <v>367</v>
      </c>
      <c r="C14" s="43" t="s">
        <v>86</v>
      </c>
      <c r="D14" s="43"/>
      <c r="E14" s="97">
        <v>21</v>
      </c>
      <c r="F14" s="43"/>
      <c r="G14" s="200"/>
      <c r="I14" s="99">
        <f t="shared" si="0"/>
        <v>0</v>
      </c>
    </row>
    <row r="15" spans="1:9" s="7" customFormat="1" ht="27.75" thickBot="1">
      <c r="A15" s="197">
        <v>8</v>
      </c>
      <c r="B15" s="43" t="s">
        <v>364</v>
      </c>
      <c r="C15" s="43" t="s">
        <v>86</v>
      </c>
      <c r="D15" s="43"/>
      <c r="E15" s="97">
        <v>12</v>
      </c>
      <c r="F15" s="43"/>
      <c r="G15" s="200"/>
      <c r="I15" s="99">
        <f>G15</f>
        <v>0</v>
      </c>
    </row>
    <row r="16" spans="1:9" s="7" customFormat="1" ht="27.75" thickBot="1">
      <c r="A16" s="58" t="s">
        <v>94</v>
      </c>
      <c r="B16" s="43" t="s">
        <v>366</v>
      </c>
      <c r="C16" s="43" t="s">
        <v>46</v>
      </c>
      <c r="D16" s="43"/>
      <c r="E16" s="97">
        <v>59</v>
      </c>
      <c r="F16" s="43"/>
      <c r="G16" s="200"/>
      <c r="I16" s="99">
        <f t="shared" si="0"/>
        <v>0</v>
      </c>
    </row>
    <row r="17" spans="1:9" s="7" customFormat="1" ht="14.25" thickBot="1">
      <c r="A17" s="58" t="s">
        <v>95</v>
      </c>
      <c r="B17" s="43" t="s">
        <v>368</v>
      </c>
      <c r="C17" s="115" t="s">
        <v>46</v>
      </c>
      <c r="D17" s="43"/>
      <c r="E17" s="97">
        <v>1</v>
      </c>
      <c r="F17" s="43"/>
      <c r="G17" s="200"/>
      <c r="H17" s="9">
        <f>G17</f>
        <v>0</v>
      </c>
      <c r="I17" s="99"/>
    </row>
    <row r="18" spans="1:9" s="8" customFormat="1" ht="27.75" thickBot="1">
      <c r="A18" s="58" t="s">
        <v>114</v>
      </c>
      <c r="B18" s="43" t="s">
        <v>140</v>
      </c>
      <c r="C18" s="43" t="s">
        <v>52</v>
      </c>
      <c r="D18" s="43"/>
      <c r="E18" s="97">
        <v>2025</v>
      </c>
      <c r="F18" s="43"/>
      <c r="G18" s="200"/>
      <c r="I18" s="99">
        <f t="shared" si="0"/>
        <v>0</v>
      </c>
    </row>
    <row r="19" spans="1:11" s="7" customFormat="1" ht="14.25" thickBot="1">
      <c r="A19" s="197">
        <v>12</v>
      </c>
      <c r="B19" s="43" t="s">
        <v>370</v>
      </c>
      <c r="C19" s="43" t="s">
        <v>52</v>
      </c>
      <c r="D19" s="43"/>
      <c r="E19" s="97">
        <v>10</v>
      </c>
      <c r="F19" s="43"/>
      <c r="G19" s="107"/>
      <c r="H19" s="194"/>
      <c r="I19" s="99">
        <f>G19</f>
        <v>0</v>
      </c>
      <c r="J19" s="195"/>
      <c r="K19" s="195"/>
    </row>
    <row r="20" spans="1:11" s="7" customFormat="1" ht="14.25" thickBot="1">
      <c r="A20" s="197">
        <v>13</v>
      </c>
      <c r="B20" s="43" t="s">
        <v>369</v>
      </c>
      <c r="C20" s="43" t="s">
        <v>52</v>
      </c>
      <c r="D20" s="43"/>
      <c r="E20" s="97">
        <v>12</v>
      </c>
      <c r="F20" s="43"/>
      <c r="G20" s="107"/>
      <c r="H20" s="194"/>
      <c r="I20" s="99">
        <f t="shared" si="0"/>
        <v>0</v>
      </c>
      <c r="J20" s="195"/>
      <c r="K20" s="195"/>
    </row>
    <row r="21" spans="1:13" ht="16.5" thickBot="1">
      <c r="A21" s="197">
        <v>14</v>
      </c>
      <c r="B21" s="43" t="s">
        <v>371</v>
      </c>
      <c r="C21" s="43" t="s">
        <v>46</v>
      </c>
      <c r="D21" s="43"/>
      <c r="E21" s="97">
        <v>1</v>
      </c>
      <c r="F21" s="43"/>
      <c r="G21" s="212"/>
      <c r="H21" s="1"/>
      <c r="I21" s="99">
        <f t="shared" si="0"/>
        <v>0</v>
      </c>
      <c r="J21" s="1"/>
      <c r="K21" s="1"/>
      <c r="L21" s="1"/>
      <c r="M21" s="1"/>
    </row>
    <row r="22" spans="1:9" s="139" customFormat="1" ht="14.25" thickBot="1">
      <c r="A22" s="146"/>
      <c r="B22" s="133" t="s">
        <v>127</v>
      </c>
      <c r="C22" s="134"/>
      <c r="D22" s="135"/>
      <c r="E22" s="136"/>
      <c r="F22" s="135"/>
      <c r="G22" s="141"/>
      <c r="H22" s="25">
        <f>SUM(I8:I21)/2</f>
        <v>0</v>
      </c>
      <c r="I22" s="147"/>
    </row>
    <row r="23" spans="1:8" s="123" customFormat="1" ht="13.5">
      <c r="A23" s="78"/>
      <c r="B23" s="132" t="s">
        <v>137</v>
      </c>
      <c r="C23" s="51"/>
      <c r="D23" s="137"/>
      <c r="E23" s="140"/>
      <c r="F23" s="137"/>
      <c r="G23" s="138"/>
      <c r="H23" s="124"/>
    </row>
    <row r="24" spans="1:8" s="123" customFormat="1" ht="13.5">
      <c r="A24" s="102" t="s">
        <v>44</v>
      </c>
      <c r="B24" s="55" t="s">
        <v>179</v>
      </c>
      <c r="C24" s="55" t="s">
        <v>112</v>
      </c>
      <c r="D24" s="126"/>
      <c r="E24" s="127">
        <v>1</v>
      </c>
      <c r="F24" s="303"/>
      <c r="G24" s="96"/>
      <c r="H24" s="124"/>
    </row>
    <row r="25" spans="1:8" s="6" customFormat="1" ht="13.5">
      <c r="A25" s="102" t="s">
        <v>69</v>
      </c>
      <c r="B25" s="170" t="s">
        <v>110</v>
      </c>
      <c r="C25" s="55" t="s">
        <v>46</v>
      </c>
      <c r="D25" s="190"/>
      <c r="E25" s="216">
        <v>4</v>
      </c>
      <c r="F25" s="330"/>
      <c r="G25" s="96"/>
      <c r="H25" s="99"/>
    </row>
    <row r="26" spans="1:7" s="6" customFormat="1" ht="13.5">
      <c r="A26" s="102" t="s">
        <v>91</v>
      </c>
      <c r="B26" s="53" t="s">
        <v>372</v>
      </c>
      <c r="C26" s="265" t="s">
        <v>112</v>
      </c>
      <c r="D26" s="190"/>
      <c r="E26" s="216">
        <v>52</v>
      </c>
      <c r="F26" s="330"/>
      <c r="G26" s="60"/>
    </row>
    <row r="27" spans="1:7" s="6" customFormat="1" ht="13.5">
      <c r="A27" s="102" t="s">
        <v>92</v>
      </c>
      <c r="B27" s="53" t="s">
        <v>362</v>
      </c>
      <c r="C27" s="265" t="s">
        <v>112</v>
      </c>
      <c r="D27" s="190"/>
      <c r="E27" s="216">
        <v>21</v>
      </c>
      <c r="F27" s="330"/>
      <c r="G27" s="60"/>
    </row>
    <row r="28" spans="1:7" s="6" customFormat="1" ht="13.5">
      <c r="A28" s="102" t="s">
        <v>73</v>
      </c>
      <c r="B28" s="53" t="s">
        <v>373</v>
      </c>
      <c r="C28" s="265" t="s">
        <v>112</v>
      </c>
      <c r="D28" s="126"/>
      <c r="E28" s="127">
        <v>17</v>
      </c>
      <c r="F28" s="303"/>
      <c r="G28" s="101"/>
    </row>
    <row r="29" spans="1:7" s="119" customFormat="1" ht="13.5">
      <c r="A29" s="102" t="s">
        <v>76</v>
      </c>
      <c r="B29" s="53" t="s">
        <v>374</v>
      </c>
      <c r="C29" s="265" t="s">
        <v>112</v>
      </c>
      <c r="D29" s="126"/>
      <c r="E29" s="127">
        <v>5</v>
      </c>
      <c r="F29" s="303"/>
      <c r="G29" s="101"/>
    </row>
    <row r="30" spans="1:7" s="6" customFormat="1" ht="13.5">
      <c r="A30" s="102" t="s">
        <v>77</v>
      </c>
      <c r="B30" s="2" t="s">
        <v>375</v>
      </c>
      <c r="C30" s="265" t="s">
        <v>112</v>
      </c>
      <c r="D30" s="126"/>
      <c r="E30" s="120">
        <v>21</v>
      </c>
      <c r="F30" s="299"/>
      <c r="G30" s="101"/>
    </row>
    <row r="31" spans="1:7" s="6" customFormat="1" ht="13.5">
      <c r="A31" s="102" t="s">
        <v>100</v>
      </c>
      <c r="B31" s="2" t="s">
        <v>376</v>
      </c>
      <c r="C31" s="2" t="s">
        <v>112</v>
      </c>
      <c r="D31" s="126"/>
      <c r="E31" s="120">
        <v>12</v>
      </c>
      <c r="F31" s="299"/>
      <c r="G31" s="101"/>
    </row>
    <row r="32" spans="1:7" s="6" customFormat="1" ht="13.5">
      <c r="A32" s="102" t="s">
        <v>94</v>
      </c>
      <c r="B32" s="2" t="s">
        <v>377</v>
      </c>
      <c r="C32" s="55" t="s">
        <v>46</v>
      </c>
      <c r="D32" s="126"/>
      <c r="E32" s="120">
        <v>25</v>
      </c>
      <c r="F32" s="299"/>
      <c r="G32" s="101"/>
    </row>
    <row r="33" spans="1:7" s="4" customFormat="1" ht="13.5">
      <c r="A33" s="102" t="s">
        <v>95</v>
      </c>
      <c r="B33" s="2" t="s">
        <v>378</v>
      </c>
      <c r="C33" s="2" t="s">
        <v>112</v>
      </c>
      <c r="D33" s="110"/>
      <c r="E33" s="120">
        <v>59</v>
      </c>
      <c r="F33" s="299"/>
      <c r="G33" s="101"/>
    </row>
    <row r="34" spans="1:7" s="118" customFormat="1" ht="13.5">
      <c r="A34" s="102" t="s">
        <v>114</v>
      </c>
      <c r="B34" s="2" t="s">
        <v>379</v>
      </c>
      <c r="C34" s="2" t="s">
        <v>46</v>
      </c>
      <c r="D34" s="126"/>
      <c r="E34" s="127">
        <v>1</v>
      </c>
      <c r="F34" s="303"/>
      <c r="G34" s="101"/>
    </row>
    <row r="35" spans="1:7" s="118" customFormat="1" ht="13.5">
      <c r="A35" s="102" t="s">
        <v>126</v>
      </c>
      <c r="B35" s="2" t="s">
        <v>380</v>
      </c>
      <c r="C35" s="2" t="s">
        <v>46</v>
      </c>
      <c r="D35" s="126"/>
      <c r="E35" s="127">
        <v>1</v>
      </c>
      <c r="F35" s="303"/>
      <c r="G35" s="101"/>
    </row>
    <row r="36" spans="1:7" s="118" customFormat="1" ht="13.5">
      <c r="A36" s="102" t="s">
        <v>96</v>
      </c>
      <c r="B36" s="2" t="s">
        <v>381</v>
      </c>
      <c r="C36" s="2" t="s">
        <v>46</v>
      </c>
      <c r="D36" s="126"/>
      <c r="E36" s="127">
        <v>3</v>
      </c>
      <c r="F36" s="303"/>
      <c r="G36" s="101"/>
    </row>
    <row r="37" spans="1:7" s="118" customFormat="1" ht="13.5">
      <c r="A37" s="102" t="s">
        <v>109</v>
      </c>
      <c r="B37" s="2" t="s">
        <v>382</v>
      </c>
      <c r="C37" s="2" t="s">
        <v>46</v>
      </c>
      <c r="D37" s="126"/>
      <c r="E37" s="127">
        <v>8</v>
      </c>
      <c r="F37" s="303"/>
      <c r="G37" s="101"/>
    </row>
    <row r="38" spans="1:7" s="118" customFormat="1" ht="13.5">
      <c r="A38" s="102" t="s">
        <v>87</v>
      </c>
      <c r="B38" s="2" t="s">
        <v>383</v>
      </c>
      <c r="C38" s="2" t="s">
        <v>46</v>
      </c>
      <c r="D38" s="126"/>
      <c r="E38" s="127">
        <v>11</v>
      </c>
      <c r="F38" s="126"/>
      <c r="G38" s="101"/>
    </row>
    <row r="39" spans="1:7" s="118" customFormat="1" ht="13.5">
      <c r="A39" s="102" t="s">
        <v>83</v>
      </c>
      <c r="B39" s="2" t="s">
        <v>384</v>
      </c>
      <c r="C39" s="2" t="s">
        <v>80</v>
      </c>
      <c r="D39" s="110"/>
      <c r="E39" s="120">
        <v>700</v>
      </c>
      <c r="F39" s="110"/>
      <c r="G39" s="101"/>
    </row>
    <row r="40" spans="1:7" s="4" customFormat="1" ht="13.5">
      <c r="A40" s="102" t="s">
        <v>82</v>
      </c>
      <c r="B40" s="2" t="s">
        <v>385</v>
      </c>
      <c r="C40" s="2" t="s">
        <v>80</v>
      </c>
      <c r="D40" s="110"/>
      <c r="E40" s="120">
        <v>900</v>
      </c>
      <c r="F40" s="110"/>
      <c r="G40" s="101"/>
    </row>
    <row r="41" spans="1:7" s="4" customFormat="1" ht="13.5">
      <c r="A41" s="102" t="s">
        <v>116</v>
      </c>
      <c r="B41" s="2" t="s">
        <v>386</v>
      </c>
      <c r="C41" s="2" t="s">
        <v>80</v>
      </c>
      <c r="D41" s="110"/>
      <c r="E41" s="120">
        <v>300</v>
      </c>
      <c r="F41" s="110"/>
      <c r="G41" s="101"/>
    </row>
    <row r="42" spans="1:7" s="4" customFormat="1" ht="13.5">
      <c r="A42" s="102" t="s">
        <v>157</v>
      </c>
      <c r="B42" s="2" t="s">
        <v>387</v>
      </c>
      <c r="C42" s="2" t="s">
        <v>80</v>
      </c>
      <c r="D42" s="110"/>
      <c r="E42" s="120">
        <v>60</v>
      </c>
      <c r="F42" s="110"/>
      <c r="G42" s="101"/>
    </row>
    <row r="43" spans="1:7" s="4" customFormat="1" ht="13.5">
      <c r="A43" s="102" t="s">
        <v>162</v>
      </c>
      <c r="B43" s="2" t="s">
        <v>388</v>
      </c>
      <c r="C43" s="2" t="s">
        <v>80</v>
      </c>
      <c r="D43" s="110"/>
      <c r="E43" s="120">
        <v>40</v>
      </c>
      <c r="F43" s="110"/>
      <c r="G43" s="101"/>
    </row>
    <row r="44" spans="1:7" s="4" customFormat="1" ht="13.5">
      <c r="A44" s="102" t="s">
        <v>97</v>
      </c>
      <c r="B44" s="2" t="s">
        <v>389</v>
      </c>
      <c r="C44" s="2" t="s">
        <v>80</v>
      </c>
      <c r="D44" s="110"/>
      <c r="E44" s="120">
        <v>25</v>
      </c>
      <c r="F44" s="110"/>
      <c r="G44" s="101"/>
    </row>
    <row r="45" spans="1:7" s="119" customFormat="1" ht="13.5">
      <c r="A45" s="102" t="s">
        <v>84</v>
      </c>
      <c r="B45" s="174" t="s">
        <v>180</v>
      </c>
      <c r="C45" s="174" t="s">
        <v>52</v>
      </c>
      <c r="D45" s="219"/>
      <c r="E45" s="220">
        <v>50</v>
      </c>
      <c r="F45" s="219"/>
      <c r="G45" s="101"/>
    </row>
    <row r="46" spans="1:7" s="4" customFormat="1" ht="13.5">
      <c r="A46" s="102" t="s">
        <v>117</v>
      </c>
      <c r="B46" s="2" t="s">
        <v>390</v>
      </c>
      <c r="C46" s="2" t="s">
        <v>52</v>
      </c>
      <c r="D46" s="215"/>
      <c r="E46" s="203">
        <v>12</v>
      </c>
      <c r="F46" s="2"/>
      <c r="G46" s="60"/>
    </row>
    <row r="47" spans="1:7" s="4" customFormat="1" ht="13.5">
      <c r="A47" s="102" t="s">
        <v>98</v>
      </c>
      <c r="B47" s="251" t="s">
        <v>392</v>
      </c>
      <c r="C47" s="251" t="s">
        <v>52</v>
      </c>
      <c r="D47" s="287"/>
      <c r="E47" s="288">
        <v>10</v>
      </c>
      <c r="F47" s="251"/>
      <c r="G47" s="244"/>
    </row>
    <row r="48" spans="1:7" s="4" customFormat="1" ht="13.5">
      <c r="A48" s="102" t="s">
        <v>163</v>
      </c>
      <c r="B48" s="2" t="s">
        <v>391</v>
      </c>
      <c r="C48" s="110" t="s">
        <v>46</v>
      </c>
      <c r="D48" s="110"/>
      <c r="E48" s="120">
        <v>1</v>
      </c>
      <c r="F48" s="110"/>
      <c r="G48" s="32"/>
    </row>
    <row r="49" spans="1:7" s="4" customFormat="1" ht="14.25" thickBot="1">
      <c r="A49" s="102" t="s">
        <v>99</v>
      </c>
      <c r="B49" s="2" t="s">
        <v>513</v>
      </c>
      <c r="C49" s="2" t="s">
        <v>46</v>
      </c>
      <c r="D49" s="170"/>
      <c r="E49" s="221">
        <v>1</v>
      </c>
      <c r="F49" s="331"/>
      <c r="G49" s="101"/>
    </row>
    <row r="50" spans="1:7" s="139" customFormat="1" ht="14.25" thickBot="1">
      <c r="A50" s="146"/>
      <c r="B50" s="133" t="s">
        <v>130</v>
      </c>
      <c r="C50" s="134"/>
      <c r="D50" s="148"/>
      <c r="E50" s="148"/>
      <c r="F50" s="148"/>
      <c r="G50" s="141"/>
    </row>
    <row r="51" spans="1:10" ht="15.75">
      <c r="A51" s="49"/>
      <c r="B51" s="143" t="s">
        <v>122</v>
      </c>
      <c r="C51" s="51" t="s">
        <v>47</v>
      </c>
      <c r="D51" s="51"/>
      <c r="E51" s="52"/>
      <c r="F51" s="51"/>
      <c r="G51" s="54"/>
      <c r="J51" s="10"/>
    </row>
    <row r="52" spans="1:14" ht="15.75">
      <c r="A52" s="100"/>
      <c r="B52" s="55" t="s">
        <v>71</v>
      </c>
      <c r="C52" s="55" t="s">
        <v>47</v>
      </c>
      <c r="D52" s="55"/>
      <c r="E52" s="98"/>
      <c r="F52" s="55"/>
      <c r="G52" s="101"/>
      <c r="J52" s="10">
        <f>SUM(J8:J51)</f>
        <v>0</v>
      </c>
      <c r="N52" s="302"/>
    </row>
    <row r="53" spans="1:9" ht="15.75">
      <c r="A53" s="22"/>
      <c r="B53" s="2" t="s">
        <v>111</v>
      </c>
      <c r="C53" s="2" t="s">
        <v>47</v>
      </c>
      <c r="D53" s="2"/>
      <c r="E53" s="21" t="s">
        <v>539</v>
      </c>
      <c r="F53" s="2"/>
      <c r="G53" s="32"/>
      <c r="I53" s="57"/>
    </row>
    <row r="54" spans="1:13" s="33" customFormat="1" ht="15.75">
      <c r="A54" s="38"/>
      <c r="B54" s="37" t="s">
        <v>48</v>
      </c>
      <c r="C54" s="37" t="s">
        <v>47</v>
      </c>
      <c r="D54" s="37"/>
      <c r="E54" s="37"/>
      <c r="F54" s="37"/>
      <c r="G54" s="39"/>
      <c r="H54" s="26"/>
      <c r="I54" s="25"/>
      <c r="J54" s="30"/>
      <c r="K54" s="30"/>
      <c r="L54" s="30"/>
      <c r="M54" s="30"/>
    </row>
    <row r="55" spans="1:7" ht="15.75">
      <c r="A55" s="22"/>
      <c r="B55" s="2" t="s">
        <v>70</v>
      </c>
      <c r="C55" s="2" t="s">
        <v>47</v>
      </c>
      <c r="D55" s="2"/>
      <c r="E55" s="21" t="s">
        <v>539</v>
      </c>
      <c r="F55" s="2"/>
      <c r="G55" s="32"/>
    </row>
    <row r="56" spans="1:13" ht="16.5" thickBot="1">
      <c r="A56" s="171"/>
      <c r="B56" s="23" t="s">
        <v>51</v>
      </c>
      <c r="C56" s="31" t="s">
        <v>47</v>
      </c>
      <c r="D56" s="45"/>
      <c r="E56" s="172"/>
      <c r="F56" s="45"/>
      <c r="G56" s="65"/>
      <c r="I56" s="5"/>
      <c r="M56" s="1"/>
    </row>
    <row r="57" spans="1:21" s="5" customFormat="1" ht="14.25" customHeight="1">
      <c r="A57" s="40"/>
      <c r="B57" s="41"/>
      <c r="C57" s="1"/>
      <c r="D57" s="42"/>
      <c r="E57" s="42"/>
      <c r="F57" s="42"/>
      <c r="G57" s="13"/>
      <c r="N57" s="1"/>
      <c r="O57" s="1"/>
      <c r="P57" s="1"/>
      <c r="Q57" s="1"/>
      <c r="R57" s="1"/>
      <c r="S57" s="1"/>
      <c r="T57" s="1"/>
      <c r="U57" s="1"/>
    </row>
  </sheetData>
  <sheetProtection/>
  <mergeCells count="8">
    <mergeCell ref="D4:E4"/>
    <mergeCell ref="F4:G4"/>
    <mergeCell ref="A4:A5"/>
    <mergeCell ref="A1:G1"/>
    <mergeCell ref="A2:G2"/>
    <mergeCell ref="A3:G3"/>
    <mergeCell ref="B4:B5"/>
    <mergeCell ref="C4:C5"/>
  </mergeCells>
  <printOptions/>
  <pageMargins left="0.5511811023622047"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xl/worksheets/sheet7.xml><?xml version="1.0" encoding="utf-8"?>
<worksheet xmlns="http://schemas.openxmlformats.org/spreadsheetml/2006/main" xmlns:r="http://schemas.openxmlformats.org/officeDocument/2006/relationships">
  <sheetPr>
    <tabColor rgb="FFFFFF00"/>
  </sheetPr>
  <dimension ref="A1:U35"/>
  <sheetViews>
    <sheetView zoomScalePageLayoutView="0" workbookViewId="0" topLeftCell="A1">
      <selection activeCell="C31" sqref="C31"/>
    </sheetView>
  </sheetViews>
  <sheetFormatPr defaultColWidth="9.140625" defaultRowHeight="12.75"/>
  <cols>
    <col min="1" max="1" width="4.140625" style="16" customWidth="1"/>
    <col min="2" max="2" width="52.8515625" style="1" customWidth="1"/>
    <col min="3" max="4" width="6.7109375" style="1" customWidth="1"/>
    <col min="5" max="5" width="8.8515625" style="24" customWidth="1"/>
    <col min="6" max="6" width="7.140625" style="1" customWidth="1"/>
    <col min="7" max="7" width="10.28125" style="13" customWidth="1"/>
    <col min="8" max="8" width="9.00390625" style="13" hidden="1" customWidth="1"/>
    <col min="9" max="9" width="10.57421875" style="9" hidden="1" customWidth="1"/>
    <col min="10" max="10" width="7.57421875" style="5" hidden="1" customWidth="1"/>
    <col min="11" max="11" width="9.140625" style="5" hidden="1" customWidth="1"/>
    <col min="12" max="13" width="0" style="5" hidden="1" customWidth="1"/>
    <col min="14" max="16384" width="9.140625" style="1" customWidth="1"/>
  </cols>
  <sheetData>
    <row r="1" spans="1:13" s="29" customFormat="1" ht="16.5" customHeight="1">
      <c r="A1" s="359" t="s">
        <v>459</v>
      </c>
      <c r="B1" s="359"/>
      <c r="C1" s="359"/>
      <c r="D1" s="359"/>
      <c r="E1" s="359"/>
      <c r="F1" s="375"/>
      <c r="G1" s="359"/>
      <c r="H1" s="5"/>
      <c r="I1" s="28"/>
      <c r="J1" s="27"/>
      <c r="K1" s="27"/>
      <c r="L1" s="27"/>
      <c r="M1" s="27"/>
    </row>
    <row r="2" spans="1:9" ht="18" customHeight="1">
      <c r="A2" s="376" t="s">
        <v>393</v>
      </c>
      <c r="B2" s="376"/>
      <c r="C2" s="376"/>
      <c r="D2" s="376"/>
      <c r="E2" s="376"/>
      <c r="F2" s="376"/>
      <c r="G2" s="376"/>
      <c r="H2" s="5"/>
      <c r="I2" s="4"/>
    </row>
    <row r="3" spans="1:9" ht="18" customHeight="1" thickBot="1">
      <c r="A3" s="376" t="s">
        <v>400</v>
      </c>
      <c r="B3" s="376"/>
      <c r="C3" s="376"/>
      <c r="D3" s="376"/>
      <c r="E3" s="376"/>
      <c r="F3" s="376"/>
      <c r="G3" s="376"/>
      <c r="H3" s="5"/>
      <c r="I3" s="4"/>
    </row>
    <row r="4" spans="1:10" ht="28.5" customHeight="1">
      <c r="A4" s="349" t="s">
        <v>39</v>
      </c>
      <c r="B4" s="368" t="s">
        <v>40</v>
      </c>
      <c r="C4" s="370" t="s">
        <v>38</v>
      </c>
      <c r="D4" s="372" t="s">
        <v>41</v>
      </c>
      <c r="E4" s="373"/>
      <c r="F4" s="372" t="s">
        <v>36</v>
      </c>
      <c r="G4" s="374"/>
      <c r="H4" s="12"/>
      <c r="I4" s="19"/>
      <c r="J4" s="12"/>
    </row>
    <row r="5" spans="1:10" ht="58.5" customHeight="1">
      <c r="A5" s="350"/>
      <c r="B5" s="369"/>
      <c r="C5" s="371"/>
      <c r="D5" s="14" t="s">
        <v>42</v>
      </c>
      <c r="E5" s="14" t="s">
        <v>43</v>
      </c>
      <c r="F5" s="14" t="s">
        <v>42</v>
      </c>
      <c r="G5" s="20" t="s">
        <v>43</v>
      </c>
      <c r="H5" s="15"/>
      <c r="I5" s="10"/>
      <c r="J5" s="12"/>
    </row>
    <row r="6" spans="1:13" s="7" customFormat="1" ht="14.25" customHeight="1" thickBot="1">
      <c r="A6" s="34" t="s">
        <v>44</v>
      </c>
      <c r="B6" s="35">
        <v>3</v>
      </c>
      <c r="C6" s="35">
        <v>4</v>
      </c>
      <c r="D6" s="35">
        <v>5</v>
      </c>
      <c r="E6" s="35">
        <v>6</v>
      </c>
      <c r="F6" s="35">
        <v>7</v>
      </c>
      <c r="G6" s="36">
        <v>8</v>
      </c>
      <c r="H6" s="11"/>
      <c r="I6" s="11"/>
      <c r="J6" s="18"/>
      <c r="K6" s="8"/>
      <c r="L6" s="8"/>
      <c r="M6" s="8"/>
    </row>
    <row r="7" spans="1:7" s="7" customFormat="1" ht="14.25" thickTop="1">
      <c r="A7" s="307"/>
      <c r="B7" s="308" t="s">
        <v>123</v>
      </c>
      <c r="C7" s="309"/>
      <c r="D7" s="309"/>
      <c r="E7" s="309"/>
      <c r="F7" s="309"/>
      <c r="G7" s="310"/>
    </row>
    <row r="8" spans="1:7" s="8" customFormat="1" ht="27.75" thickBot="1">
      <c r="A8" s="245">
        <v>1</v>
      </c>
      <c r="B8" s="37" t="s">
        <v>462</v>
      </c>
      <c r="C8" s="37" t="s">
        <v>86</v>
      </c>
      <c r="D8" s="37"/>
      <c r="E8" s="245">
        <v>1</v>
      </c>
      <c r="F8" s="37"/>
      <c r="G8" s="311"/>
    </row>
    <row r="9" spans="1:7" s="7" customFormat="1" ht="27.75" thickBot="1">
      <c r="A9" s="197">
        <v>2</v>
      </c>
      <c r="B9" s="269" t="s">
        <v>395</v>
      </c>
      <c r="C9" s="43" t="s">
        <v>46</v>
      </c>
      <c r="D9" s="43"/>
      <c r="E9" s="97">
        <v>26</v>
      </c>
      <c r="F9" s="43"/>
      <c r="G9" s="300"/>
    </row>
    <row r="10" spans="1:7" s="7" customFormat="1" ht="14.25" thickBot="1">
      <c r="A10" s="197">
        <v>3</v>
      </c>
      <c r="B10" s="43" t="s">
        <v>463</v>
      </c>
      <c r="C10" s="43" t="s">
        <v>46</v>
      </c>
      <c r="D10" s="43"/>
      <c r="E10" s="97">
        <v>1</v>
      </c>
      <c r="F10" s="43"/>
      <c r="G10" s="300"/>
    </row>
    <row r="11" spans="1:7" s="7" customFormat="1" ht="14.25" thickBot="1">
      <c r="A11" s="197">
        <v>4</v>
      </c>
      <c r="B11" s="43" t="s">
        <v>464</v>
      </c>
      <c r="C11" s="43" t="s">
        <v>46</v>
      </c>
      <c r="D11" s="43"/>
      <c r="E11" s="97">
        <v>3</v>
      </c>
      <c r="F11" s="43"/>
      <c r="G11" s="300"/>
    </row>
    <row r="12" spans="1:7" s="7" customFormat="1" ht="27.75" thickBot="1">
      <c r="A12" s="197">
        <v>5</v>
      </c>
      <c r="B12" s="269" t="s">
        <v>452</v>
      </c>
      <c r="C12" s="43" t="s">
        <v>46</v>
      </c>
      <c r="D12" s="43"/>
      <c r="E12" s="97">
        <v>4</v>
      </c>
      <c r="F12" s="43"/>
      <c r="G12" s="300"/>
    </row>
    <row r="13" spans="1:9" s="7" customFormat="1" ht="27.75" thickBot="1">
      <c r="A13" s="58" t="s">
        <v>76</v>
      </c>
      <c r="B13" s="37" t="s">
        <v>398</v>
      </c>
      <c r="C13" s="115" t="s">
        <v>46</v>
      </c>
      <c r="D13" s="43"/>
      <c r="E13" s="97">
        <v>3</v>
      </c>
      <c r="F13" s="43"/>
      <c r="G13" s="200"/>
      <c r="H13" s="9">
        <f>G13</f>
        <v>0</v>
      </c>
      <c r="I13" s="99"/>
    </row>
    <row r="14" spans="1:7" s="7" customFormat="1" ht="27.75" thickBot="1">
      <c r="A14" s="197">
        <v>7</v>
      </c>
      <c r="B14" s="37" t="s">
        <v>453</v>
      </c>
      <c r="C14" s="222" t="s">
        <v>465</v>
      </c>
      <c r="D14" s="43"/>
      <c r="E14" s="44">
        <v>250</v>
      </c>
      <c r="F14" s="43"/>
      <c r="G14" s="301"/>
    </row>
    <row r="15" spans="1:7" s="7" customFormat="1" ht="27.75" thickBot="1">
      <c r="A15" s="197">
        <v>8</v>
      </c>
      <c r="B15" s="37" t="s">
        <v>454</v>
      </c>
      <c r="C15" s="222" t="s">
        <v>465</v>
      </c>
      <c r="D15" s="43"/>
      <c r="E15" s="44">
        <v>30</v>
      </c>
      <c r="F15" s="43"/>
      <c r="G15" s="301"/>
    </row>
    <row r="16" spans="1:9" s="139" customFormat="1" ht="14.25" thickBot="1">
      <c r="A16" s="146"/>
      <c r="B16" s="133" t="s">
        <v>127</v>
      </c>
      <c r="C16" s="134"/>
      <c r="D16" s="135"/>
      <c r="E16" s="136"/>
      <c r="F16" s="135"/>
      <c r="G16" s="141"/>
      <c r="H16" s="25">
        <f>SUM(I5:I15)/2</f>
        <v>0</v>
      </c>
      <c r="I16" s="147"/>
    </row>
    <row r="17" spans="1:8" s="123" customFormat="1" ht="13.5">
      <c r="A17" s="78"/>
      <c r="B17" s="132" t="s">
        <v>137</v>
      </c>
      <c r="C17" s="51"/>
      <c r="D17" s="137"/>
      <c r="E17" s="140"/>
      <c r="F17" s="137"/>
      <c r="G17" s="138"/>
      <c r="H17" s="124"/>
    </row>
    <row r="18" spans="1:8" s="123" customFormat="1" ht="13.5">
      <c r="A18" s="102" t="s">
        <v>44</v>
      </c>
      <c r="B18" s="55" t="s">
        <v>394</v>
      </c>
      <c r="C18" s="55" t="s">
        <v>46</v>
      </c>
      <c r="D18" s="126"/>
      <c r="E18" s="127">
        <v>1</v>
      </c>
      <c r="F18" s="303"/>
      <c r="G18" s="96"/>
      <c r="H18" s="124"/>
    </row>
    <row r="19" spans="1:8" s="6" customFormat="1" ht="13.5">
      <c r="A19" s="102" t="s">
        <v>69</v>
      </c>
      <c r="B19" s="170" t="s">
        <v>466</v>
      </c>
      <c r="C19" s="55" t="s">
        <v>46</v>
      </c>
      <c r="D19" s="190"/>
      <c r="E19" s="216">
        <v>26</v>
      </c>
      <c r="F19" s="330"/>
      <c r="G19" s="96"/>
      <c r="H19" s="99"/>
    </row>
    <row r="20" spans="1:7" s="119" customFormat="1" ht="13.5">
      <c r="A20" s="102" t="s">
        <v>91</v>
      </c>
      <c r="B20" s="2" t="s">
        <v>467</v>
      </c>
      <c r="C20" s="174" t="s">
        <v>46</v>
      </c>
      <c r="D20" s="219"/>
      <c r="E20" s="220">
        <v>26</v>
      </c>
      <c r="F20" s="332"/>
      <c r="G20" s="101"/>
    </row>
    <row r="21" spans="1:7" s="6" customFormat="1" ht="13.5">
      <c r="A21" s="102" t="s">
        <v>92</v>
      </c>
      <c r="B21" s="53" t="s">
        <v>396</v>
      </c>
      <c r="C21" s="265" t="s">
        <v>46</v>
      </c>
      <c r="D21" s="190"/>
      <c r="E21" s="216">
        <v>1</v>
      </c>
      <c r="F21" s="330"/>
      <c r="G21" s="60"/>
    </row>
    <row r="22" spans="1:7" s="6" customFormat="1" ht="13.5">
      <c r="A22" s="102" t="s">
        <v>73</v>
      </c>
      <c r="B22" s="2" t="s">
        <v>397</v>
      </c>
      <c r="C22" s="265" t="s">
        <v>46</v>
      </c>
      <c r="D22" s="190"/>
      <c r="E22" s="216">
        <v>3</v>
      </c>
      <c r="F22" s="330"/>
      <c r="G22" s="60"/>
    </row>
    <row r="23" spans="1:7" s="6" customFormat="1" ht="13.5">
      <c r="A23" s="102" t="s">
        <v>76</v>
      </c>
      <c r="B23" s="170" t="s">
        <v>468</v>
      </c>
      <c r="C23" s="265" t="s">
        <v>46</v>
      </c>
      <c r="D23" s="126"/>
      <c r="E23" s="127">
        <v>4</v>
      </c>
      <c r="F23" s="303"/>
      <c r="G23" s="101"/>
    </row>
    <row r="24" spans="1:7" s="119" customFormat="1" ht="13.5">
      <c r="A24" s="102" t="s">
        <v>77</v>
      </c>
      <c r="B24" s="53" t="s">
        <v>469</v>
      </c>
      <c r="C24" s="265" t="s">
        <v>46</v>
      </c>
      <c r="D24" s="126"/>
      <c r="E24" s="127">
        <v>1</v>
      </c>
      <c r="F24" s="303"/>
      <c r="G24" s="101"/>
    </row>
    <row r="25" spans="1:7" s="6" customFormat="1" ht="27">
      <c r="A25" s="102" t="s">
        <v>100</v>
      </c>
      <c r="B25" s="2" t="s">
        <v>398</v>
      </c>
      <c r="C25" s="265" t="s">
        <v>46</v>
      </c>
      <c r="D25" s="126"/>
      <c r="E25" s="120">
        <v>3</v>
      </c>
      <c r="F25" s="299"/>
      <c r="G25" s="101"/>
    </row>
    <row r="26" spans="1:7" s="6" customFormat="1" ht="26.25">
      <c r="A26" s="102" t="s">
        <v>94</v>
      </c>
      <c r="B26" s="2" t="s">
        <v>470</v>
      </c>
      <c r="C26" s="2" t="s">
        <v>399</v>
      </c>
      <c r="D26" s="126"/>
      <c r="E26" s="120">
        <v>250</v>
      </c>
      <c r="F26" s="110"/>
      <c r="G26" s="101"/>
    </row>
    <row r="27" spans="1:7" s="6" customFormat="1" ht="14.25" thickBot="1">
      <c r="A27" s="102" t="s">
        <v>95</v>
      </c>
      <c r="B27" s="2" t="s">
        <v>471</v>
      </c>
      <c r="C27" s="55" t="s">
        <v>399</v>
      </c>
      <c r="D27" s="126"/>
      <c r="E27" s="120">
        <v>30</v>
      </c>
      <c r="F27" s="110"/>
      <c r="G27" s="101"/>
    </row>
    <row r="28" spans="1:7" s="139" customFormat="1" ht="14.25" thickBot="1">
      <c r="A28" s="146"/>
      <c r="B28" s="133" t="s">
        <v>130</v>
      </c>
      <c r="C28" s="134"/>
      <c r="D28" s="148"/>
      <c r="E28" s="148"/>
      <c r="F28" s="148"/>
      <c r="G28" s="141"/>
    </row>
    <row r="29" spans="1:10" ht="15.75">
      <c r="A29" s="49"/>
      <c r="B29" s="143" t="s">
        <v>122</v>
      </c>
      <c r="C29" s="51" t="s">
        <v>47</v>
      </c>
      <c r="D29" s="51"/>
      <c r="E29" s="52"/>
      <c r="F29" s="51"/>
      <c r="G29" s="54"/>
      <c r="J29" s="10"/>
    </row>
    <row r="30" spans="1:10" ht="15.75">
      <c r="A30" s="100"/>
      <c r="B30" s="55" t="s">
        <v>71</v>
      </c>
      <c r="C30" s="55" t="s">
        <v>47</v>
      </c>
      <c r="D30" s="55"/>
      <c r="E30" s="98"/>
      <c r="F30" s="55"/>
      <c r="G30" s="101"/>
      <c r="J30" s="10">
        <f>SUM(J17:J29)</f>
        <v>0</v>
      </c>
    </row>
    <row r="31" spans="1:9" ht="15.75">
      <c r="A31" s="22"/>
      <c r="B31" s="2" t="s">
        <v>111</v>
      </c>
      <c r="C31" s="2" t="s">
        <v>47</v>
      </c>
      <c r="D31" s="2"/>
      <c r="E31" s="21" t="s">
        <v>539</v>
      </c>
      <c r="F31" s="2"/>
      <c r="G31" s="32"/>
      <c r="I31" s="57"/>
    </row>
    <row r="32" spans="1:16" s="33" customFormat="1" ht="15.75">
      <c r="A32" s="38"/>
      <c r="B32" s="37" t="s">
        <v>48</v>
      </c>
      <c r="C32" s="37" t="s">
        <v>47</v>
      </c>
      <c r="D32" s="37"/>
      <c r="E32" s="37"/>
      <c r="F32" s="37"/>
      <c r="G32" s="39"/>
      <c r="H32" s="26"/>
      <c r="I32" s="25"/>
      <c r="J32" s="30"/>
      <c r="K32" s="30"/>
      <c r="L32" s="30"/>
      <c r="M32" s="30"/>
      <c r="P32" s="33" t="s">
        <v>535</v>
      </c>
    </row>
    <row r="33" spans="1:7" ht="15.75">
      <c r="A33" s="22"/>
      <c r="B33" s="2" t="s">
        <v>70</v>
      </c>
      <c r="C33" s="2" t="s">
        <v>47</v>
      </c>
      <c r="D33" s="2"/>
      <c r="E33" s="21" t="s">
        <v>539</v>
      </c>
      <c r="F33" s="2"/>
      <c r="G33" s="32"/>
    </row>
    <row r="34" spans="1:13" ht="16.5" thickBot="1">
      <c r="A34" s="171"/>
      <c r="B34" s="23" t="s">
        <v>51</v>
      </c>
      <c r="C34" s="31" t="s">
        <v>47</v>
      </c>
      <c r="D34" s="45"/>
      <c r="E34" s="172"/>
      <c r="F34" s="45"/>
      <c r="G34" s="65"/>
      <c r="I34" s="5"/>
      <c r="M34" s="1"/>
    </row>
    <row r="35" spans="1:21" s="5" customFormat="1" ht="14.25" customHeight="1">
      <c r="A35" s="40"/>
      <c r="B35" s="41"/>
      <c r="C35" s="1"/>
      <c r="D35" s="42"/>
      <c r="E35" s="42"/>
      <c r="F35" s="42"/>
      <c r="G35" s="13"/>
      <c r="N35" s="1"/>
      <c r="O35" s="1"/>
      <c r="P35" s="1"/>
      <c r="Q35" s="1"/>
      <c r="R35" s="1"/>
      <c r="S35" s="1"/>
      <c r="T35" s="1"/>
      <c r="U35" s="1"/>
    </row>
  </sheetData>
  <sheetProtection/>
  <mergeCells count="8">
    <mergeCell ref="C4:C5"/>
    <mergeCell ref="D4:E4"/>
    <mergeCell ref="F4:G4"/>
    <mergeCell ref="A1:G1"/>
    <mergeCell ref="A2:G2"/>
    <mergeCell ref="A3:G3"/>
    <mergeCell ref="A4:A5"/>
    <mergeCell ref="B4:B5"/>
  </mergeCells>
  <printOptions/>
  <pageMargins left="0.5511811023622047"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xl/worksheets/sheet8.xml><?xml version="1.0" encoding="utf-8"?>
<worksheet xmlns="http://schemas.openxmlformats.org/spreadsheetml/2006/main" xmlns:r="http://schemas.openxmlformats.org/officeDocument/2006/relationships">
  <sheetPr>
    <tabColor rgb="FFFFFF00"/>
  </sheetPr>
  <dimension ref="A1:I10"/>
  <sheetViews>
    <sheetView zoomScalePageLayoutView="0" workbookViewId="0" topLeftCell="A1">
      <selection activeCell="C4" sqref="C4:C5"/>
    </sheetView>
  </sheetViews>
  <sheetFormatPr defaultColWidth="9.140625" defaultRowHeight="12.75"/>
  <cols>
    <col min="1" max="1" width="7.421875" style="153" customWidth="1"/>
    <col min="2" max="2" width="23.57421875" style="153" customWidth="1"/>
    <col min="3" max="3" width="45.140625" style="153" customWidth="1"/>
    <col min="4" max="9" width="8.7109375" style="153" customWidth="1"/>
    <col min="10" max="16384" width="9.140625" style="153" customWidth="1"/>
  </cols>
  <sheetData>
    <row r="1" spans="1:9" ht="19.5" customHeight="1">
      <c r="A1" s="359" t="s">
        <v>459</v>
      </c>
      <c r="B1" s="359"/>
      <c r="C1" s="359"/>
      <c r="D1" s="359"/>
      <c r="E1" s="359"/>
      <c r="F1" s="359"/>
      <c r="G1" s="359"/>
      <c r="H1" s="359"/>
      <c r="I1" s="359"/>
    </row>
    <row r="2" spans="1:9" ht="24.75" customHeight="1">
      <c r="A2" s="360" t="s">
        <v>169</v>
      </c>
      <c r="B2" s="360"/>
      <c r="C2" s="360"/>
      <c r="D2" s="360"/>
      <c r="E2" s="360"/>
      <c r="F2" s="360"/>
      <c r="G2" s="360"/>
      <c r="H2" s="360"/>
      <c r="I2" s="360"/>
    </row>
    <row r="3" spans="1:9" ht="26.25" customHeight="1" thickBot="1">
      <c r="A3" s="338" t="s">
        <v>161</v>
      </c>
      <c r="B3" s="338"/>
      <c r="C3" s="338"/>
      <c r="D3" s="338"/>
      <c r="E3" s="338"/>
      <c r="F3" s="338"/>
      <c r="G3" s="338"/>
      <c r="H3" s="338"/>
      <c r="I3" s="338"/>
    </row>
    <row r="4" spans="1:9" ht="24" customHeight="1">
      <c r="A4" s="361" t="s">
        <v>39</v>
      </c>
      <c r="B4" s="363" t="s">
        <v>147</v>
      </c>
      <c r="C4" s="363" t="s">
        <v>148</v>
      </c>
      <c r="D4" s="365" t="s">
        <v>198</v>
      </c>
      <c r="E4" s="365"/>
      <c r="F4" s="365"/>
      <c r="G4" s="365"/>
      <c r="H4" s="365"/>
      <c r="I4" s="366" t="s">
        <v>149</v>
      </c>
    </row>
    <row r="5" spans="1:9" ht="79.5" customHeight="1" thickBot="1">
      <c r="A5" s="362"/>
      <c r="B5" s="364"/>
      <c r="C5" s="364"/>
      <c r="D5" s="154" t="s">
        <v>49</v>
      </c>
      <c r="E5" s="154" t="s">
        <v>150</v>
      </c>
      <c r="F5" s="155" t="s">
        <v>151</v>
      </c>
      <c r="G5" s="154" t="s">
        <v>152</v>
      </c>
      <c r="H5" s="156" t="s">
        <v>59</v>
      </c>
      <c r="I5" s="367"/>
    </row>
    <row r="6" spans="1:9" s="4" customFormat="1" ht="45" customHeight="1" thickTop="1">
      <c r="A6" s="166">
        <v>1</v>
      </c>
      <c r="B6" s="55" t="s">
        <v>168</v>
      </c>
      <c r="C6" s="55" t="s">
        <v>49</v>
      </c>
      <c r="D6" s="167"/>
      <c r="E6" s="167"/>
      <c r="F6" s="167"/>
      <c r="G6" s="167"/>
      <c r="H6" s="167"/>
      <c r="I6" s="96"/>
    </row>
    <row r="7" spans="1:9" s="4" customFormat="1" ht="45" customHeight="1">
      <c r="A7" s="166">
        <v>2</v>
      </c>
      <c r="B7" s="55" t="s">
        <v>160</v>
      </c>
      <c r="C7" s="2" t="s">
        <v>104</v>
      </c>
      <c r="D7" s="73"/>
      <c r="E7" s="73"/>
      <c r="F7" s="73"/>
      <c r="G7" s="73"/>
      <c r="H7" s="73"/>
      <c r="I7" s="60"/>
    </row>
    <row r="8" spans="1:9" s="8" customFormat="1" ht="34.5" customHeight="1" thickBot="1">
      <c r="A8" s="157"/>
      <c r="B8" s="31"/>
      <c r="C8" s="23" t="s">
        <v>156</v>
      </c>
      <c r="D8" s="76"/>
      <c r="E8" s="76"/>
      <c r="F8" s="76"/>
      <c r="G8" s="76"/>
      <c r="H8" s="76"/>
      <c r="I8" s="77"/>
    </row>
    <row r="9" spans="1:9" ht="8.25" customHeight="1">
      <c r="A9" s="158"/>
      <c r="B9" s="158"/>
      <c r="C9" s="158"/>
      <c r="D9" s="159"/>
      <c r="E9" s="159"/>
      <c r="F9" s="158"/>
      <c r="G9" s="158"/>
      <c r="H9" s="159"/>
      <c r="I9" s="159"/>
    </row>
    <row r="10" spans="1:9" ht="17.25" customHeight="1">
      <c r="A10" s="158"/>
      <c r="B10" s="158"/>
      <c r="C10" s="158"/>
      <c r="D10" s="159"/>
      <c r="E10" s="159"/>
      <c r="F10" s="158"/>
      <c r="G10" s="158"/>
      <c r="H10" s="159"/>
      <c r="I10" s="159"/>
    </row>
  </sheetData>
  <sheetProtection/>
  <mergeCells count="8">
    <mergeCell ref="A1:I1"/>
    <mergeCell ref="A2:I2"/>
    <mergeCell ref="A3:I3"/>
    <mergeCell ref="A4:A5"/>
    <mergeCell ref="B4:B5"/>
    <mergeCell ref="C4:C5"/>
    <mergeCell ref="D4:H4"/>
    <mergeCell ref="I4:I5"/>
  </mergeCells>
  <printOptions/>
  <pageMargins left="0.9448818897637796" right="0" top="0.1968503937007874" bottom="0.3937007874015748" header="0" footer="0"/>
  <pageSetup horizontalDpi="600" verticalDpi="600" orientation="landscape" paperSize="9" r:id="rId1"/>
  <headerFooter>
    <oddFooter>&amp;L&amp;8&amp;A&amp;R&amp;8&amp;P</oddFooter>
  </headerFooter>
</worksheet>
</file>

<file path=xl/worksheets/sheet9.xml><?xml version="1.0" encoding="utf-8"?>
<worksheet xmlns="http://schemas.openxmlformats.org/spreadsheetml/2006/main" xmlns:r="http://schemas.openxmlformats.org/officeDocument/2006/relationships">
  <sheetPr>
    <tabColor indexed="34"/>
  </sheetPr>
  <dimension ref="A1:O51"/>
  <sheetViews>
    <sheetView zoomScalePageLayoutView="0" workbookViewId="0" topLeftCell="A1">
      <selection activeCell="E42" sqref="E42"/>
    </sheetView>
  </sheetViews>
  <sheetFormatPr defaultColWidth="9.140625" defaultRowHeight="12.75"/>
  <cols>
    <col min="1" max="1" width="4.140625" style="16" customWidth="1"/>
    <col min="2" max="2" width="54.28125" style="1" customWidth="1"/>
    <col min="3" max="4" width="6.7109375" style="1" customWidth="1"/>
    <col min="5" max="5" width="8.8515625" style="1" customWidth="1"/>
    <col min="6" max="6" width="6.8515625" style="1" customWidth="1"/>
    <col min="7" max="7" width="10.28125" style="13" customWidth="1"/>
    <col min="8" max="8" width="10.28125" style="13" hidden="1" customWidth="1"/>
    <col min="9" max="9" width="9.00390625" style="13" hidden="1" customWidth="1"/>
    <col min="10" max="12" width="9.140625" style="5" hidden="1" customWidth="1"/>
    <col min="13" max="13" width="9.140625" style="1" hidden="1" customWidth="1"/>
    <col min="14" max="14" width="11.28125" style="1" bestFit="1" customWidth="1"/>
    <col min="15" max="16384" width="9.140625" style="1" customWidth="1"/>
  </cols>
  <sheetData>
    <row r="1" spans="1:9" ht="19.5" customHeight="1">
      <c r="A1" s="359" t="s">
        <v>459</v>
      </c>
      <c r="B1" s="359"/>
      <c r="C1" s="359"/>
      <c r="D1" s="359"/>
      <c r="E1" s="359"/>
      <c r="F1" s="375"/>
      <c r="G1" s="359"/>
      <c r="H1" s="142"/>
      <c r="I1" s="5"/>
    </row>
    <row r="2" spans="1:9" ht="18" customHeight="1">
      <c r="A2" s="376" t="s">
        <v>168</v>
      </c>
      <c r="B2" s="376"/>
      <c r="C2" s="376"/>
      <c r="D2" s="376"/>
      <c r="E2" s="376"/>
      <c r="F2" s="376"/>
      <c r="G2" s="376"/>
      <c r="H2" s="30"/>
      <c r="I2" s="5"/>
    </row>
    <row r="3" spans="1:9" ht="18" customHeight="1">
      <c r="A3" s="376" t="s">
        <v>161</v>
      </c>
      <c r="B3" s="376"/>
      <c r="C3" s="376"/>
      <c r="D3" s="376"/>
      <c r="E3" s="376"/>
      <c r="F3" s="376"/>
      <c r="G3" s="376"/>
      <c r="H3" s="30"/>
      <c r="I3" s="5"/>
    </row>
    <row r="4" spans="1:9" ht="18" customHeight="1" thickBot="1">
      <c r="A4" s="376" t="s">
        <v>49</v>
      </c>
      <c r="B4" s="376"/>
      <c r="C4" s="376"/>
      <c r="D4" s="376"/>
      <c r="E4" s="376"/>
      <c r="F4" s="376"/>
      <c r="G4" s="376"/>
      <c r="H4" s="30"/>
      <c r="I4" s="5"/>
    </row>
    <row r="5" spans="1:9" ht="28.5" customHeight="1">
      <c r="A5" s="349" t="s">
        <v>39</v>
      </c>
      <c r="B5" s="368" t="s">
        <v>40</v>
      </c>
      <c r="C5" s="370" t="s">
        <v>38</v>
      </c>
      <c r="D5" s="372" t="s">
        <v>41</v>
      </c>
      <c r="E5" s="373"/>
      <c r="F5" s="372" t="s">
        <v>36</v>
      </c>
      <c r="G5" s="374"/>
      <c r="H5" s="19"/>
      <c r="I5" s="12"/>
    </row>
    <row r="6" spans="1:9" ht="58.5" customHeight="1">
      <c r="A6" s="350"/>
      <c r="B6" s="369"/>
      <c r="C6" s="371"/>
      <c r="D6" s="14" t="s">
        <v>42</v>
      </c>
      <c r="E6" s="14" t="s">
        <v>43</v>
      </c>
      <c r="F6" s="14" t="s">
        <v>42</v>
      </c>
      <c r="G6" s="20" t="s">
        <v>43</v>
      </c>
      <c r="H6" s="15"/>
      <c r="I6" s="15"/>
    </row>
    <row r="7" spans="1:12" s="7" customFormat="1" ht="14.25" customHeight="1" thickBot="1">
      <c r="A7" s="34" t="s">
        <v>44</v>
      </c>
      <c r="B7" s="35">
        <v>3</v>
      </c>
      <c r="C7" s="35">
        <v>4</v>
      </c>
      <c r="D7" s="35">
        <v>5</v>
      </c>
      <c r="E7" s="35">
        <v>6</v>
      </c>
      <c r="F7" s="35">
        <v>7</v>
      </c>
      <c r="G7" s="36">
        <v>8</v>
      </c>
      <c r="H7" s="11"/>
      <c r="I7" s="11"/>
      <c r="J7" s="8"/>
      <c r="K7" s="8"/>
      <c r="L7" s="8"/>
    </row>
    <row r="8" spans="1:9" s="7" customFormat="1" ht="14.25" thickTop="1">
      <c r="A8" s="192">
        <v>1</v>
      </c>
      <c r="B8" s="47" t="s">
        <v>107</v>
      </c>
      <c r="C8" s="47" t="s">
        <v>50</v>
      </c>
      <c r="D8" s="193"/>
      <c r="E8" s="180">
        <v>8</v>
      </c>
      <c r="F8" s="47"/>
      <c r="G8" s="253"/>
      <c r="H8" s="194">
        <f>G8/E8</f>
        <v>0</v>
      </c>
      <c r="I8" s="225">
        <f aca="true" t="shared" si="0" ref="I8:I23">G8</f>
        <v>0</v>
      </c>
    </row>
    <row r="9" spans="1:10" s="5" customFormat="1" ht="27.75" thickBot="1">
      <c r="A9" s="179" t="s">
        <v>69</v>
      </c>
      <c r="B9" s="47" t="s">
        <v>231</v>
      </c>
      <c r="C9" s="47" t="s">
        <v>50</v>
      </c>
      <c r="D9" s="47"/>
      <c r="E9" s="236">
        <v>5.5</v>
      </c>
      <c r="F9" s="47"/>
      <c r="G9" s="253"/>
      <c r="H9" s="229"/>
      <c r="I9" s="225">
        <f t="shared" si="0"/>
        <v>0</v>
      </c>
      <c r="J9" s="4"/>
    </row>
    <row r="10" spans="1:9" s="7" customFormat="1" ht="27.75" thickBot="1">
      <c r="A10" s="58" t="s">
        <v>91</v>
      </c>
      <c r="B10" s="43" t="s">
        <v>472</v>
      </c>
      <c r="C10" s="43" t="s">
        <v>50</v>
      </c>
      <c r="D10" s="205"/>
      <c r="E10" s="44">
        <f>E8</f>
        <v>8</v>
      </c>
      <c r="F10" s="43"/>
      <c r="G10" s="254"/>
      <c r="H10" s="194">
        <f>G10/E10</f>
        <v>0</v>
      </c>
      <c r="I10" s="225">
        <f t="shared" si="0"/>
        <v>0</v>
      </c>
    </row>
    <row r="11" spans="1:12" s="6" customFormat="1" ht="27.75" thickBot="1">
      <c r="A11" s="58" t="s">
        <v>92</v>
      </c>
      <c r="B11" s="43" t="s">
        <v>232</v>
      </c>
      <c r="C11" s="47" t="s">
        <v>45</v>
      </c>
      <c r="D11" s="43"/>
      <c r="E11" s="227">
        <v>0.75</v>
      </c>
      <c r="F11" s="43"/>
      <c r="G11" s="312"/>
      <c r="H11" s="194">
        <f>G11/E11</f>
        <v>0</v>
      </c>
      <c r="I11" s="11">
        <f t="shared" si="0"/>
        <v>0</v>
      </c>
      <c r="L11" s="313" t="e">
        <f>#REF!/E11</f>
        <v>#REF!</v>
      </c>
    </row>
    <row r="12" spans="1:9" s="6" customFormat="1" ht="14.25" thickBot="1">
      <c r="A12" s="58" t="s">
        <v>73</v>
      </c>
      <c r="B12" s="43" t="s">
        <v>473</v>
      </c>
      <c r="C12" s="43" t="s">
        <v>79</v>
      </c>
      <c r="D12" s="43"/>
      <c r="E12" s="235">
        <v>0.065</v>
      </c>
      <c r="F12" s="43"/>
      <c r="G12" s="254"/>
      <c r="H12" s="194">
        <f>G12/E12</f>
        <v>0</v>
      </c>
      <c r="I12" s="11">
        <f t="shared" si="0"/>
        <v>0</v>
      </c>
    </row>
    <row r="13" spans="1:10" s="7" customFormat="1" ht="27.75" thickBot="1">
      <c r="A13" s="197">
        <v>6</v>
      </c>
      <c r="B13" s="43" t="s">
        <v>474</v>
      </c>
      <c r="C13" s="43" t="s">
        <v>75</v>
      </c>
      <c r="D13" s="43"/>
      <c r="E13" s="44">
        <v>5</v>
      </c>
      <c r="F13" s="43"/>
      <c r="G13" s="314"/>
      <c r="H13" s="194">
        <f>G13/E13</f>
        <v>0</v>
      </c>
      <c r="I13" s="11">
        <f t="shared" si="0"/>
        <v>0</v>
      </c>
      <c r="J13" s="195"/>
    </row>
    <row r="14" spans="1:9" s="6" customFormat="1" ht="27.75" thickBot="1">
      <c r="A14" s="224" t="s">
        <v>77</v>
      </c>
      <c r="B14" s="43" t="s">
        <v>475</v>
      </c>
      <c r="C14" s="43" t="s">
        <v>50</v>
      </c>
      <c r="D14" s="43"/>
      <c r="E14" s="44">
        <v>7.3</v>
      </c>
      <c r="F14" s="43"/>
      <c r="G14" s="254"/>
      <c r="H14" s="194">
        <f>G14/E14</f>
        <v>0</v>
      </c>
      <c r="I14" s="11">
        <f t="shared" si="0"/>
        <v>0</v>
      </c>
    </row>
    <row r="15" spans="1:15" s="6" customFormat="1" ht="27.75" thickBot="1">
      <c r="A15" s="197">
        <v>8</v>
      </c>
      <c r="B15" s="43" t="s">
        <v>476</v>
      </c>
      <c r="C15" s="43" t="s">
        <v>50</v>
      </c>
      <c r="D15" s="43"/>
      <c r="E15" s="227">
        <v>0.7</v>
      </c>
      <c r="F15" s="43"/>
      <c r="G15" s="312"/>
      <c r="H15" s="4"/>
      <c r="I15" s="11">
        <f t="shared" si="0"/>
        <v>0</v>
      </c>
      <c r="J15" s="226"/>
      <c r="K15" s="4"/>
      <c r="L15" s="4"/>
      <c r="M15" s="4"/>
      <c r="N15" s="4"/>
      <c r="O15" s="4"/>
    </row>
    <row r="16" spans="1:9" s="6" customFormat="1" ht="14.25" thickBot="1">
      <c r="A16" s="58" t="s">
        <v>94</v>
      </c>
      <c r="B16" s="43" t="s">
        <v>473</v>
      </c>
      <c r="C16" s="43" t="s">
        <v>79</v>
      </c>
      <c r="D16" s="43"/>
      <c r="E16" s="235">
        <v>0.085</v>
      </c>
      <c r="F16" s="43"/>
      <c r="G16" s="254"/>
      <c r="H16" s="194">
        <f>G16/E16</f>
        <v>0</v>
      </c>
      <c r="I16" s="11">
        <f t="shared" si="0"/>
        <v>0</v>
      </c>
    </row>
    <row r="17" spans="1:9" s="6" customFormat="1" ht="27.75" thickBot="1">
      <c r="A17" s="58" t="s">
        <v>95</v>
      </c>
      <c r="B17" s="43" t="s">
        <v>477</v>
      </c>
      <c r="C17" s="43" t="s">
        <v>50</v>
      </c>
      <c r="D17" s="43"/>
      <c r="E17" s="227">
        <v>3.1</v>
      </c>
      <c r="F17" s="43"/>
      <c r="G17" s="312"/>
      <c r="H17" s="194">
        <f>G17/E17</f>
        <v>0</v>
      </c>
      <c r="I17" s="11">
        <f t="shared" si="0"/>
        <v>0</v>
      </c>
    </row>
    <row r="18" spans="1:9" s="6" customFormat="1" ht="14.25" thickBot="1">
      <c r="A18" s="58" t="s">
        <v>114</v>
      </c>
      <c r="B18" s="43" t="s">
        <v>473</v>
      </c>
      <c r="C18" s="43" t="s">
        <v>79</v>
      </c>
      <c r="D18" s="43"/>
      <c r="E18" s="235">
        <v>0.255</v>
      </c>
      <c r="F18" s="43"/>
      <c r="G18" s="254"/>
      <c r="H18" s="194">
        <f>G18/E18</f>
        <v>0</v>
      </c>
      <c r="I18" s="11">
        <f t="shared" si="0"/>
        <v>0</v>
      </c>
    </row>
    <row r="19" spans="1:9" s="5" customFormat="1" ht="27">
      <c r="A19" s="58" t="s">
        <v>126</v>
      </c>
      <c r="B19" s="43" t="s">
        <v>478</v>
      </c>
      <c r="C19" s="115" t="s">
        <v>75</v>
      </c>
      <c r="D19" s="43"/>
      <c r="E19" s="44">
        <v>24</v>
      </c>
      <c r="F19" s="43"/>
      <c r="G19" s="314"/>
      <c r="H19" s="11"/>
      <c r="I19" s="225">
        <f t="shared" si="0"/>
        <v>0</v>
      </c>
    </row>
    <row r="20" spans="1:10" s="237" customFormat="1" ht="13.5">
      <c r="A20" s="56"/>
      <c r="B20" s="191" t="s">
        <v>88</v>
      </c>
      <c r="C20" s="191" t="s">
        <v>74</v>
      </c>
      <c r="D20" s="191">
        <v>0.0008</v>
      </c>
      <c r="E20" s="211">
        <f>E19*D20</f>
        <v>0.019200000000000002</v>
      </c>
      <c r="F20" s="211"/>
      <c r="G20" s="111"/>
      <c r="H20" s="10"/>
      <c r="I20" s="225">
        <f t="shared" si="0"/>
        <v>0</v>
      </c>
      <c r="J20" s="232"/>
    </row>
    <row r="21" spans="1:9" s="231" customFormat="1" ht="16.5" thickBot="1">
      <c r="A21" s="59"/>
      <c r="B21" s="45" t="s">
        <v>228</v>
      </c>
      <c r="C21" s="255" t="s">
        <v>81</v>
      </c>
      <c r="D21" s="255">
        <v>1.11</v>
      </c>
      <c r="E21" s="234">
        <f>E19*D21</f>
        <v>26.64</v>
      </c>
      <c r="F21" s="2"/>
      <c r="G21" s="112"/>
      <c r="H21" s="10"/>
      <c r="I21" s="225">
        <f t="shared" si="0"/>
        <v>0</v>
      </c>
    </row>
    <row r="22" spans="1:9" s="7" customFormat="1" ht="27.75" thickBot="1">
      <c r="A22" s="197">
        <v>13</v>
      </c>
      <c r="B22" s="43" t="s">
        <v>479</v>
      </c>
      <c r="C22" s="43" t="s">
        <v>75</v>
      </c>
      <c r="D22" s="43"/>
      <c r="E22" s="44">
        <v>24</v>
      </c>
      <c r="F22" s="43"/>
      <c r="G22" s="314"/>
      <c r="H22" s="11"/>
      <c r="I22" s="225">
        <f t="shared" si="0"/>
        <v>0</v>
      </c>
    </row>
    <row r="23" spans="1:9" s="4" customFormat="1" ht="41.25" thickBot="1">
      <c r="A23" s="197">
        <v>14</v>
      </c>
      <c r="B23" s="43" t="s">
        <v>480</v>
      </c>
      <c r="C23" s="43" t="s">
        <v>81</v>
      </c>
      <c r="D23" s="43"/>
      <c r="E23" s="44">
        <v>24</v>
      </c>
      <c r="F23" s="43"/>
      <c r="G23" s="314"/>
      <c r="H23" s="194">
        <f>G23/E23</f>
        <v>0</v>
      </c>
      <c r="I23" s="225">
        <f t="shared" si="0"/>
        <v>0</v>
      </c>
    </row>
    <row r="24" spans="1:9" s="19" customFormat="1" ht="27.75" thickBot="1">
      <c r="A24" s="197">
        <v>15</v>
      </c>
      <c r="B24" s="43" t="s">
        <v>481</v>
      </c>
      <c r="C24" s="43" t="s">
        <v>75</v>
      </c>
      <c r="D24" s="43"/>
      <c r="E24" s="227">
        <v>0.84</v>
      </c>
      <c r="F24" s="43"/>
      <c r="G24" s="254"/>
      <c r="H24" s="194">
        <f>G24/E24</f>
        <v>0</v>
      </c>
      <c r="I24" s="225">
        <f aca="true" t="shared" si="1" ref="I24:I39">G24</f>
        <v>0</v>
      </c>
    </row>
    <row r="25" spans="1:9" s="19" customFormat="1" ht="27.75" thickBot="1">
      <c r="A25" s="197">
        <v>16</v>
      </c>
      <c r="B25" s="43" t="s">
        <v>482</v>
      </c>
      <c r="C25" s="43" t="s">
        <v>75</v>
      </c>
      <c r="D25" s="43"/>
      <c r="E25" s="44">
        <v>5.3</v>
      </c>
      <c r="F25" s="43"/>
      <c r="G25" s="254"/>
      <c r="H25" s="194">
        <f>G25/E25</f>
        <v>0</v>
      </c>
      <c r="I25" s="225">
        <f t="shared" si="1"/>
        <v>0</v>
      </c>
    </row>
    <row r="26" spans="1:10" s="4" customFormat="1" ht="27.75" thickBot="1">
      <c r="A26" s="224" t="s">
        <v>82</v>
      </c>
      <c r="B26" s="43" t="s">
        <v>483</v>
      </c>
      <c r="C26" s="43" t="s">
        <v>52</v>
      </c>
      <c r="D26" s="43"/>
      <c r="E26" s="44">
        <v>35</v>
      </c>
      <c r="F26" s="43"/>
      <c r="G26" s="254"/>
      <c r="H26" s="226">
        <f>G26/E26</f>
        <v>0</v>
      </c>
      <c r="I26" s="11">
        <f t="shared" si="1"/>
        <v>0</v>
      </c>
      <c r="J26" s="19"/>
    </row>
    <row r="27" spans="1:14" s="7" customFormat="1" ht="14.25" thickBot="1">
      <c r="A27" s="197">
        <v>18</v>
      </c>
      <c r="B27" s="43" t="s">
        <v>484</v>
      </c>
      <c r="C27" s="43" t="s">
        <v>50</v>
      </c>
      <c r="D27" s="43"/>
      <c r="E27" s="239">
        <v>4</v>
      </c>
      <c r="F27" s="43"/>
      <c r="G27" s="254"/>
      <c r="H27" s="226">
        <f>G27/E27</f>
        <v>0</v>
      </c>
      <c r="I27" s="11">
        <f t="shared" si="1"/>
        <v>0</v>
      </c>
      <c r="J27" s="11"/>
      <c r="N27" s="57"/>
    </row>
    <row r="28" spans="1:9" s="5" customFormat="1" ht="41.25" thickBot="1">
      <c r="A28" s="58" t="s">
        <v>157</v>
      </c>
      <c r="B28" s="43" t="s">
        <v>234</v>
      </c>
      <c r="C28" s="43" t="s">
        <v>45</v>
      </c>
      <c r="D28" s="43"/>
      <c r="E28" s="43">
        <v>2</v>
      </c>
      <c r="F28" s="43"/>
      <c r="G28" s="314"/>
      <c r="H28" s="13"/>
      <c r="I28" s="225">
        <f t="shared" si="1"/>
        <v>0</v>
      </c>
    </row>
    <row r="29" spans="1:10" s="7" customFormat="1" ht="14.25" thickBot="1">
      <c r="A29" s="58" t="s">
        <v>162</v>
      </c>
      <c r="B29" s="43" t="s">
        <v>485</v>
      </c>
      <c r="C29" s="222" t="s">
        <v>78</v>
      </c>
      <c r="D29" s="43"/>
      <c r="E29" s="228">
        <v>16.8</v>
      </c>
      <c r="F29" s="43"/>
      <c r="G29" s="254"/>
      <c r="H29" s="226">
        <f>G29/E29</f>
        <v>0</v>
      </c>
      <c r="I29" s="11">
        <f t="shared" si="1"/>
        <v>0</v>
      </c>
      <c r="J29" s="61"/>
    </row>
    <row r="30" spans="1:12" ht="16.5" thickBot="1">
      <c r="A30" s="58" t="s">
        <v>97</v>
      </c>
      <c r="B30" s="43" t="s">
        <v>486</v>
      </c>
      <c r="C30" s="43" t="s">
        <v>75</v>
      </c>
      <c r="D30" s="43"/>
      <c r="E30" s="44">
        <v>16.8</v>
      </c>
      <c r="F30" s="43"/>
      <c r="G30" s="254"/>
      <c r="H30" s="194">
        <f>G30/E30</f>
        <v>0</v>
      </c>
      <c r="I30" s="11">
        <f t="shared" si="1"/>
        <v>0</v>
      </c>
      <c r="J30" s="12"/>
      <c r="K30" s="1"/>
      <c r="L30" s="1"/>
    </row>
    <row r="31" spans="1:12" ht="16.5" thickBot="1">
      <c r="A31" s="58" t="s">
        <v>84</v>
      </c>
      <c r="B31" s="43" t="s">
        <v>487</v>
      </c>
      <c r="C31" s="43" t="s">
        <v>52</v>
      </c>
      <c r="D31" s="43"/>
      <c r="E31" s="44">
        <v>14.2</v>
      </c>
      <c r="F31" s="43"/>
      <c r="G31" s="254"/>
      <c r="H31" s="194">
        <f>G31/E31</f>
        <v>0</v>
      </c>
      <c r="I31" s="11">
        <f t="shared" si="1"/>
        <v>0</v>
      </c>
      <c r="J31" s="1"/>
      <c r="K31" s="1"/>
      <c r="L31" s="1"/>
    </row>
    <row r="32" spans="1:12" ht="16.5" thickBot="1">
      <c r="A32" s="224" t="s">
        <v>117</v>
      </c>
      <c r="B32" s="249" t="s">
        <v>173</v>
      </c>
      <c r="C32" s="233" t="s">
        <v>78</v>
      </c>
      <c r="D32" s="249"/>
      <c r="E32" s="228">
        <v>54</v>
      </c>
      <c r="F32" s="249"/>
      <c r="G32" s="312"/>
      <c r="H32" s="226">
        <f>G32/E32</f>
        <v>0</v>
      </c>
      <c r="I32" s="11">
        <f t="shared" si="1"/>
        <v>0</v>
      </c>
      <c r="J32" s="267"/>
      <c r="K32" s="1"/>
      <c r="L32" s="1"/>
    </row>
    <row r="33" spans="1:9" s="5" customFormat="1" ht="15.75">
      <c r="A33" s="197">
        <v>24</v>
      </c>
      <c r="B33" s="43" t="s">
        <v>488</v>
      </c>
      <c r="C33" s="43" t="s">
        <v>81</v>
      </c>
      <c r="D33" s="43"/>
      <c r="E33" s="44">
        <v>57.5</v>
      </c>
      <c r="F33" s="43"/>
      <c r="G33" s="314"/>
      <c r="H33" s="10"/>
      <c r="I33" s="225">
        <f t="shared" si="1"/>
        <v>0</v>
      </c>
    </row>
    <row r="34" spans="1:9" s="5" customFormat="1" ht="15.75">
      <c r="A34" s="223"/>
      <c r="B34" s="2" t="s">
        <v>489</v>
      </c>
      <c r="C34" s="2" t="s">
        <v>85</v>
      </c>
      <c r="D34" s="2">
        <v>0.3</v>
      </c>
      <c r="E34" s="3">
        <f>D34*E33</f>
        <v>17.25</v>
      </c>
      <c r="F34" s="2"/>
      <c r="G34" s="111"/>
      <c r="H34" s="10"/>
      <c r="I34" s="225">
        <f t="shared" si="1"/>
        <v>0</v>
      </c>
    </row>
    <row r="35" spans="1:9" s="5" customFormat="1" ht="16.5" thickBot="1">
      <c r="A35" s="223"/>
      <c r="B35" s="2" t="s">
        <v>490</v>
      </c>
      <c r="C35" s="2" t="s">
        <v>85</v>
      </c>
      <c r="D35" s="62">
        <f>(51+55)/2/100</f>
        <v>0.53</v>
      </c>
      <c r="E35" s="215">
        <f>D35*E33</f>
        <v>30.475</v>
      </c>
      <c r="F35" s="2"/>
      <c r="G35" s="111"/>
      <c r="H35" s="11"/>
      <c r="I35" s="225">
        <f t="shared" si="1"/>
        <v>0</v>
      </c>
    </row>
    <row r="36" spans="1:12" ht="15.75">
      <c r="A36" s="58" t="s">
        <v>163</v>
      </c>
      <c r="B36" s="43" t="s">
        <v>119</v>
      </c>
      <c r="C36" s="43" t="s">
        <v>75</v>
      </c>
      <c r="D36" s="43"/>
      <c r="E36" s="44">
        <v>13</v>
      </c>
      <c r="F36" s="43"/>
      <c r="G36" s="254"/>
      <c r="H36" s="194">
        <f>G36/E36</f>
        <v>0</v>
      </c>
      <c r="I36" s="225">
        <f t="shared" si="1"/>
        <v>0</v>
      </c>
      <c r="J36" s="1"/>
      <c r="K36" s="1"/>
      <c r="L36" s="1"/>
    </row>
    <row r="37" spans="1:12" ht="15.75">
      <c r="A37" s="213"/>
      <c r="B37" s="2" t="s">
        <v>101</v>
      </c>
      <c r="C37" s="2" t="s">
        <v>85</v>
      </c>
      <c r="D37" s="2">
        <v>0.24600000000000002</v>
      </c>
      <c r="E37" s="3">
        <f>D37*E36</f>
        <v>3.1980000000000004</v>
      </c>
      <c r="F37" s="2"/>
      <c r="G37" s="60"/>
      <c r="H37" s="11"/>
      <c r="I37" s="225">
        <f t="shared" si="1"/>
        <v>0</v>
      </c>
      <c r="J37" s="1"/>
      <c r="K37" s="1"/>
      <c r="L37" s="1"/>
    </row>
    <row r="38" spans="1:12" ht="16.5" thickBot="1">
      <c r="A38" s="213"/>
      <c r="B38" s="2" t="s">
        <v>102</v>
      </c>
      <c r="C38" s="2" t="s">
        <v>85</v>
      </c>
      <c r="D38" s="2">
        <v>0.027000000000000003</v>
      </c>
      <c r="E38" s="3">
        <f>D38*E36</f>
        <v>0.35100000000000003</v>
      </c>
      <c r="F38" s="2"/>
      <c r="G38" s="60"/>
      <c r="H38" s="10"/>
      <c r="I38" s="225">
        <f t="shared" si="1"/>
        <v>0</v>
      </c>
      <c r="J38" s="1"/>
      <c r="K38" s="1"/>
      <c r="L38" s="1"/>
    </row>
    <row r="39" spans="1:12" ht="16.5" thickBot="1">
      <c r="A39" s="224" t="s">
        <v>99</v>
      </c>
      <c r="B39" s="249" t="s">
        <v>274</v>
      </c>
      <c r="C39" s="233" t="s">
        <v>78</v>
      </c>
      <c r="D39" s="249"/>
      <c r="E39" s="228">
        <v>46</v>
      </c>
      <c r="F39" s="249"/>
      <c r="G39" s="312"/>
      <c r="H39" s="194">
        <f>G39/E39</f>
        <v>0</v>
      </c>
      <c r="I39" s="11">
        <f t="shared" si="1"/>
        <v>0</v>
      </c>
      <c r="J39" s="1"/>
      <c r="K39" s="1"/>
      <c r="L39" s="1"/>
    </row>
    <row r="40" spans="1:9" s="5" customFormat="1" ht="27">
      <c r="A40" s="197">
        <v>27</v>
      </c>
      <c r="B40" s="43" t="s">
        <v>491</v>
      </c>
      <c r="C40" s="43" t="s">
        <v>81</v>
      </c>
      <c r="D40" s="43"/>
      <c r="E40" s="44">
        <v>46</v>
      </c>
      <c r="F40" s="43"/>
      <c r="G40" s="312"/>
      <c r="H40" s="194">
        <f>G40/E40</f>
        <v>0</v>
      </c>
      <c r="I40" s="225">
        <f>G40</f>
        <v>0</v>
      </c>
    </row>
    <row r="41" spans="1:9" s="5" customFormat="1" ht="15.75">
      <c r="A41" s="223"/>
      <c r="B41" s="2" t="s">
        <v>177</v>
      </c>
      <c r="C41" s="2" t="s">
        <v>85</v>
      </c>
      <c r="D41" s="2">
        <v>0.3</v>
      </c>
      <c r="E41" s="3">
        <f>D41*E40</f>
        <v>13.799999999999999</v>
      </c>
      <c r="F41" s="2"/>
      <c r="G41" s="111"/>
      <c r="H41" s="10"/>
      <c r="I41" s="225">
        <f>G41</f>
        <v>0</v>
      </c>
    </row>
    <row r="42" spans="1:9" s="5" customFormat="1" ht="16.5" thickBot="1">
      <c r="A42" s="223"/>
      <c r="B42" s="2" t="s">
        <v>492</v>
      </c>
      <c r="C42" s="2" t="s">
        <v>85</v>
      </c>
      <c r="D42" s="62">
        <v>0.55</v>
      </c>
      <c r="E42" s="215">
        <f>D42*E40</f>
        <v>25.3</v>
      </c>
      <c r="F42" s="2"/>
      <c r="G42" s="111"/>
      <c r="H42" s="11"/>
      <c r="I42" s="225">
        <f>G42</f>
        <v>0</v>
      </c>
    </row>
    <row r="43" spans="1:9" s="7" customFormat="1" ht="27.75" thickBot="1">
      <c r="A43" s="197">
        <v>28</v>
      </c>
      <c r="B43" s="43" t="s">
        <v>493</v>
      </c>
      <c r="C43" s="43" t="s">
        <v>75</v>
      </c>
      <c r="D43" s="43"/>
      <c r="E43" s="44">
        <v>14.6</v>
      </c>
      <c r="F43" s="43"/>
      <c r="G43" s="314"/>
      <c r="I43" s="225">
        <f>G43</f>
        <v>0</v>
      </c>
    </row>
    <row r="44" spans="1:12" ht="39.75">
      <c r="A44" s="197">
        <v>29</v>
      </c>
      <c r="B44" s="43" t="s">
        <v>235</v>
      </c>
      <c r="C44" s="43" t="s">
        <v>75</v>
      </c>
      <c r="D44" s="43"/>
      <c r="E44" s="44">
        <v>14.6</v>
      </c>
      <c r="F44" s="43"/>
      <c r="G44" s="254"/>
      <c r="H44" s="1"/>
      <c r="I44" s="225">
        <f>G44</f>
        <v>0</v>
      </c>
      <c r="J44" s="1"/>
      <c r="K44" s="1"/>
      <c r="L44" s="1"/>
    </row>
    <row r="45" spans="1:12" ht="15.75">
      <c r="A45" s="100"/>
      <c r="B45" s="256" t="s">
        <v>131</v>
      </c>
      <c r="C45" s="55" t="s">
        <v>47</v>
      </c>
      <c r="D45" s="55"/>
      <c r="E45" s="98"/>
      <c r="F45" s="55"/>
      <c r="G45" s="257"/>
      <c r="I45" s="9">
        <f>SUM(I8:I44)</f>
        <v>0</v>
      </c>
      <c r="J45" s="10"/>
      <c r="K45" s="1"/>
      <c r="L45" s="1"/>
    </row>
    <row r="46" spans="1:12" ht="15.75">
      <c r="A46" s="22"/>
      <c r="B46" s="2" t="s">
        <v>275</v>
      </c>
      <c r="C46" s="2" t="s">
        <v>47</v>
      </c>
      <c r="D46" s="2"/>
      <c r="E46" s="3"/>
      <c r="F46" s="2"/>
      <c r="G46" s="32"/>
      <c r="I46" s="25"/>
      <c r="J46" s="25">
        <f>SUM(J18:J45)</f>
        <v>0</v>
      </c>
      <c r="K46" s="1"/>
      <c r="L46" s="1"/>
    </row>
    <row r="47" spans="1:12" ht="15.75">
      <c r="A47" s="22"/>
      <c r="B47" s="2" t="s">
        <v>37</v>
      </c>
      <c r="C47" s="2" t="s">
        <v>47</v>
      </c>
      <c r="D47" s="2"/>
      <c r="E47" s="21" t="s">
        <v>539</v>
      </c>
      <c r="F47" s="2"/>
      <c r="G47" s="32"/>
      <c r="I47" s="57">
        <f>I45/2</f>
        <v>0</v>
      </c>
      <c r="K47" s="1"/>
      <c r="L47" s="1"/>
    </row>
    <row r="48" spans="1:14" ht="15.75">
      <c r="A48" s="22"/>
      <c r="B48" s="2" t="s">
        <v>48</v>
      </c>
      <c r="C48" s="2" t="s">
        <v>47</v>
      </c>
      <c r="D48" s="2"/>
      <c r="E48" s="2"/>
      <c r="F48" s="2"/>
      <c r="G48" s="32"/>
      <c r="I48" s="9"/>
      <c r="K48" s="1"/>
      <c r="L48" s="1"/>
      <c r="N48" s="243"/>
    </row>
    <row r="49" spans="1:12" ht="15.75">
      <c r="A49" s="22"/>
      <c r="B49" s="2" t="s">
        <v>70</v>
      </c>
      <c r="C49" s="2" t="s">
        <v>47</v>
      </c>
      <c r="D49" s="2"/>
      <c r="E49" s="21" t="s">
        <v>539</v>
      </c>
      <c r="F49" s="2"/>
      <c r="G49" s="32"/>
      <c r="I49" s="9"/>
      <c r="K49" s="1"/>
      <c r="L49" s="1"/>
    </row>
    <row r="50" spans="1:14" s="6" customFormat="1" ht="14.25" thickBot="1">
      <c r="A50" s="59"/>
      <c r="B50" s="258" t="s">
        <v>273</v>
      </c>
      <c r="C50" s="258" t="s">
        <v>47</v>
      </c>
      <c r="D50" s="45"/>
      <c r="E50" s="45"/>
      <c r="F50" s="45"/>
      <c r="G50" s="65"/>
      <c r="H50" s="9"/>
      <c r="I50" s="9"/>
      <c r="J50" s="4"/>
      <c r="N50" s="165"/>
    </row>
    <row r="51" spans="1:10" s="29" customFormat="1" ht="23.25" customHeight="1">
      <c r="A51" s="259"/>
      <c r="B51" s="260"/>
      <c r="C51" s="261"/>
      <c r="D51" s="261"/>
      <c r="E51" s="261"/>
      <c r="F51" s="261"/>
      <c r="G51" s="262"/>
      <c r="H51" s="263"/>
      <c r="I51" s="264"/>
      <c r="J51" s="27"/>
    </row>
  </sheetData>
  <sheetProtection/>
  <mergeCells count="9">
    <mergeCell ref="B5:B6"/>
    <mergeCell ref="C5:C6"/>
    <mergeCell ref="D5:E5"/>
    <mergeCell ref="F5:G5"/>
    <mergeCell ref="A1:G1"/>
    <mergeCell ref="A2:G2"/>
    <mergeCell ref="A3:G3"/>
    <mergeCell ref="A4:G4"/>
    <mergeCell ref="A5:A6"/>
  </mergeCells>
  <printOptions/>
  <pageMargins left="0.5511811023622047"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DATTO</cp:lastModifiedBy>
  <cp:lastPrinted>2015-09-15T06:15:39Z</cp:lastPrinted>
  <dcterms:created xsi:type="dcterms:W3CDTF">1996-10-14T23:33:28Z</dcterms:created>
  <dcterms:modified xsi:type="dcterms:W3CDTF">2015-09-18T17:13:18Z</dcterms:modified>
  <cp:category/>
  <cp:version/>
  <cp:contentType/>
  <cp:contentStatus/>
</cp:coreProperties>
</file>