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35" windowHeight="7590" activeTab="1"/>
  </bookViews>
  <sheets>
    <sheet name="KREBSITI" sheetId="1" r:id="rId1"/>
    <sheet name="LOKALURI" sheetId="2" r:id="rId2"/>
  </sheets>
  <definedNames>
    <definedName name="_xlnm.Print_Area" localSheetId="0">'KREBSITI'!$A$1:$H$39</definedName>
    <definedName name="_xlnm.Print_Area" localSheetId="1">'LOKALURI'!$A$1:$X$20</definedName>
  </definedNames>
  <calcPr fullCalcOnLoad="1" fullPrecision="0"/>
</workbook>
</file>

<file path=xl/sharedStrings.xml><?xml version="1.0" encoding="utf-8"?>
<sst xmlns="http://schemas.openxmlformats.org/spreadsheetml/2006/main" count="77" uniqueCount="66">
  <si>
    <t>samuSaos dasaxeleba</t>
  </si>
  <si>
    <t>jami</t>
  </si>
  <si>
    <t>lari</t>
  </si>
  <si>
    <t>saxarjTaRricxvo Rirebuleba</t>
  </si>
  <si>
    <t>samSeneblo samuSaoebi</t>
  </si>
  <si>
    <t>sul jami</t>
  </si>
  <si>
    <t>m3</t>
  </si>
  <si>
    <t>SeTanxmebulia moijarade</t>
  </si>
  <si>
    <t>damtkicebulia damkveTi</t>
  </si>
  <si>
    <t>------------------------------------'</t>
  </si>
  <si>
    <t>xelmowera</t>
  </si>
  <si>
    <t>b.a.</t>
  </si>
  <si>
    <t>krebsiTi saxarjTarRisxvo angariSi</t>
  </si>
  <si>
    <t>#</t>
  </si>
  <si>
    <t>xarjTaRricxva da angariSis #</t>
  </si>
  <si>
    <t>Tavebis, obieqtebis da samuSaoebis dasaxeleba</t>
  </si>
  <si>
    <t>saerTo saxarjTaRricxvo Rirebuleba</t>
  </si>
  <si>
    <t>samontaJo samuSaoebi</t>
  </si>
  <si>
    <t>mowyobiloba, aveji, inventari</t>
  </si>
  <si>
    <t>sxvadasxva xarjebi</t>
  </si>
  <si>
    <t>Tavi 2, Zir. samSeneblo obieqti</t>
  </si>
  <si>
    <t>Tavi 10, direqciis Senaxvis xarjebi</t>
  </si>
  <si>
    <t>angariSi #1</t>
  </si>
  <si>
    <t>teqnikuri zedamxedveloba</t>
  </si>
  <si>
    <t>angariSi #3</t>
  </si>
  <si>
    <t>saavtoro zedamxedveloba</t>
  </si>
  <si>
    <t>me-10 Tavis jami</t>
  </si>
  <si>
    <t>2-10 Tavis jami</t>
  </si>
  <si>
    <t>Tavi 12, saproeqto samuSaoebi</t>
  </si>
  <si>
    <t>angariSi #2</t>
  </si>
  <si>
    <t>saproeqto samuSaoebi</t>
  </si>
  <si>
    <t>jami Tavi #12</t>
  </si>
  <si>
    <t>2-12 Tavis jami</t>
  </si>
  <si>
    <t>angariSi #5</t>
  </si>
  <si>
    <t>d.R.g. 18 %</t>
  </si>
  <si>
    <t xml:space="preserve">lokaluri xarjTaRricxva 1-1-; 1-2; 1-3; 1-4; </t>
  </si>
  <si>
    <t>me-2 Tavis jami</t>
  </si>
  <si>
    <t>gauTvaliswinebeli samuSaoebi</t>
  </si>
  <si>
    <t>Seadgina:                 s. dolbaia</t>
  </si>
  <si>
    <t>Tavi 4, energomomarageba</t>
  </si>
  <si>
    <t xml:space="preserve">el.energiis gamanawilebel qselze mierTebis safasuri </t>
  </si>
  <si>
    <t>me-4 Tavis jami</t>
  </si>
  <si>
    <t>100 m3</t>
  </si>
  <si>
    <t>2015 w.</t>
  </si>
  <si>
    <t>1000 m3</t>
  </si>
  <si>
    <t>100m2</t>
  </si>
  <si>
    <t>gabionis leibis mowyoba</t>
  </si>
  <si>
    <t>xidTan misasvlelebis moyvana profilze</t>
  </si>
  <si>
    <t>1000m2</t>
  </si>
  <si>
    <t>პირველი მაისის  ადმინისტრაციული ერთეულის საკვიკვინიოს უბანში ღელეზე არსებული ხიდის წარეცხილი ბურჯის გამაგრების სამუშაოების</t>
  </si>
  <si>
    <t>kalapotSi arsebuli betonis blokebis amoReba adgilze dasawyobebiT SemdgomSi gamoyenebis mizniT</t>
  </si>
  <si>
    <t>gabionis yuTebis mowyoba</t>
  </si>
  <si>
    <t xml:space="preserve">miwis damuSaveba gabionis leibis mosawyobad </t>
  </si>
  <si>
    <t>gruntis damuSaveba gabionis yuTebis mosawyobad</t>
  </si>
  <si>
    <t>amoRebuli gruntis datvirTva  
avtoTviTmclelze da gatana nayarSi</t>
  </si>
  <si>
    <t>arsebuli rk/betonis blokebis montaJi</t>
  </si>
  <si>
    <t xml:space="preserve">rk/betonis parapetis mowyoba </t>
  </si>
  <si>
    <t>gabionis ukuyrilis da xidTan misasvlelebis mowyoba</t>
  </si>
  <si>
    <t>samuSaoTa warmoebis kalendaruli gegma-grafiki</t>
  </si>
  <si>
    <t>ganzomi leba</t>
  </si>
  <si>
    <t>raode noba</t>
  </si>
  <si>
    <t>kalendaruli dReebi</t>
  </si>
  <si>
    <t>mosamzadebeli samuSaoebi</t>
  </si>
  <si>
    <t>obieqtis Cabareba</t>
  </si>
  <si>
    <r>
      <t>100 m</t>
    </r>
    <r>
      <rPr>
        <vertAlign val="superscript"/>
        <sz val="10"/>
        <rFont val="AcadNusx"/>
        <family val="0"/>
      </rPr>
      <t>3</t>
    </r>
  </si>
  <si>
    <r>
      <t>100 m</t>
    </r>
    <r>
      <rPr>
        <vertAlign val="superscript"/>
        <sz val="10"/>
        <color indexed="8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</si>
</sst>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6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  <numFmt numFmtId="208" formatCode="_-* #,##0.000_р_._-;\-* #,##0.000_р_._-;_-* &quot;-&quot;??_р_._-;_-@_-"/>
    <numFmt numFmtId="209" formatCode="0.00_ ;\-0.00\ "/>
    <numFmt numFmtId="210" formatCode="&quot;დიახ&quot;;&quot;დიახ&quot;;&quot;არა&quot;"/>
    <numFmt numFmtId="211" formatCode="&quot;ჭეშმარიარიტი&quot;;&quot;ჭეშმარიარიტი&quot;;&quot;მცდარი&quot;"/>
    <numFmt numFmtId="212" formatCode="&quot;ჩართვა&quot;;&quot;ჩართვა&quot;;&quot;გამორთვა&quot;"/>
    <numFmt numFmtId="213" formatCode="[$€-2]\ #,##0.00_);[Red]\([$€-2]\ #,##0.00\)"/>
    <numFmt numFmtId="214" formatCode="_-* #,##0.000_р_._-;\-* #,##0.000_р_._-;_-* &quot;-&quot;???_р_._-;_-@_-"/>
    <numFmt numFmtId="215" formatCode="#,##0.000_ ;\-#,##0.0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11"/>
      <name val="AcadMtavr"/>
      <family val="0"/>
    </font>
    <font>
      <sz val="9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11"/>
      <name val="Arial Cyr"/>
      <family val="0"/>
    </font>
    <font>
      <sz val="11"/>
      <name val="AcadNusx"/>
      <family val="0"/>
    </font>
    <font>
      <vertAlign val="superscript"/>
      <sz val="10"/>
      <color indexed="8"/>
      <name val="AcadNusx"/>
      <family val="0"/>
    </font>
    <font>
      <sz val="8"/>
      <name val="AcadMtavr"/>
      <family val="0"/>
    </font>
    <font>
      <sz val="11"/>
      <color indexed="8"/>
      <name val="AcadMtavr"/>
      <family val="0"/>
    </font>
    <font>
      <vertAlign val="superscript"/>
      <sz val="10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u val="single"/>
      <sz val="9.35"/>
      <color indexed="12"/>
      <name val="Calibri"/>
      <family val="2"/>
    </font>
    <font>
      <sz val="11"/>
      <color indexed="52"/>
      <name val="Sylfaen"/>
      <family val="2"/>
    </font>
    <font>
      <u val="single"/>
      <sz val="9.35"/>
      <color indexed="20"/>
      <name val="Calibri"/>
      <family val="2"/>
    </font>
    <font>
      <b/>
      <sz val="11"/>
      <color indexed="52"/>
      <name val="Sylfaen"/>
      <family val="2"/>
    </font>
    <font>
      <b/>
      <sz val="11"/>
      <color indexed="63"/>
      <name val="Sylfaen"/>
      <family val="2"/>
    </font>
    <font>
      <i/>
      <sz val="11"/>
      <color indexed="23"/>
      <name val="Sylfaen"/>
      <family val="2"/>
    </font>
    <font>
      <sz val="11"/>
      <color indexed="10"/>
      <name val="Sylfaen"/>
      <family val="2"/>
    </font>
    <font>
      <sz val="11"/>
      <color indexed="17"/>
      <name val="Sylfaen"/>
      <family val="2"/>
    </font>
    <font>
      <sz val="11"/>
      <color indexed="60"/>
      <name val="Sylfaen"/>
      <family val="2"/>
    </font>
    <font>
      <b/>
      <sz val="18"/>
      <color indexed="56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2"/>
      <name val="Sylfaen"/>
      <family val="2"/>
    </font>
    <font>
      <sz val="11"/>
      <color indexed="20"/>
      <name val="Sylfaen"/>
      <family val="2"/>
    </font>
    <font>
      <sz val="10"/>
      <color indexed="8"/>
      <name val="AcadNusx"/>
      <family val="0"/>
    </font>
    <font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8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169" fontId="1" fillId="0" borderId="0" applyFont="0" applyFill="0" applyBorder="0" applyAlignment="0" applyProtection="0"/>
    <xf numFmtId="0" fontId="1" fillId="30" borderId="9" applyNumberFormat="0" applyFont="0" applyAlignment="0" applyProtection="0"/>
    <xf numFmtId="0" fontId="53" fillId="31" borderId="1" applyNumberFormat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left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3" fillId="0" borderId="15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18" xfId="34" applyFont="1" applyBorder="1" applyAlignment="1">
      <alignment horizontal="center" vertical="center" wrapText="1"/>
      <protection/>
    </xf>
    <xf numFmtId="2" fontId="3" fillId="0" borderId="0" xfId="34" applyNumberFormat="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" fillId="33" borderId="18" xfId="34" applyFont="1" applyFill="1" applyBorder="1" applyAlignment="1">
      <alignment horizontal="center" vertical="center" wrapText="1"/>
      <protection/>
    </xf>
    <xf numFmtId="0" fontId="3" fillId="33" borderId="10" xfId="34" applyFont="1" applyFill="1" applyBorder="1" applyAlignment="1">
      <alignment horizontal="center" vertical="center" wrapText="1"/>
      <protection/>
    </xf>
    <xf numFmtId="0" fontId="3" fillId="33" borderId="11" xfId="34" applyFont="1" applyFill="1" applyBorder="1" applyAlignment="1">
      <alignment horizontal="center" vertical="center" wrapText="1"/>
      <protection/>
    </xf>
    <xf numFmtId="0" fontId="3" fillId="33" borderId="11" xfId="34" applyFont="1" applyFill="1" applyBorder="1" applyAlignment="1">
      <alignment horizontal="center" vertical="center"/>
      <protection/>
    </xf>
    <xf numFmtId="0" fontId="3" fillId="33" borderId="12" xfId="34" applyFont="1" applyFill="1" applyBorder="1" applyAlignment="1">
      <alignment horizontal="center" vertical="center"/>
      <protection/>
    </xf>
    <xf numFmtId="4" fontId="3" fillId="0" borderId="14" xfId="34" applyNumberFormat="1" applyFont="1" applyBorder="1" applyAlignment="1">
      <alignment horizontal="center" vertical="center"/>
      <protection/>
    </xf>
    <xf numFmtId="4" fontId="3" fillId="0" borderId="19" xfId="34" applyNumberFormat="1" applyFont="1" applyBorder="1" applyAlignment="1">
      <alignment horizontal="center" vertical="center"/>
      <protection/>
    </xf>
    <xf numFmtId="4" fontId="3" fillId="33" borderId="11" xfId="34" applyNumberFormat="1" applyFont="1" applyFill="1" applyBorder="1" applyAlignment="1">
      <alignment horizontal="center" vertical="center"/>
      <protection/>
    </xf>
    <xf numFmtId="4" fontId="3" fillId="33" borderId="12" xfId="34" applyNumberFormat="1" applyFont="1" applyFill="1" applyBorder="1" applyAlignment="1">
      <alignment horizontal="center" vertical="center"/>
      <protection/>
    </xf>
    <xf numFmtId="4" fontId="3" fillId="0" borderId="11" xfId="34" applyNumberFormat="1" applyFont="1" applyBorder="1" applyAlignment="1">
      <alignment horizontal="center" vertical="center"/>
      <protection/>
    </xf>
    <xf numFmtId="4" fontId="3" fillId="0" borderId="12" xfId="34" applyNumberFormat="1" applyFont="1" applyBorder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4" fontId="3" fillId="0" borderId="16" xfId="34" applyNumberFormat="1" applyFont="1" applyBorder="1" applyAlignment="1">
      <alignment horizontal="center" vertical="center"/>
      <protection/>
    </xf>
    <xf numFmtId="4" fontId="3" fillId="0" borderId="20" xfId="34" applyNumberFormat="1" applyFont="1" applyBorder="1" applyAlignment="1">
      <alignment horizontal="center" vertical="center"/>
      <protection/>
    </xf>
    <xf numFmtId="4" fontId="3" fillId="0" borderId="18" xfId="34" applyNumberFormat="1" applyFont="1" applyBorder="1" applyAlignment="1">
      <alignment horizontal="center" vertical="center"/>
      <protection/>
    </xf>
    <xf numFmtId="4" fontId="3" fillId="0" borderId="21" xfId="34" applyNumberFormat="1" applyFont="1" applyBorder="1" applyAlignment="1">
      <alignment horizontal="center" vertical="center"/>
      <protection/>
    </xf>
    <xf numFmtId="0" fontId="3" fillId="33" borderId="13" xfId="34" applyFont="1" applyFill="1" applyBorder="1" applyAlignment="1">
      <alignment horizontal="center" vertical="center" wrapText="1"/>
      <protection/>
    </xf>
    <xf numFmtId="0" fontId="3" fillId="33" borderId="14" xfId="34" applyFont="1" applyFill="1" applyBorder="1" applyAlignment="1">
      <alignment horizontal="center" vertical="center" wrapText="1"/>
      <protection/>
    </xf>
    <xf numFmtId="4" fontId="3" fillId="33" borderId="14" xfId="34" applyNumberFormat="1" applyFont="1" applyFill="1" applyBorder="1" applyAlignment="1">
      <alignment horizontal="center" vertical="center"/>
      <protection/>
    </xf>
    <xf numFmtId="4" fontId="3" fillId="33" borderId="19" xfId="34" applyNumberFormat="1" applyFont="1" applyFill="1" applyBorder="1" applyAlignment="1">
      <alignment horizontal="center" vertical="center"/>
      <protection/>
    </xf>
    <xf numFmtId="0" fontId="3" fillId="33" borderId="17" xfId="34" applyFont="1" applyFill="1" applyBorder="1" applyAlignment="1">
      <alignment horizontal="center" vertical="center" wrapText="1"/>
      <protection/>
    </xf>
    <xf numFmtId="0" fontId="3" fillId="33" borderId="18" xfId="34" applyFont="1" applyFill="1" applyBorder="1" applyAlignment="1">
      <alignment horizontal="center" vertical="center" wrapText="1"/>
      <protection/>
    </xf>
    <xf numFmtId="16" fontId="3" fillId="33" borderId="18" xfId="34" applyNumberFormat="1" applyFont="1" applyFill="1" applyBorder="1" applyAlignment="1">
      <alignment horizontal="center" vertical="center" wrapText="1"/>
      <protection/>
    </xf>
    <xf numFmtId="4" fontId="3" fillId="33" borderId="18" xfId="34" applyNumberFormat="1" applyFont="1" applyFill="1" applyBorder="1" applyAlignment="1">
      <alignment horizontal="center" vertical="center"/>
      <protection/>
    </xf>
    <xf numFmtId="4" fontId="3" fillId="33" borderId="21" xfId="34" applyNumberFormat="1" applyFont="1" applyFill="1" applyBorder="1" applyAlignment="1">
      <alignment horizontal="center" vertical="center"/>
      <protection/>
    </xf>
    <xf numFmtId="0" fontId="11" fillId="0" borderId="0" xfId="34" applyFont="1">
      <alignment/>
      <protection/>
    </xf>
    <xf numFmtId="0" fontId="12" fillId="0" borderId="0" xfId="34" applyNumberFormat="1" applyFont="1" applyFill="1" applyBorder="1" applyAlignment="1">
      <alignment horizontal="left" vertical="center"/>
      <protection/>
    </xf>
    <xf numFmtId="0" fontId="12" fillId="0" borderId="0" xfId="34" applyFont="1" applyAlignment="1">
      <alignment horizontal="center" vertical="center"/>
      <protection/>
    </xf>
    <xf numFmtId="0" fontId="12" fillId="0" borderId="0" xfId="34" applyFont="1">
      <alignment/>
      <protection/>
    </xf>
    <xf numFmtId="2" fontId="12" fillId="0" borderId="0" xfId="34" applyNumberFormat="1" applyFont="1">
      <alignment/>
      <protection/>
    </xf>
    <xf numFmtId="2" fontId="11" fillId="0" borderId="0" xfId="34" applyNumberFormat="1" applyFont="1">
      <alignment/>
      <protection/>
    </xf>
    <xf numFmtId="0" fontId="11" fillId="34" borderId="0" xfId="34" applyFont="1" applyFill="1" applyAlignment="1">
      <alignment horizontal="right"/>
      <protection/>
    </xf>
    <xf numFmtId="0" fontId="11" fillId="34" borderId="0" xfId="34" applyFont="1" applyFill="1">
      <alignment/>
      <protection/>
    </xf>
    <xf numFmtId="0" fontId="8" fillId="0" borderId="16" xfId="34" applyFont="1" applyBorder="1" applyAlignment="1">
      <alignment horizontal="center" vertical="center" wrapText="1"/>
      <protection/>
    </xf>
    <xf numFmtId="4" fontId="3" fillId="0" borderId="20" xfId="34" applyNumberFormat="1" applyFont="1" applyFill="1" applyBorder="1" applyAlignment="1">
      <alignment horizontal="center" vertical="center"/>
      <protection/>
    </xf>
    <xf numFmtId="0" fontId="8" fillId="0" borderId="14" xfId="3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3" fillId="0" borderId="0" xfId="34" applyNumberFormat="1" applyFont="1" applyAlignment="1">
      <alignment horizontal="right" vertical="center"/>
      <protection/>
    </xf>
    <xf numFmtId="4" fontId="6" fillId="0" borderId="0" xfId="34" applyNumberFormat="1" applyFont="1" applyAlignment="1">
      <alignment horizontal="right" vertical="center"/>
      <protection/>
    </xf>
    <xf numFmtId="4" fontId="12" fillId="0" borderId="0" xfId="34" applyNumberFormat="1" applyFont="1" applyAlignment="1">
      <alignment horizontal="right" vertical="center"/>
      <protection/>
    </xf>
    <xf numFmtId="4" fontId="11" fillId="0" borderId="0" xfId="34" applyNumberFormat="1" applyFont="1" applyAlignment="1">
      <alignment horizontal="right"/>
      <protection/>
    </xf>
    <xf numFmtId="0" fontId="5" fillId="0" borderId="0" xfId="34" applyFont="1" applyAlignment="1">
      <alignment horizontal="left" vertical="center"/>
      <protection/>
    </xf>
    <xf numFmtId="0" fontId="14" fillId="0" borderId="0" xfId="34" applyFont="1" applyAlignment="1">
      <alignment horizontal="left" vertical="center"/>
      <protection/>
    </xf>
    <xf numFmtId="4" fontId="7" fillId="0" borderId="0" xfId="34" applyNumberFormat="1" applyFont="1" applyAlignment="1">
      <alignment horizontal="left" vertical="center"/>
      <protection/>
    </xf>
    <xf numFmtId="4" fontId="14" fillId="0" borderId="0" xfId="34" applyNumberFormat="1" applyFont="1" applyAlignment="1">
      <alignment horizontal="left" vertical="center"/>
      <protection/>
    </xf>
    <xf numFmtId="0" fontId="10" fillId="7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horizontal="center" vertical="center"/>
    </xf>
    <xf numFmtId="2" fontId="56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22" xfId="52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/>
    </xf>
    <xf numFmtId="187" fontId="3" fillId="0" borderId="22" xfId="0" applyNumberFormat="1" applyFont="1" applyBorder="1" applyAlignment="1">
      <alignment horizontal="right" vertical="center"/>
    </xf>
    <xf numFmtId="0" fontId="57" fillId="0" borderId="22" xfId="0" applyFont="1" applyFill="1" applyBorder="1" applyAlignment="1">
      <alignment vertical="center" wrapText="1"/>
    </xf>
    <xf numFmtId="186" fontId="3" fillId="0" borderId="22" xfId="0" applyNumberFormat="1" applyFont="1" applyBorder="1" applyAlignment="1">
      <alignment horizontal="right" vertical="center"/>
    </xf>
    <xf numFmtId="4" fontId="3" fillId="0" borderId="22" xfId="52" applyNumberFormat="1" applyFont="1" applyFill="1" applyBorder="1" applyAlignment="1">
      <alignment horizontal="right" vertical="center" wrapText="1"/>
    </xf>
    <xf numFmtId="0" fontId="57" fillId="0" borderId="22" xfId="0" applyFont="1" applyBorder="1" applyAlignment="1">
      <alignment horizontal="center" vertical="center"/>
    </xf>
    <xf numFmtId="4" fontId="57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vertical="top" wrapText="1"/>
    </xf>
    <xf numFmtId="0" fontId="5" fillId="0" borderId="23" xfId="34" applyFont="1" applyBorder="1" applyAlignment="1">
      <alignment horizontal="center" vertical="center" wrapText="1"/>
      <protection/>
    </xf>
    <xf numFmtId="0" fontId="5" fillId="0" borderId="24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3" fillId="0" borderId="0" xfId="34" applyFont="1" applyAlignment="1">
      <alignment horizontal="right" vertical="center" wrapText="1"/>
      <protection/>
    </xf>
    <xf numFmtId="1" fontId="3" fillId="0" borderId="0" xfId="34" applyNumberFormat="1" applyFont="1" applyAlignment="1">
      <alignment horizontal="right" vertical="center"/>
      <protection/>
    </xf>
    <xf numFmtId="0" fontId="6" fillId="33" borderId="25" xfId="34" applyFont="1" applyFill="1" applyBorder="1" applyAlignment="1">
      <alignment horizontal="center" vertical="center" wrapText="1"/>
      <protection/>
    </xf>
    <xf numFmtId="0" fontId="6" fillId="33" borderId="26" xfId="34" applyFont="1" applyFill="1" applyBorder="1" applyAlignment="1">
      <alignment horizontal="center" vertical="center" wrapText="1"/>
      <protection/>
    </xf>
    <xf numFmtId="0" fontId="6" fillId="33" borderId="27" xfId="34" applyFont="1" applyFill="1" applyBorder="1" applyAlignment="1">
      <alignment horizontal="center" vertical="center" wrapText="1"/>
      <protection/>
    </xf>
    <xf numFmtId="0" fontId="6" fillId="33" borderId="28" xfId="34" applyFont="1" applyFill="1" applyBorder="1" applyAlignment="1">
      <alignment horizontal="center" vertical="center" wrapText="1"/>
      <protection/>
    </xf>
    <xf numFmtId="0" fontId="6" fillId="33" borderId="29" xfId="34" applyFont="1" applyFill="1" applyBorder="1" applyAlignment="1">
      <alignment horizontal="center" vertical="center"/>
      <protection/>
    </xf>
    <xf numFmtId="0" fontId="6" fillId="33" borderId="30" xfId="34" applyFont="1" applyFill="1" applyBorder="1" applyAlignment="1">
      <alignment horizontal="center" vertical="center"/>
      <protection/>
    </xf>
    <xf numFmtId="0" fontId="6" fillId="33" borderId="31" xfId="34" applyFont="1" applyFill="1" applyBorder="1" applyAlignment="1">
      <alignment horizontal="center" vertical="center"/>
      <protection/>
    </xf>
    <xf numFmtId="0" fontId="6" fillId="33" borderId="32" xfId="34" applyFont="1" applyFill="1" applyBorder="1" applyAlignment="1">
      <alignment horizontal="center" vertical="center" wrapText="1"/>
      <protection/>
    </xf>
    <xf numFmtId="0" fontId="6" fillId="33" borderId="33" xfId="34" applyFont="1" applyFill="1" applyBorder="1" applyAlignment="1">
      <alignment horizontal="center" vertical="center" wrapText="1"/>
      <protection/>
    </xf>
    <xf numFmtId="0" fontId="5" fillId="0" borderId="0" xfId="34" applyFont="1" applyAlignment="1" quotePrefix="1">
      <alignment horizontal="center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2" fontId="56" fillId="7" borderId="22" xfId="0" applyNumberFormat="1" applyFont="1" applyFill="1" applyBorder="1" applyAlignment="1">
      <alignment horizontal="center" vertical="center" wrapText="1"/>
    </xf>
    <xf numFmtId="4" fontId="3" fillId="7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55" fillId="7" borderId="22" xfId="0" applyFont="1" applyFill="1" applyBorder="1" applyAlignment="1">
      <alignment horizontal="center" vertical="center"/>
    </xf>
    <xf numFmtId="0" fontId="55" fillId="7" borderId="22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/>
    </xf>
    <xf numFmtId="0" fontId="9" fillId="35" borderId="0" xfId="0" applyFont="1" applyFill="1" applyAlignment="1">
      <alignment/>
    </xf>
  </cellXfs>
  <cellStyles count="52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10" xfId="33"/>
    <cellStyle name="Обычный 2" xfId="34"/>
    <cellStyle name="Hyperlink" xfId="35"/>
    <cellStyle name="Followed Hyperlink" xfId="36"/>
    <cellStyle name="გამოთვლა" xfId="37"/>
    <cellStyle name="გამოტანა" xfId="38"/>
    <cellStyle name="განმარტებითი ტექსტი" xfId="39"/>
    <cellStyle name="გაფრთხილების ტექსტი" xfId="40"/>
    <cellStyle name="დაკავშირებული უჯრა" xfId="41"/>
    <cellStyle name="Currency" xfId="42"/>
    <cellStyle name="Currency [0]" xfId="43"/>
    <cellStyle name="კარგი" xfId="44"/>
    <cellStyle name="მახვილი1" xfId="45"/>
    <cellStyle name="მახვილი2" xfId="46"/>
    <cellStyle name="მახვილი3" xfId="47"/>
    <cellStyle name="მახვილი4" xfId="48"/>
    <cellStyle name="მახვილი5" xfId="49"/>
    <cellStyle name="მახვილი6" xfId="50"/>
    <cellStyle name="Comma" xfId="51"/>
    <cellStyle name="მძიმე 2" xfId="52"/>
    <cellStyle name="ნეიტრალური" xfId="53"/>
    <cellStyle name="Percent" xfId="54"/>
    <cellStyle name="სათაური" xfId="55"/>
    <cellStyle name="სათაური 1" xfId="56"/>
    <cellStyle name="სათაური 2" xfId="57"/>
    <cellStyle name="სათაური 4" xfId="58"/>
    <cellStyle name="სათაური3" xfId="59"/>
    <cellStyle name="სულ" xfId="60"/>
    <cellStyle name="უჯრის შემოწმება" xfId="61"/>
    <cellStyle name="Comma [0]" xfId="62"/>
    <cellStyle name="შენიშვნა" xfId="63"/>
    <cellStyle name="შეტანა" xfId="64"/>
    <cellStyle name="ცუდ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42"/>
  <sheetViews>
    <sheetView zoomScale="115" zoomScaleNormal="115" workbookViewId="0" topLeftCell="A17">
      <selection activeCell="I40" sqref="I40"/>
    </sheetView>
  </sheetViews>
  <sheetFormatPr defaultColWidth="9.140625" defaultRowHeight="15"/>
  <cols>
    <col min="1" max="1" width="4.421875" style="4" customWidth="1"/>
    <col min="2" max="2" width="15.57421875" style="4" customWidth="1"/>
    <col min="3" max="3" width="50.421875" style="4" customWidth="1"/>
    <col min="4" max="4" width="11.57421875" style="5" bestFit="1" customWidth="1"/>
    <col min="5" max="5" width="11.00390625" style="5" bestFit="1" customWidth="1"/>
    <col min="6" max="6" width="15.140625" style="5" customWidth="1"/>
    <col min="7" max="7" width="13.421875" style="5" customWidth="1"/>
    <col min="8" max="8" width="16.421875" style="5" customWidth="1"/>
    <col min="9" max="9" width="12.00390625" style="5" customWidth="1"/>
    <col min="10" max="10" width="27.57421875" style="62" bestFit="1" customWidth="1"/>
    <col min="11" max="11" width="13.57421875" style="58" customWidth="1"/>
    <col min="12" max="16384" width="9.140625" style="5" customWidth="1"/>
  </cols>
  <sheetData>
    <row r="1" spans="1:7" ht="17.25" customHeight="1">
      <c r="A1" s="91" t="s">
        <v>7</v>
      </c>
      <c r="B1" s="91"/>
      <c r="C1" s="91"/>
      <c r="F1" s="91" t="s">
        <v>8</v>
      </c>
      <c r="G1" s="91"/>
    </row>
    <row r="2" spans="1:7" ht="13.5">
      <c r="A2" s="103" t="s">
        <v>9</v>
      </c>
      <c r="B2" s="103"/>
      <c r="C2" s="103"/>
      <c r="F2" s="103" t="s">
        <v>9</v>
      </c>
      <c r="G2" s="103"/>
    </row>
    <row r="3" spans="1:7" ht="13.5">
      <c r="A3" s="91" t="s">
        <v>43</v>
      </c>
      <c r="B3" s="91"/>
      <c r="C3" s="91"/>
      <c r="F3" s="91" t="s">
        <v>43</v>
      </c>
      <c r="G3" s="91"/>
    </row>
    <row r="4" spans="1:7" ht="13.5">
      <c r="A4" s="103" t="s">
        <v>9</v>
      </c>
      <c r="B4" s="103"/>
      <c r="C4" s="103"/>
      <c r="F4" s="103" t="s">
        <v>9</v>
      </c>
      <c r="G4" s="103"/>
    </row>
    <row r="5" spans="1:7" ht="13.5">
      <c r="A5" s="91" t="s">
        <v>10</v>
      </c>
      <c r="B5" s="91"/>
      <c r="C5" s="91"/>
      <c r="F5" s="91" t="s">
        <v>10</v>
      </c>
      <c r="G5" s="91"/>
    </row>
    <row r="6" spans="1:11" s="6" customFormat="1" ht="12.75" customHeight="1">
      <c r="A6" s="104" t="s">
        <v>11</v>
      </c>
      <c r="B6" s="104"/>
      <c r="C6" s="104"/>
      <c r="F6" s="104" t="s">
        <v>11</v>
      </c>
      <c r="G6" s="104"/>
      <c r="J6" s="63"/>
      <c r="K6" s="59"/>
    </row>
    <row r="7" ht="3" customHeight="1"/>
    <row r="8" spans="1:8" ht="28.5" customHeight="1">
      <c r="A8" s="89" t="e">
        <f>LOKALURI!#REF!</f>
        <v>#REF!</v>
      </c>
      <c r="B8" s="89"/>
      <c r="C8" s="89"/>
      <c r="D8" s="89"/>
      <c r="E8" s="89"/>
      <c r="F8" s="89"/>
      <c r="G8" s="89"/>
      <c r="H8" s="89"/>
    </row>
    <row r="9" spans="1:8" ht="3" customHeight="1">
      <c r="A9" s="90"/>
      <c r="B9" s="90"/>
      <c r="C9" s="90"/>
      <c r="D9" s="90"/>
      <c r="E9" s="90"/>
      <c r="F9" s="90"/>
      <c r="G9" s="90"/>
      <c r="H9" s="90"/>
    </row>
    <row r="10" spans="1:8" ht="13.5" customHeight="1">
      <c r="A10" s="91" t="s">
        <v>12</v>
      </c>
      <c r="B10" s="91"/>
      <c r="C10" s="91"/>
      <c r="D10" s="91"/>
      <c r="E10" s="91"/>
      <c r="F10" s="91"/>
      <c r="G10" s="91"/>
      <c r="H10" s="91"/>
    </row>
    <row r="11" ht="3" customHeight="1"/>
    <row r="12" spans="2:8" ht="12.75" customHeight="1">
      <c r="B12" s="92"/>
      <c r="C12" s="92"/>
      <c r="D12" s="93" t="s">
        <v>3</v>
      </c>
      <c r="E12" s="93"/>
      <c r="F12" s="93"/>
      <c r="G12" s="18" t="e">
        <f>H36</f>
        <v>#REF!</v>
      </c>
      <c r="H12" s="7" t="s">
        <v>2</v>
      </c>
    </row>
    <row r="13" ht="13.5" hidden="1"/>
    <row r="14" ht="3" customHeight="1" thickBot="1"/>
    <row r="15" spans="1:11" s="6" customFormat="1" ht="14.25" customHeight="1" thickTop="1">
      <c r="A15" s="94" t="s">
        <v>13</v>
      </c>
      <c r="B15" s="96" t="s">
        <v>14</v>
      </c>
      <c r="C15" s="96" t="s">
        <v>15</v>
      </c>
      <c r="D15" s="98" t="s">
        <v>3</v>
      </c>
      <c r="E15" s="99"/>
      <c r="F15" s="99"/>
      <c r="G15" s="100"/>
      <c r="H15" s="101" t="s">
        <v>16</v>
      </c>
      <c r="J15" s="63"/>
      <c r="K15" s="59"/>
    </row>
    <row r="16" spans="1:10" s="6" customFormat="1" ht="22.5" customHeight="1" thickBot="1">
      <c r="A16" s="95"/>
      <c r="B16" s="97"/>
      <c r="C16" s="97"/>
      <c r="D16" s="20" t="s">
        <v>4</v>
      </c>
      <c r="E16" s="20" t="s">
        <v>17</v>
      </c>
      <c r="F16" s="20" t="s">
        <v>18</v>
      </c>
      <c r="G16" s="20" t="s">
        <v>19</v>
      </c>
      <c r="H16" s="102"/>
      <c r="J16" s="63"/>
    </row>
    <row r="17" spans="1:15" ht="9.75" customHeight="1" thickBot="1" thickTop="1">
      <c r="A17" s="21">
        <v>1</v>
      </c>
      <c r="B17" s="22">
        <v>2</v>
      </c>
      <c r="C17" s="22">
        <v>3</v>
      </c>
      <c r="D17" s="23">
        <v>4</v>
      </c>
      <c r="E17" s="23">
        <v>5</v>
      </c>
      <c r="F17" s="23">
        <v>6</v>
      </c>
      <c r="G17" s="23">
        <v>7</v>
      </c>
      <c r="H17" s="24">
        <v>8</v>
      </c>
      <c r="J17" s="63"/>
      <c r="K17" s="59"/>
      <c r="L17" s="6"/>
      <c r="M17" s="6"/>
      <c r="N17" s="6"/>
      <c r="O17" s="6"/>
    </row>
    <row r="18" spans="1:15" ht="15" customHeight="1" thickBot="1" thickTop="1">
      <c r="A18" s="8">
        <v>1</v>
      </c>
      <c r="B18" s="87" t="s">
        <v>20</v>
      </c>
      <c r="C18" s="88"/>
      <c r="D18" s="9"/>
      <c r="E18" s="9"/>
      <c r="F18" s="9"/>
      <c r="G18" s="9"/>
      <c r="H18" s="10"/>
      <c r="J18" s="63"/>
      <c r="K18" s="59"/>
      <c r="L18" s="6"/>
      <c r="M18" s="6"/>
      <c r="N18" s="6"/>
      <c r="O18" s="6"/>
    </row>
    <row r="19" spans="1:15" ht="39" customHeight="1" thickBot="1" thickTop="1">
      <c r="A19" s="11">
        <v>1</v>
      </c>
      <c r="B19" s="55" t="s">
        <v>35</v>
      </c>
      <c r="C19" s="12" t="e">
        <f>A8</f>
        <v>#REF!</v>
      </c>
      <c r="D19" s="25" t="e">
        <f>LOKALURI!#REF!</f>
        <v>#REF!</v>
      </c>
      <c r="E19" s="25">
        <v>0</v>
      </c>
      <c r="F19" s="25"/>
      <c r="G19" s="25"/>
      <c r="H19" s="26" t="e">
        <f>SUM(D19:G19)</f>
        <v>#REF!</v>
      </c>
      <c r="L19" s="6"/>
      <c r="M19" s="6"/>
      <c r="N19" s="6"/>
      <c r="O19" s="6"/>
    </row>
    <row r="20" spans="1:15" ht="18" customHeight="1" thickBot="1" thickTop="1">
      <c r="A20" s="21"/>
      <c r="B20" s="22"/>
      <c r="C20" s="22" t="s">
        <v>36</v>
      </c>
      <c r="D20" s="27" t="e">
        <f>D19</f>
        <v>#REF!</v>
      </c>
      <c r="E20" s="27">
        <f>E19</f>
        <v>0</v>
      </c>
      <c r="F20" s="27">
        <f>F19</f>
        <v>0</v>
      </c>
      <c r="G20" s="27">
        <f>G19</f>
        <v>0</v>
      </c>
      <c r="H20" s="28" t="e">
        <f>SUM(D20:G20)</f>
        <v>#REF!</v>
      </c>
      <c r="L20" s="6"/>
      <c r="M20" s="6"/>
      <c r="N20" s="6"/>
      <c r="O20" s="6"/>
    </row>
    <row r="21" spans="1:15" ht="18" customHeight="1" thickBot="1" thickTop="1">
      <c r="A21" s="8">
        <v>2</v>
      </c>
      <c r="B21" s="13"/>
      <c r="C21" s="13" t="s">
        <v>39</v>
      </c>
      <c r="D21" s="29"/>
      <c r="E21" s="29"/>
      <c r="F21" s="29"/>
      <c r="G21" s="29"/>
      <c r="H21" s="30"/>
      <c r="I21" s="31"/>
      <c r="L21" s="6"/>
      <c r="M21" s="6"/>
      <c r="N21" s="6"/>
      <c r="O21" s="6"/>
    </row>
    <row r="22" spans="1:15" ht="15" customHeight="1" thickTop="1">
      <c r="A22" s="14"/>
      <c r="B22" s="15"/>
      <c r="C22" s="53" t="s">
        <v>40</v>
      </c>
      <c r="D22" s="32"/>
      <c r="E22" s="32"/>
      <c r="F22" s="32"/>
      <c r="G22" s="32">
        <f>H22</f>
        <v>0</v>
      </c>
      <c r="H22" s="54">
        <v>0</v>
      </c>
      <c r="L22" s="6"/>
      <c r="M22" s="6"/>
      <c r="N22" s="6"/>
      <c r="O22" s="6"/>
    </row>
    <row r="23" spans="1:15" ht="15" customHeight="1" thickBot="1">
      <c r="A23" s="36"/>
      <c r="B23" s="37"/>
      <c r="C23" s="37" t="s">
        <v>41</v>
      </c>
      <c r="D23" s="38"/>
      <c r="E23" s="38"/>
      <c r="F23" s="38"/>
      <c r="G23" s="39">
        <f>SUM(G22)</f>
        <v>0</v>
      </c>
      <c r="H23" s="39">
        <f>SUM(H22)</f>
        <v>0</v>
      </c>
      <c r="L23" s="6"/>
      <c r="M23" s="6"/>
      <c r="N23" s="6"/>
      <c r="O23" s="6"/>
    </row>
    <row r="24" spans="1:15" ht="18" customHeight="1" thickBot="1" thickTop="1">
      <c r="A24" s="8">
        <v>2</v>
      </c>
      <c r="B24" s="13"/>
      <c r="C24" s="13" t="s">
        <v>21</v>
      </c>
      <c r="D24" s="29"/>
      <c r="E24" s="29"/>
      <c r="F24" s="29"/>
      <c r="G24" s="29"/>
      <c r="H24" s="30"/>
      <c r="I24" s="31"/>
      <c r="L24" s="6"/>
      <c r="M24" s="6"/>
      <c r="N24" s="6"/>
      <c r="O24" s="6"/>
    </row>
    <row r="25" spans="1:15" ht="15" customHeight="1" thickTop="1">
      <c r="A25" s="14"/>
      <c r="B25" s="15" t="s">
        <v>22</v>
      </c>
      <c r="C25" s="15" t="s">
        <v>23</v>
      </c>
      <c r="D25" s="32"/>
      <c r="E25" s="32"/>
      <c r="F25" s="32"/>
      <c r="G25" s="32">
        <f>H25</f>
        <v>0</v>
      </c>
      <c r="H25" s="33">
        <v>0</v>
      </c>
      <c r="L25" s="6"/>
      <c r="M25" s="6"/>
      <c r="N25" s="6"/>
      <c r="O25" s="6"/>
    </row>
    <row r="26" spans="1:15" ht="15" customHeight="1" thickBot="1">
      <c r="A26" s="16"/>
      <c r="B26" s="17" t="s">
        <v>24</v>
      </c>
      <c r="C26" s="17" t="s">
        <v>25</v>
      </c>
      <c r="D26" s="34"/>
      <c r="E26" s="34"/>
      <c r="F26" s="34"/>
      <c r="G26" s="34">
        <v>0</v>
      </c>
      <c r="H26" s="35">
        <v>0</v>
      </c>
      <c r="L26" s="6"/>
      <c r="M26" s="6"/>
      <c r="N26" s="6"/>
      <c r="O26" s="6"/>
    </row>
    <row r="27" spans="1:15" ht="15" customHeight="1" thickBot="1" thickTop="1">
      <c r="A27" s="36"/>
      <c r="B27" s="37"/>
      <c r="C27" s="37" t="s">
        <v>26</v>
      </c>
      <c r="D27" s="38"/>
      <c r="E27" s="38"/>
      <c r="F27" s="38"/>
      <c r="G27" s="38">
        <f>G26+G25</f>
        <v>0</v>
      </c>
      <c r="H27" s="39">
        <f>H26+H25</f>
        <v>0</v>
      </c>
      <c r="L27" s="6"/>
      <c r="M27" s="6"/>
      <c r="N27" s="6"/>
      <c r="O27" s="6"/>
    </row>
    <row r="28" spans="1:15" ht="15" customHeight="1" thickBot="1" thickTop="1">
      <c r="A28" s="21"/>
      <c r="B28" s="22"/>
      <c r="C28" s="22" t="s">
        <v>27</v>
      </c>
      <c r="D28" s="27" t="e">
        <f>D20</f>
        <v>#REF!</v>
      </c>
      <c r="E28" s="27">
        <f>E20</f>
        <v>0</v>
      </c>
      <c r="F28" s="27"/>
      <c r="G28" s="27">
        <f>G27</f>
        <v>0</v>
      </c>
      <c r="H28" s="28" t="e">
        <f>H20+H27+H23</f>
        <v>#REF!</v>
      </c>
      <c r="L28" s="6"/>
      <c r="M28" s="6"/>
      <c r="N28" s="6"/>
      <c r="O28" s="6"/>
    </row>
    <row r="29" spans="1:15" ht="15" customHeight="1" thickBot="1" thickTop="1">
      <c r="A29" s="11"/>
      <c r="B29" s="12"/>
      <c r="C29" s="12" t="s">
        <v>28</v>
      </c>
      <c r="D29" s="25"/>
      <c r="E29" s="25"/>
      <c r="F29" s="25"/>
      <c r="G29" s="25"/>
      <c r="H29" s="26"/>
      <c r="L29" s="6"/>
      <c r="M29" s="6"/>
      <c r="N29" s="6"/>
      <c r="O29" s="6"/>
    </row>
    <row r="30" spans="1:15" ht="15" customHeight="1" thickBot="1" thickTop="1">
      <c r="A30" s="8"/>
      <c r="B30" s="13" t="s">
        <v>29</v>
      </c>
      <c r="C30" s="13" t="s">
        <v>30</v>
      </c>
      <c r="D30" s="29"/>
      <c r="E30" s="29"/>
      <c r="F30" s="29"/>
      <c r="G30" s="30">
        <v>0</v>
      </c>
      <c r="H30" s="30">
        <f>I30/1.18</f>
        <v>311.02</v>
      </c>
      <c r="I30" s="5">
        <v>367</v>
      </c>
      <c r="L30" s="6"/>
      <c r="M30" s="6"/>
      <c r="N30" s="6"/>
      <c r="O30" s="6"/>
    </row>
    <row r="31" spans="1:15" ht="15" customHeight="1" thickBot="1" thickTop="1">
      <c r="A31" s="40"/>
      <c r="B31" s="41"/>
      <c r="C31" s="42" t="s">
        <v>31</v>
      </c>
      <c r="D31" s="43"/>
      <c r="E31" s="43"/>
      <c r="F31" s="43"/>
      <c r="G31" s="43">
        <f>SUM(G30:G30)</f>
        <v>0</v>
      </c>
      <c r="H31" s="44">
        <f>SUM(H30:H30)</f>
        <v>311.02</v>
      </c>
      <c r="L31" s="6"/>
      <c r="M31" s="6"/>
      <c r="N31" s="6"/>
      <c r="O31" s="6"/>
    </row>
    <row r="32" spans="1:15" ht="15" customHeight="1" thickBot="1" thickTop="1">
      <c r="A32" s="21"/>
      <c r="B32" s="22"/>
      <c r="C32" s="22" t="s">
        <v>32</v>
      </c>
      <c r="D32" s="27" t="e">
        <f>D28</f>
        <v>#REF!</v>
      </c>
      <c r="E32" s="27">
        <f>E28</f>
        <v>0</v>
      </c>
      <c r="F32" s="27"/>
      <c r="G32" s="27">
        <f>G31+G28</f>
        <v>0</v>
      </c>
      <c r="H32" s="28" t="e">
        <f>H31+H28</f>
        <v>#REF!</v>
      </c>
      <c r="L32" s="6"/>
      <c r="M32" s="6"/>
      <c r="N32" s="6"/>
      <c r="O32" s="6"/>
    </row>
    <row r="33" spans="1:15" ht="15" customHeight="1" thickBot="1" thickTop="1">
      <c r="A33" s="11"/>
      <c r="B33" s="12" t="s">
        <v>33</v>
      </c>
      <c r="C33" s="12" t="s">
        <v>37</v>
      </c>
      <c r="D33" s="25">
        <v>0</v>
      </c>
      <c r="E33" s="25">
        <f>E32*0.03</f>
        <v>0</v>
      </c>
      <c r="F33" s="25"/>
      <c r="G33" s="25" t="e">
        <f>H33</f>
        <v>#REF!</v>
      </c>
      <c r="H33" s="26" t="e">
        <f>D19/100*3</f>
        <v>#REF!</v>
      </c>
      <c r="L33" s="6"/>
      <c r="M33" s="6"/>
      <c r="N33" s="6"/>
      <c r="O33" s="6"/>
    </row>
    <row r="34" spans="1:15" ht="15" customHeight="1" thickBot="1" thickTop="1">
      <c r="A34" s="21"/>
      <c r="B34" s="22"/>
      <c r="C34" s="22" t="s">
        <v>1</v>
      </c>
      <c r="D34" s="27" t="e">
        <f>SUM(D32:D33)</f>
        <v>#REF!</v>
      </c>
      <c r="E34" s="27">
        <f>SUM(E32:E33)</f>
        <v>0</v>
      </c>
      <c r="F34" s="27"/>
      <c r="G34" s="27" t="e">
        <f>SUM(G32:G33)</f>
        <v>#REF!</v>
      </c>
      <c r="H34" s="28" t="e">
        <f>SUM(H32:H33)</f>
        <v>#REF!</v>
      </c>
      <c r="J34" s="64"/>
      <c r="K34" s="60"/>
      <c r="L34" s="6"/>
      <c r="M34" s="6"/>
      <c r="N34" s="6"/>
      <c r="O34" s="6"/>
    </row>
    <row r="35" spans="1:15" ht="15" customHeight="1" thickBot="1" thickTop="1">
      <c r="A35" s="36"/>
      <c r="B35" s="37"/>
      <c r="C35" s="37" t="s">
        <v>34</v>
      </c>
      <c r="D35" s="38"/>
      <c r="E35" s="38"/>
      <c r="F35" s="38"/>
      <c r="G35" s="38" t="e">
        <f>H35</f>
        <v>#REF!</v>
      </c>
      <c r="H35" s="39" t="e">
        <f>H34*0.18</f>
        <v>#REF!</v>
      </c>
      <c r="J35" s="64"/>
      <c r="K35" s="60"/>
      <c r="L35" s="6"/>
      <c r="M35" s="6"/>
      <c r="N35" s="6"/>
      <c r="O35" s="6"/>
    </row>
    <row r="36" spans="1:15" ht="15" customHeight="1" thickBot="1" thickTop="1">
      <c r="A36" s="21"/>
      <c r="B36" s="22"/>
      <c r="C36" s="22" t="s">
        <v>5</v>
      </c>
      <c r="D36" s="27" t="e">
        <f>D34</f>
        <v>#REF!</v>
      </c>
      <c r="E36" s="27">
        <f>E34</f>
        <v>0</v>
      </c>
      <c r="F36" s="27"/>
      <c r="G36" s="27" t="e">
        <f>SUM(G34:G35)</f>
        <v>#REF!</v>
      </c>
      <c r="H36" s="28" t="e">
        <f>G36+D36+E36</f>
        <v>#REF!</v>
      </c>
      <c r="J36" s="65"/>
      <c r="K36" s="59"/>
      <c r="L36" s="6"/>
      <c r="M36" s="6"/>
      <c r="N36" s="6"/>
      <c r="O36" s="6"/>
    </row>
    <row r="37" ht="4.5" customHeight="1" thickTop="1">
      <c r="J37" s="65"/>
    </row>
    <row r="38" spans="3:19" s="45" customFormat="1" ht="5.25" customHeight="1">
      <c r="C38" s="46"/>
      <c r="D38" s="47"/>
      <c r="E38" s="48"/>
      <c r="F38" s="48"/>
      <c r="G38" s="49"/>
      <c r="I38" s="5"/>
      <c r="J38" s="63"/>
      <c r="K38" s="61"/>
      <c r="M38" s="50"/>
      <c r="O38" s="50"/>
      <c r="S38" s="51"/>
    </row>
    <row r="39" spans="3:19" s="45" customFormat="1" ht="15.75">
      <c r="C39" s="46" t="s">
        <v>38</v>
      </c>
      <c r="D39" s="47"/>
      <c r="E39" s="48"/>
      <c r="F39" s="48"/>
      <c r="G39" s="49"/>
      <c r="I39" s="18">
        <v>8000</v>
      </c>
      <c r="J39" s="63"/>
      <c r="K39" s="61"/>
      <c r="M39" s="50"/>
      <c r="O39" s="50"/>
      <c r="S39" s="52"/>
    </row>
    <row r="40" spans="6:10" ht="13.5">
      <c r="F40" s="18"/>
      <c r="G40" s="18"/>
      <c r="H40" s="18"/>
      <c r="I40" s="18" t="e">
        <f>I39-H36</f>
        <v>#REF!</v>
      </c>
      <c r="J40" s="63"/>
    </row>
    <row r="41" ht="13.5">
      <c r="J41" s="63"/>
    </row>
    <row r="42" spans="6:7" ht="13.5">
      <c r="F42" s="18"/>
      <c r="G42" s="18"/>
    </row>
  </sheetData>
  <sheetProtection/>
  <mergeCells count="23">
    <mergeCell ref="A1:C1"/>
    <mergeCell ref="F1:G1"/>
    <mergeCell ref="A2:C2"/>
    <mergeCell ref="F2:G2"/>
    <mergeCell ref="A3:C3"/>
    <mergeCell ref="F3:G3"/>
    <mergeCell ref="H15:H16"/>
    <mergeCell ref="A4:C4"/>
    <mergeCell ref="F4:G4"/>
    <mergeCell ref="A5:C5"/>
    <mergeCell ref="F5:G5"/>
    <mergeCell ref="A6:C6"/>
    <mergeCell ref="F6:G6"/>
    <mergeCell ref="B18:C18"/>
    <mergeCell ref="A8:H8"/>
    <mergeCell ref="A9:H9"/>
    <mergeCell ref="A10:H10"/>
    <mergeCell ref="B12:C12"/>
    <mergeCell ref="D12:F12"/>
    <mergeCell ref="A15:A16"/>
    <mergeCell ref="B15:B16"/>
    <mergeCell ref="C15:C16"/>
    <mergeCell ref="D15:G15"/>
  </mergeCells>
  <printOptions/>
  <pageMargins left="0.65" right="0.12" top="0.33" bottom="0.19" header="0.17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115" zoomScaleNormal="115" workbookViewId="0" topLeftCell="A1">
      <selection activeCell="AB9" sqref="AB9"/>
    </sheetView>
  </sheetViews>
  <sheetFormatPr defaultColWidth="9.140625" defaultRowHeight="15"/>
  <cols>
    <col min="1" max="1" width="2.57421875" style="19" customWidth="1"/>
    <col min="2" max="2" width="36.28125" style="2" customWidth="1"/>
    <col min="3" max="3" width="6.57421875" style="19" customWidth="1"/>
    <col min="4" max="4" width="6.421875" style="3" customWidth="1"/>
    <col min="5" max="24" width="4.421875" style="1" customWidth="1"/>
    <col min="25" max="16384" width="9.140625" style="1" customWidth="1"/>
  </cols>
  <sheetData>
    <row r="1" spans="1:24" ht="15.75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3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7.25" customHeight="1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6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56" customFormat="1" ht="22.5" customHeight="1">
      <c r="A5" s="110" t="s">
        <v>13</v>
      </c>
      <c r="B5" s="110" t="s">
        <v>0</v>
      </c>
      <c r="C5" s="111" t="s">
        <v>59</v>
      </c>
      <c r="D5" s="105" t="s">
        <v>60</v>
      </c>
      <c r="E5" s="106" t="s">
        <v>61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s="56" customFormat="1" ht="11.25">
      <c r="A6" s="110"/>
      <c r="B6" s="110"/>
      <c r="C6" s="110"/>
      <c r="D6" s="105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  <c r="W6" s="66">
        <v>19</v>
      </c>
      <c r="X6" s="66">
        <v>20</v>
      </c>
    </row>
    <row r="7" spans="1:24" s="57" customFormat="1" ht="22.5" customHeight="1">
      <c r="A7" s="67">
        <v>1</v>
      </c>
      <c r="B7" s="68" t="s">
        <v>62</v>
      </c>
      <c r="C7" s="69"/>
      <c r="D7" s="70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ht="40.5">
      <c r="A8" s="67">
        <v>1</v>
      </c>
      <c r="B8" s="74" t="s">
        <v>50</v>
      </c>
      <c r="C8" s="75" t="s">
        <v>6</v>
      </c>
      <c r="D8" s="76">
        <v>8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27">
      <c r="A9" s="67">
        <v>2</v>
      </c>
      <c r="B9" s="77" t="s">
        <v>52</v>
      </c>
      <c r="C9" s="67" t="s">
        <v>45</v>
      </c>
      <c r="D9" s="78">
        <v>0.54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27">
      <c r="A10" s="67">
        <v>3</v>
      </c>
      <c r="B10" s="79" t="s">
        <v>53</v>
      </c>
      <c r="C10" s="67" t="s">
        <v>44</v>
      </c>
      <c r="D10" s="80">
        <v>0.007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27">
      <c r="A11" s="73">
        <v>4</v>
      </c>
      <c r="B11" s="81" t="s">
        <v>54</v>
      </c>
      <c r="C11" s="75" t="s">
        <v>64</v>
      </c>
      <c r="D11" s="82">
        <v>0.07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23.25" customHeight="1">
      <c r="A12" s="67">
        <v>5</v>
      </c>
      <c r="B12" s="68" t="s">
        <v>46</v>
      </c>
      <c r="C12" s="73" t="s">
        <v>42</v>
      </c>
      <c r="D12" s="83">
        <v>0.27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24" customHeight="1">
      <c r="A13" s="67">
        <v>6</v>
      </c>
      <c r="B13" s="68" t="s">
        <v>51</v>
      </c>
      <c r="C13" s="73" t="s">
        <v>42</v>
      </c>
      <c r="D13" s="83">
        <v>0.12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5.75">
      <c r="A14" s="67">
        <v>7</v>
      </c>
      <c r="B14" s="74" t="s">
        <v>55</v>
      </c>
      <c r="C14" s="75" t="s">
        <v>6</v>
      </c>
      <c r="D14" s="76">
        <v>8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5.75">
      <c r="A15" s="67">
        <v>8</v>
      </c>
      <c r="B15" s="74" t="s">
        <v>56</v>
      </c>
      <c r="C15" s="84" t="s">
        <v>6</v>
      </c>
      <c r="D15" s="85">
        <v>1.8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30.75" customHeight="1">
      <c r="A16" s="67">
        <v>9</v>
      </c>
      <c r="B16" s="86" t="s">
        <v>57</v>
      </c>
      <c r="C16" s="84" t="s">
        <v>65</v>
      </c>
      <c r="D16" s="85">
        <v>0.06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27">
      <c r="A17" s="67">
        <v>10</v>
      </c>
      <c r="B17" s="79" t="s">
        <v>47</v>
      </c>
      <c r="C17" s="67" t="s">
        <v>48</v>
      </c>
      <c r="D17" s="82">
        <v>0.014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5.75">
      <c r="A18" s="67">
        <v>7</v>
      </c>
      <c r="B18" s="68" t="s">
        <v>63</v>
      </c>
      <c r="C18" s="71"/>
      <c r="D18" s="7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5:24" ht="15.75"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</sheetData>
  <sheetProtection/>
  <mergeCells count="9">
    <mergeCell ref="D5:D6"/>
    <mergeCell ref="E5:X5"/>
    <mergeCell ref="A1:X1"/>
    <mergeCell ref="A2:X2"/>
    <mergeCell ref="A3:X3"/>
    <mergeCell ref="A4:X4"/>
    <mergeCell ref="A5:A6"/>
    <mergeCell ref="B5:B6"/>
    <mergeCell ref="C5:C6"/>
  </mergeCells>
  <printOptions/>
  <pageMargins left="0.34" right="0.1968503937007874" top="0.31496062992125984" bottom="0.1968503937007874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Bakar Shonia</cp:lastModifiedBy>
  <cp:lastPrinted>2015-08-07T08:32:57Z</cp:lastPrinted>
  <dcterms:created xsi:type="dcterms:W3CDTF">2011-02-25T06:29:41Z</dcterms:created>
  <dcterms:modified xsi:type="dcterms:W3CDTF">2015-08-07T08:33:01Z</dcterms:modified>
  <cp:category/>
  <cp:version/>
  <cp:contentType/>
  <cp:contentStatus/>
</cp:coreProperties>
</file>