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ლოკალური ხარჯთაღრიცხვა" sheetId="1" r:id="rId1"/>
    <sheet name="კალკულაცია" sheetId="2" r:id="rId2"/>
  </sheets>
  <definedNames>
    <definedName name="_xlnm.Print_Area" localSheetId="1">'კალკულაცია'!$A$1:$AB$34</definedName>
    <definedName name="_xlnm.Print_Area" localSheetId="0">'ლოკალური ხარჯთაღრიცხვა'!$A$1:$F$18</definedName>
    <definedName name="_xlnm.Print_Titles" localSheetId="1">'კალკულაცია'!$7:$7</definedName>
  </definedNames>
  <calcPr fullCalcOnLoad="1"/>
</workbook>
</file>

<file path=xl/sharedStrings.xml><?xml version="1.0" encoding="utf-8"?>
<sst xmlns="http://schemas.openxmlformats.org/spreadsheetml/2006/main" count="104" uniqueCount="64">
  <si>
    <t>#</t>
  </si>
  <si>
    <t>samuSaos dasaxeleba</t>
  </si>
  <si>
    <t>ganz.</t>
  </si>
  <si>
    <t>raod</t>
  </si>
  <si>
    <t>jami</t>
  </si>
  <si>
    <t>ss daw</t>
  </si>
  <si>
    <t>jami:</t>
  </si>
  <si>
    <t>sul:</t>
  </si>
  <si>
    <t>lari</t>
  </si>
  <si>
    <t>lokaluri xarjTaRricxva</t>
  </si>
  <si>
    <t xml:space="preserve"># </t>
  </si>
  <si>
    <t xml:space="preserve">samuSaos  dasaxeleba        </t>
  </si>
  <si>
    <t xml:space="preserve"> erTeuli</t>
  </si>
  <si>
    <t>raodenoba</t>
  </si>
  <si>
    <t>ჯამი</t>
  </si>
  <si>
    <t>mTliani Rirebuleba</t>
  </si>
  <si>
    <t>erTeulis Rierbuleba lari</t>
  </si>
  <si>
    <t>mTliani Rierbuleba lari</t>
  </si>
  <si>
    <t xml:space="preserve">    k a l k u l a c i a</t>
  </si>
  <si>
    <r>
      <t xml:space="preserve">S.p.s. </t>
    </r>
    <r>
      <rPr>
        <sz val="12"/>
        <color indexed="8"/>
        <rFont val="Arial"/>
        <family val="2"/>
      </rPr>
      <t>“Quadra GROUP</t>
    </r>
    <r>
      <rPr>
        <sz val="12"/>
        <color indexed="8"/>
        <rFont val="Arial"/>
        <family val="2"/>
      </rPr>
      <t>”</t>
    </r>
    <r>
      <rPr>
        <sz val="12"/>
        <color indexed="8"/>
        <rFont val="AcadNusx"/>
        <family val="0"/>
      </rPr>
      <t>-is direqtori:</t>
    </r>
  </si>
  <si>
    <t>m. gamezardaSvili</t>
  </si>
  <si>
    <r>
      <t xml:space="preserve">S.p.s. </t>
    </r>
    <r>
      <rPr>
        <sz val="12"/>
        <color indexed="8"/>
        <rFont val="Arial"/>
        <family val="2"/>
      </rPr>
      <t>“</t>
    </r>
    <r>
      <rPr>
        <sz val="12"/>
        <color indexed="8"/>
        <rFont val="Arial"/>
        <family val="2"/>
      </rPr>
      <t>Quadra GROUP”</t>
    </r>
    <r>
      <rPr>
        <sz val="12"/>
        <color indexed="8"/>
        <rFont val="AcadNusx"/>
        <family val="0"/>
      </rPr>
      <t>-is direqtori:</t>
    </r>
  </si>
  <si>
    <t>erT fasi</t>
  </si>
  <si>
    <r>
      <t>m</t>
    </r>
    <r>
      <rPr>
        <sz val="10"/>
        <color indexed="8"/>
        <rFont val="Calibri"/>
        <family val="2"/>
      </rPr>
      <t>³</t>
    </r>
  </si>
  <si>
    <t>komp.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</si>
  <si>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</si>
  <si>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III kat. Ggruntis damuSaveba eqskavatoriT Txrislis mosawyobad</t>
  </si>
  <si>
    <t>III kat. Ggruntis damuSaveba xeliT</t>
  </si>
  <si>
    <t>zedmeti gruntis gatana 3km manZilze</t>
  </si>
  <si>
    <r>
      <t>m</t>
    </r>
    <r>
      <rPr>
        <vertAlign val="superscript"/>
        <sz val="10"/>
        <rFont val="AcadNusx"/>
        <family val="0"/>
      </rPr>
      <t>3</t>
    </r>
  </si>
  <si>
    <t>teritoriis saboloo dasufTaveba xeliT</t>
  </si>
  <si>
    <t>kg</t>
  </si>
  <si>
    <r>
      <t>m</t>
    </r>
    <r>
      <rPr>
        <sz val="11"/>
        <color indexed="8"/>
        <rFont val="Calibri"/>
        <family val="2"/>
      </rPr>
      <t>³</t>
    </r>
  </si>
  <si>
    <r>
      <t>armatura</t>
    </r>
    <r>
      <rPr>
        <sz val="11"/>
        <rFont val="Cambria"/>
        <family val="1"/>
      </rPr>
      <t xml:space="preserve"> 8-AIII </t>
    </r>
    <r>
      <rPr>
        <sz val="11"/>
        <rFont val="AcadNusx"/>
        <family val="0"/>
      </rPr>
      <t>transportirebiT</t>
    </r>
  </si>
  <si>
    <r>
      <t xml:space="preserve">betoni </t>
    </r>
    <r>
      <rPr>
        <sz val="11"/>
        <rFont val="Calibri"/>
        <family val="2"/>
      </rPr>
      <t xml:space="preserve">B22.5F200W6 </t>
    </r>
    <r>
      <rPr>
        <sz val="11"/>
        <rFont val="AcadNusx"/>
        <family val="0"/>
      </rPr>
      <t>transportirebiT</t>
    </r>
  </si>
  <si>
    <r>
      <t>m</t>
    </r>
    <r>
      <rPr>
        <vertAlign val="superscript"/>
        <sz val="11"/>
        <rFont val="AcadNusx"/>
        <family val="0"/>
      </rPr>
      <t>3</t>
    </r>
  </si>
  <si>
    <t>sabazro</t>
  </si>
  <si>
    <r>
      <t>m</t>
    </r>
    <r>
      <rPr>
        <vertAlign val="superscript"/>
        <sz val="11"/>
        <color indexed="8"/>
        <rFont val="AcadNusx"/>
        <family val="0"/>
      </rPr>
      <t>3</t>
    </r>
  </si>
  <si>
    <t>grZ.m.</t>
  </si>
  <si>
    <t>gruntis ukuCayra arxis gaswvriv da mosworeba</t>
  </si>
  <si>
    <t>zedmeti gruntis gatana 3km. manZilze</t>
  </si>
  <si>
    <t>sabazro fasebSi 2015 wlis II kvartlis doneze</t>
  </si>
  <si>
    <t>fraqciuli RorRis baliSis mowyoba sisqiT 10sm.</t>
  </si>
  <si>
    <t>fr. RorRiT baliSis mowyoba sisqiT 10 sm.</t>
  </si>
  <si>
    <t>rkinabetonis arxis kveTiT 50X50sm, gare zomebiT 70X60sm</t>
  </si>
  <si>
    <t>rkinabetonis arxis mowyoba gare zomebiT 0.7mX0.6m</t>
  </si>
  <si>
    <t>rk.betonis fila</t>
  </si>
  <si>
    <t>rk.betonis gadaxurvis fila</t>
  </si>
  <si>
    <r>
      <t xml:space="preserve">armatura </t>
    </r>
    <r>
      <rPr>
        <sz val="11"/>
        <rFont val="Cambria"/>
        <family val="1"/>
      </rPr>
      <t xml:space="preserve">10-AIII </t>
    </r>
    <r>
      <rPr>
        <sz val="11"/>
        <rFont val="AcadNusx"/>
        <family val="0"/>
      </rPr>
      <t>transportirebiT</t>
    </r>
  </si>
  <si>
    <r>
      <t xml:space="preserve">liTonis wyalgamtari mili </t>
    </r>
    <r>
      <rPr>
        <sz val="10"/>
        <rFont val="Calibri"/>
        <family val="2"/>
      </rPr>
      <t>d-</t>
    </r>
    <r>
      <rPr>
        <sz val="10"/>
        <rFont val="AcadNusx"/>
        <family val="0"/>
      </rPr>
      <t>425mm, kedlis sisqiT 6 mm</t>
    </r>
  </si>
  <si>
    <t>dRg 18%</t>
  </si>
  <si>
    <t>grZ/m</t>
  </si>
  <si>
    <t>gruntis damuSaveba xeliT milis mosawyobad</t>
  </si>
  <si>
    <r>
      <t>m</t>
    </r>
    <r>
      <rPr>
        <vertAlign val="superscript"/>
        <sz val="12"/>
        <color indexed="8"/>
        <rFont val="LitNusx"/>
        <family val="0"/>
      </rPr>
      <t>3</t>
    </r>
    <r>
      <rPr>
        <sz val="12"/>
        <color indexed="8"/>
        <rFont val="LitNusx"/>
        <family val="0"/>
      </rPr>
      <t>²</t>
    </r>
  </si>
  <si>
    <t>milebisaTvis qvesagebi fenis mowyoba fraqciuli RorRiT, sisqiT 20sm.</t>
  </si>
  <si>
    <t xml:space="preserve">liTonis wyalgamtari milebis mowyoba d-45 mm, kedlis sisqiT 6 mm.  </t>
  </si>
  <si>
    <t>betonis saTavisis mowyoba zomiT 80X70X20sm.</t>
  </si>
  <si>
    <t>zednadebi xarjebi 10%</t>
  </si>
  <si>
    <t>gegmiuri dagroveba 8%</t>
  </si>
  <si>
    <t>1-11-15</t>
  </si>
  <si>
    <t>1-80-3</t>
  </si>
  <si>
    <t>1-81-3</t>
  </si>
  <si>
    <t>sofel abanoSi saniaRvre სარწყავი arxis 340 m-iani monakveTis reabilitacia</t>
  </si>
  <si>
    <t>sofel abanoSi saniaRvre სარწყავი arxis 340 m-ian monakveTis reabilitacia</t>
  </si>
</sst>
</file>

<file path=xl/styles.xml><?xml version="1.0" encoding="utf-8"?>
<styleSheet xmlns="http://schemas.openxmlformats.org/spreadsheetml/2006/main">
  <numFmts count="5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_(* #,##0.00_);_(* \(#,##0.00\);_(* &quot;-&quot;???_);_(@_)"/>
    <numFmt numFmtId="197" formatCode="0.000"/>
    <numFmt numFmtId="198" formatCode="0.00;[Red]0.00"/>
    <numFmt numFmtId="199" formatCode="0;[Red]0"/>
    <numFmt numFmtId="200" formatCode="0.0"/>
    <numFmt numFmtId="201" formatCode="0.0000"/>
    <numFmt numFmtId="202" formatCode="0.0;[Red]0.0"/>
    <numFmt numFmtId="203" formatCode="_-* #,##0_р_._-;\-* #,##0_р_._-;_-* &quot;-&quot;??_р_._-;_-@_-"/>
    <numFmt numFmtId="204" formatCode="[$-809]dd\ mmmm\ yyyy"/>
    <numFmt numFmtId="205" formatCode="0.00000"/>
    <numFmt numFmtId="206" formatCode="0.000000"/>
    <numFmt numFmtId="207" formatCode="0.0000000"/>
    <numFmt numFmtId="208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2"/>
      <name val="AcadMtavr"/>
      <family val="0"/>
    </font>
    <font>
      <sz val="12"/>
      <name val="GEO-LitMtavr"/>
      <family val="2"/>
    </font>
    <font>
      <b/>
      <sz val="11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AcadNusx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sz val="11"/>
      <name val="Cambria"/>
      <family val="1"/>
    </font>
    <font>
      <sz val="11"/>
      <name val="Calibri"/>
      <family val="2"/>
    </font>
    <font>
      <vertAlign val="superscript"/>
      <sz val="11"/>
      <name val="AcadNusx"/>
      <family val="0"/>
    </font>
    <font>
      <vertAlign val="superscript"/>
      <sz val="11"/>
      <color indexed="8"/>
      <name val="AcadNusx"/>
      <family val="0"/>
    </font>
    <font>
      <sz val="10"/>
      <name val="Calibri"/>
      <family val="2"/>
    </font>
    <font>
      <vertAlign val="superscript"/>
      <sz val="12"/>
      <color indexed="8"/>
      <name val="LitNusx"/>
      <family val="0"/>
    </font>
    <font>
      <sz val="12"/>
      <color indexed="8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2"/>
      <color indexed="10"/>
      <name val="AcadNusx"/>
      <family val="0"/>
    </font>
    <font>
      <sz val="11"/>
      <color indexed="8"/>
      <name val="AcadNusx"/>
      <family val="0"/>
    </font>
    <font>
      <sz val="8"/>
      <color indexed="8"/>
      <name val="Calibri"/>
      <family val="2"/>
    </font>
    <font>
      <b/>
      <sz val="14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2"/>
      <color theme="1"/>
      <name val="AcadNusx"/>
      <family val="0"/>
    </font>
    <font>
      <sz val="12"/>
      <color rgb="FFFF0000"/>
      <name val="AcadNusx"/>
      <family val="0"/>
    </font>
    <font>
      <sz val="11"/>
      <color theme="1"/>
      <name val="AcadNusx"/>
      <family val="0"/>
    </font>
    <font>
      <sz val="8"/>
      <color theme="1"/>
      <name val="Calibri"/>
      <family val="2"/>
    </font>
    <font>
      <sz val="12"/>
      <color theme="1"/>
      <name val="LitNusx"/>
      <family val="0"/>
    </font>
    <font>
      <b/>
      <sz val="14"/>
      <color theme="1"/>
      <name val="AcadMtav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2" fillId="33" borderId="0" xfId="0" applyNumberFormat="1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63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4" fillId="33" borderId="0" xfId="0" applyNumberFormat="1" applyFont="1" applyFill="1" applyAlignment="1">
      <alignment/>
    </xf>
    <xf numFmtId="197" fontId="4" fillId="33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 vertical="center"/>
    </xf>
    <xf numFmtId="197" fontId="8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8" fillId="36" borderId="0" xfId="0" applyNumberFormat="1" applyFont="1" applyFill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9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2" fontId="6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2" fontId="63" fillId="0" borderId="0" xfId="0" applyNumberFormat="1" applyFont="1" applyAlignment="1">
      <alignment/>
    </xf>
    <xf numFmtId="201" fontId="63" fillId="0" borderId="0" xfId="0" applyNumberFormat="1" applyFont="1" applyAlignment="1">
      <alignment/>
    </xf>
    <xf numFmtId="0" fontId="8" fillId="37" borderId="10" xfId="0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2" fillId="39" borderId="0" xfId="0" applyFont="1" applyFill="1" applyBorder="1" applyAlignment="1">
      <alignment horizontal="center" vertical="center"/>
    </xf>
    <xf numFmtId="0" fontId="62" fillId="4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0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4.28125" defaultRowHeight="15"/>
  <cols>
    <col min="1" max="1" width="4.28125" style="33" customWidth="1"/>
    <col min="2" max="2" width="68.7109375" style="28" customWidth="1"/>
    <col min="3" max="3" width="15.7109375" style="0" customWidth="1"/>
    <col min="4" max="4" width="13.7109375" style="0" customWidth="1"/>
    <col min="5" max="5" width="19.7109375" style="0" customWidth="1"/>
    <col min="6" max="6" width="20.57421875" style="0" customWidth="1"/>
    <col min="7" max="8" width="4.28125" style="0" customWidth="1"/>
    <col min="9" max="9" width="9.421875" style="0" bestFit="1" customWidth="1"/>
    <col min="10" max="11" width="4.28125" style="0" customWidth="1"/>
    <col min="12" max="12" width="11.421875" style="0" bestFit="1" customWidth="1"/>
  </cols>
  <sheetData>
    <row r="1" spans="1:79" ht="23.25" customHeight="1">
      <c r="A1" s="103" t="s">
        <v>9</v>
      </c>
      <c r="B1" s="103"/>
      <c r="C1" s="103"/>
      <c r="D1" s="103"/>
      <c r="E1" s="103"/>
      <c r="F1" s="10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</row>
    <row r="2" spans="1:79" ht="23.25" customHeight="1">
      <c r="A2" s="104" t="s">
        <v>63</v>
      </c>
      <c r="B2" s="104"/>
      <c r="C2" s="104"/>
      <c r="D2" s="104"/>
      <c r="E2" s="104"/>
      <c r="F2" s="104"/>
      <c r="G2" s="104"/>
      <c r="H2" s="104"/>
      <c r="I2" s="104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</row>
    <row r="3" spans="1:79" ht="54" customHeight="1">
      <c r="A3" s="81" t="s">
        <v>10</v>
      </c>
      <c r="B3" s="81" t="s">
        <v>11</v>
      </c>
      <c r="C3" s="81" t="s">
        <v>12</v>
      </c>
      <c r="D3" s="81" t="s">
        <v>13</v>
      </c>
      <c r="E3" s="81" t="s">
        <v>16</v>
      </c>
      <c r="F3" s="81" t="s">
        <v>17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</row>
    <row r="4" spans="1:79" ht="16.5">
      <c r="A4" s="82">
        <v>1</v>
      </c>
      <c r="B4" s="82">
        <v>2</v>
      </c>
      <c r="C4" s="82">
        <v>3</v>
      </c>
      <c r="D4" s="82">
        <v>4</v>
      </c>
      <c r="E4" s="82">
        <v>5</v>
      </c>
      <c r="F4" s="82">
        <v>6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1:79" ht="30" customHeight="1">
      <c r="A5" s="83">
        <v>1</v>
      </c>
      <c r="B5" s="50" t="s">
        <v>26</v>
      </c>
      <c r="C5" s="80" t="s">
        <v>25</v>
      </c>
      <c r="D5" s="49">
        <v>159</v>
      </c>
      <c r="E5" s="49"/>
      <c r="F5" s="88"/>
      <c r="G5" s="18"/>
      <c r="H5" s="18"/>
      <c r="I5" s="18"/>
      <c r="J5" s="18"/>
      <c r="K5" s="18"/>
      <c r="L5" s="74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</row>
    <row r="6" spans="1:79" ht="30" customHeight="1">
      <c r="A6" s="83">
        <f>A5+1</f>
        <v>2</v>
      </c>
      <c r="B6" s="50" t="s">
        <v>27</v>
      </c>
      <c r="C6" s="80" t="s">
        <v>23</v>
      </c>
      <c r="D6" s="49">
        <v>17</v>
      </c>
      <c r="E6" s="49"/>
      <c r="F6" s="8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79" ht="30" customHeight="1">
      <c r="A7" s="83">
        <f>A6+1</f>
        <v>3</v>
      </c>
      <c r="B7" s="53" t="s">
        <v>43</v>
      </c>
      <c r="C7" s="80" t="s">
        <v>23</v>
      </c>
      <c r="D7" s="49">
        <v>29.9</v>
      </c>
      <c r="E7" s="49"/>
      <c r="F7" s="88"/>
      <c r="G7" s="19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</row>
    <row r="8" spans="1:79" ht="30" customHeight="1">
      <c r="A8" s="83">
        <f>A7+1</f>
        <v>4</v>
      </c>
      <c r="B8" s="53" t="s">
        <v>44</v>
      </c>
      <c r="C8" s="80" t="s">
        <v>38</v>
      </c>
      <c r="D8" s="49">
        <v>340</v>
      </c>
      <c r="E8" s="49"/>
      <c r="F8" s="8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30" customHeight="1">
      <c r="A9" s="83">
        <v>5</v>
      </c>
      <c r="B9" s="53" t="s">
        <v>47</v>
      </c>
      <c r="C9" s="87" t="s">
        <v>38</v>
      </c>
      <c r="D9" s="49">
        <v>20</v>
      </c>
      <c r="E9" s="49"/>
      <c r="F9" s="8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30" customHeight="1">
      <c r="A10" s="83">
        <v>6</v>
      </c>
      <c r="B10" s="53" t="s">
        <v>49</v>
      </c>
      <c r="C10" s="89" t="s">
        <v>38</v>
      </c>
      <c r="D10" s="49">
        <v>18</v>
      </c>
      <c r="E10" s="49"/>
      <c r="F10" s="88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30" customHeight="1">
      <c r="A11" s="83">
        <v>7</v>
      </c>
      <c r="B11" s="51" t="s">
        <v>40</v>
      </c>
      <c r="C11" s="52" t="s">
        <v>29</v>
      </c>
      <c r="D11" s="54">
        <v>136.2</v>
      </c>
      <c r="E11" s="49"/>
      <c r="F11" s="88"/>
      <c r="G11" s="19"/>
      <c r="H11" s="18"/>
      <c r="I11" s="18"/>
      <c r="J11" s="18"/>
      <c r="K11" s="18"/>
      <c r="L11" s="18"/>
      <c r="M11" s="18"/>
      <c r="N11" s="19"/>
      <c r="O11" s="55"/>
      <c r="P11" s="19"/>
      <c r="Q11" s="19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30" customHeight="1">
      <c r="A12" s="83">
        <v>8</v>
      </c>
      <c r="B12" s="51" t="s">
        <v>39</v>
      </c>
      <c r="C12" s="52" t="s">
        <v>29</v>
      </c>
      <c r="D12" s="54">
        <v>39.8</v>
      </c>
      <c r="E12" s="49"/>
      <c r="F12" s="88"/>
      <c r="G12" s="19"/>
      <c r="H12" s="18"/>
      <c r="I12" s="18"/>
      <c r="J12" s="18"/>
      <c r="K12" s="18"/>
      <c r="L12" s="18"/>
      <c r="M12" s="18"/>
      <c r="N12" s="19"/>
      <c r="O12" s="55"/>
      <c r="P12" s="19"/>
      <c r="Q12" s="1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30" customHeight="1">
      <c r="A13" s="83">
        <v>9</v>
      </c>
      <c r="B13" s="51" t="s">
        <v>30</v>
      </c>
      <c r="C13" s="52" t="s">
        <v>24</v>
      </c>
      <c r="D13" s="54">
        <v>1</v>
      </c>
      <c r="E13" s="49"/>
      <c r="F13" s="88"/>
      <c r="G13" s="19"/>
      <c r="H13" s="18"/>
      <c r="I13" s="18"/>
      <c r="J13" s="18"/>
      <c r="K13" s="18"/>
      <c r="L13" s="18"/>
      <c r="M13" s="18"/>
      <c r="N13" s="19"/>
      <c r="O13" s="55"/>
      <c r="P13" s="19"/>
      <c r="Q13" s="19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22.5" customHeight="1">
      <c r="A14" s="83"/>
      <c r="B14" s="20" t="s">
        <v>14</v>
      </c>
      <c r="C14" s="52"/>
      <c r="D14" s="48"/>
      <c r="E14" s="54"/>
      <c r="F14" s="85"/>
      <c r="G14" s="19"/>
      <c r="H14" s="18"/>
      <c r="I14" s="18"/>
      <c r="J14" s="18"/>
      <c r="K14" s="18"/>
      <c r="L14" s="18"/>
      <c r="M14" s="18"/>
      <c r="N14" s="19"/>
      <c r="O14" s="19"/>
      <c r="P14" s="19"/>
      <c r="Q14" s="1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22.5" customHeight="1">
      <c r="A15" s="83"/>
      <c r="B15" s="20" t="s">
        <v>50</v>
      </c>
      <c r="C15" s="52"/>
      <c r="D15" s="48"/>
      <c r="E15" s="54"/>
      <c r="F15" s="85"/>
      <c r="G15" s="19"/>
      <c r="H15" s="18"/>
      <c r="I15" s="18"/>
      <c r="J15" s="18"/>
      <c r="K15" s="18"/>
      <c r="L15" s="18"/>
      <c r="M15" s="18"/>
      <c r="N15" s="19"/>
      <c r="O15" s="19"/>
      <c r="P15" s="19"/>
      <c r="Q15" s="1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22.5" customHeight="1">
      <c r="A16" s="83"/>
      <c r="B16" s="20" t="s">
        <v>15</v>
      </c>
      <c r="C16" s="86"/>
      <c r="D16" s="48"/>
      <c r="E16" s="84"/>
      <c r="F16" s="85"/>
      <c r="G16" s="19"/>
      <c r="H16" s="18"/>
      <c r="I16" s="73"/>
      <c r="J16" s="18"/>
      <c r="K16" s="18"/>
      <c r="L16" s="18"/>
      <c r="M16" s="18"/>
      <c r="N16" s="19"/>
      <c r="O16" s="19"/>
      <c r="P16" s="19"/>
      <c r="Q16" s="1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6.5">
      <c r="A17" s="21"/>
      <c r="B17" s="22"/>
      <c r="C17" s="23"/>
      <c r="D17" s="24"/>
      <c r="E17" s="24"/>
      <c r="F17" s="25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6.5">
      <c r="A18" s="26"/>
      <c r="B18" s="102" t="s">
        <v>21</v>
      </c>
      <c r="C18" s="102"/>
      <c r="D18" s="26"/>
      <c r="E18" s="102" t="s">
        <v>20</v>
      </c>
      <c r="F18" s="102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16.5">
      <c r="A19" s="26"/>
      <c r="B19" s="27"/>
      <c r="C19" s="26"/>
      <c r="D19" s="26"/>
      <c r="E19" s="26"/>
      <c r="F19" s="19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6.5">
      <c r="A20" s="26"/>
      <c r="E20" s="26"/>
      <c r="F20" s="19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6.5">
      <c r="A21" s="26"/>
      <c r="B21" s="27"/>
      <c r="C21" s="26"/>
      <c r="D21" s="26"/>
      <c r="E21" s="26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6.5">
      <c r="A22" s="26"/>
      <c r="B22" s="27"/>
      <c r="C22" s="26"/>
      <c r="D22" s="26"/>
      <c r="E22" s="26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6.5">
      <c r="A23" s="26"/>
      <c r="B23" s="27"/>
      <c r="E23" s="26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6.5">
      <c r="A24" s="26"/>
      <c r="B24" s="27"/>
      <c r="C24" s="26"/>
      <c r="D24" s="26"/>
      <c r="E24" s="26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6.5">
      <c r="A25" s="26"/>
      <c r="B25" s="27"/>
      <c r="C25" s="26"/>
      <c r="D25" s="26"/>
      <c r="E25" s="26"/>
      <c r="F25" s="19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6.5">
      <c r="A26" s="26"/>
      <c r="B26" s="27"/>
      <c r="C26" s="26"/>
      <c r="D26" s="26"/>
      <c r="E26" s="26"/>
      <c r="F26" s="19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6.5">
      <c r="A27" s="26"/>
      <c r="B27" s="27"/>
      <c r="C27" s="26"/>
      <c r="D27" s="26"/>
      <c r="E27" s="26"/>
      <c r="F27" s="19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6.5">
      <c r="A28" s="26"/>
      <c r="B28" s="27"/>
      <c r="C28" s="26"/>
      <c r="D28" s="26"/>
      <c r="E28" s="26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6.5">
      <c r="A29" s="26"/>
      <c r="B29" s="27"/>
      <c r="C29" s="26"/>
      <c r="D29" s="26"/>
      <c r="E29" s="26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16.5">
      <c r="A30" s="29"/>
      <c r="B30" s="30"/>
      <c r="C30" s="19"/>
      <c r="D30" s="19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6.5">
      <c r="A31" s="29"/>
      <c r="B31" s="30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6.5">
      <c r="A32" s="29"/>
      <c r="B32" s="30"/>
      <c r="C32" s="19"/>
      <c r="D32" s="19"/>
      <c r="E32" s="19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6.5">
      <c r="A33" s="31"/>
      <c r="B33" s="3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6.5">
      <c r="A34" s="31"/>
      <c r="B34" s="3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6.5">
      <c r="A35" s="31"/>
      <c r="B35" s="3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6.5">
      <c r="A36" s="31"/>
      <c r="B36" s="3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6.5">
      <c r="A37" s="31"/>
      <c r="B37" s="3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6.5">
      <c r="A38" s="31"/>
      <c r="B38" s="3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6.5">
      <c r="A39" s="31"/>
      <c r="B39" s="3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6.5">
      <c r="A40" s="31"/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16.5">
      <c r="A41" s="31"/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6.5">
      <c r="A42" s="31"/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6.5">
      <c r="A43" s="31"/>
      <c r="B43" s="3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6.5">
      <c r="A44" s="31"/>
      <c r="B44" s="3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6.5">
      <c r="A45" s="31"/>
      <c r="B45" s="3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6.5">
      <c r="A46" s="31"/>
      <c r="B46" s="3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6.5">
      <c r="A47" s="31"/>
      <c r="B47" s="3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6.5">
      <c r="A48" s="31"/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6.5">
      <c r="A49" s="31"/>
      <c r="B49" s="3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6.5">
      <c r="A50" s="31"/>
      <c r="B50" s="3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6.5">
      <c r="A51" s="31"/>
      <c r="B51" s="3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16.5">
      <c r="A52" s="31"/>
      <c r="B52" s="3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6.5">
      <c r="A53" s="31"/>
      <c r="B53" s="3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6.5">
      <c r="A54" s="31"/>
      <c r="B54" s="3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6.5">
      <c r="A55" s="31"/>
      <c r="B55" s="3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6.5">
      <c r="A56" s="31"/>
      <c r="B56" s="3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6.5">
      <c r="A57" s="31"/>
      <c r="B57" s="3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6.5">
      <c r="A58" s="31"/>
      <c r="B58" s="3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6.5">
      <c r="A59" s="31"/>
      <c r="B59" s="3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6.5">
      <c r="A60" s="31"/>
      <c r="B60" s="3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6.5">
      <c r="A61" s="31"/>
      <c r="B61" s="3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6.5">
      <c r="A62" s="31"/>
      <c r="B62" s="3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16.5">
      <c r="A63" s="31"/>
      <c r="B63" s="3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6.5">
      <c r="A64" s="31"/>
      <c r="B64" s="3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6.5">
      <c r="A65" s="31"/>
      <c r="B65" s="3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6.5">
      <c r="A66" s="31"/>
      <c r="B66" s="3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6.5">
      <c r="A67" s="31"/>
      <c r="B67" s="3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6.5">
      <c r="A68" s="31"/>
      <c r="B68" s="3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6.5">
      <c r="A69" s="31"/>
      <c r="B69" s="3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6.5">
      <c r="A70" s="31"/>
      <c r="B70" s="3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6.5">
      <c r="A71" s="31"/>
      <c r="B71" s="3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6.5">
      <c r="A72" s="31"/>
      <c r="B72" s="3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6.5">
      <c r="A73" s="31"/>
      <c r="B73" s="3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6.5">
      <c r="A74" s="31"/>
      <c r="B74" s="3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6.5">
      <c r="A75" s="31"/>
      <c r="B75" s="3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6.5">
      <c r="A76" s="31"/>
      <c r="B76" s="3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6.5">
      <c r="A77" s="31"/>
      <c r="B77" s="3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6.5">
      <c r="A78" s="31"/>
      <c r="B78" s="3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79" ht="16.5">
      <c r="A79" s="31"/>
      <c r="B79" s="3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1:79" ht="16.5">
      <c r="A80" s="31"/>
      <c r="B80" s="3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</row>
    <row r="81" spans="1:79" ht="16.5">
      <c r="A81" s="31"/>
      <c r="B81" s="3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</row>
    <row r="82" spans="1:79" ht="16.5">
      <c r="A82" s="31"/>
      <c r="B82" s="3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</row>
    <row r="83" spans="1:79" ht="16.5">
      <c r="A83" s="31"/>
      <c r="B83" s="3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ht="16.5">
      <c r="A84" s="31"/>
      <c r="B84" s="3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</row>
    <row r="85" spans="1:79" ht="16.5">
      <c r="A85" s="31"/>
      <c r="B85" s="3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</row>
    <row r="86" spans="1:79" ht="16.5">
      <c r="A86" s="31"/>
      <c r="B86" s="3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</row>
    <row r="87" spans="1:79" ht="16.5">
      <c r="A87" s="31"/>
      <c r="B87" s="3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</row>
    <row r="88" spans="1:79" ht="16.5">
      <c r="A88" s="31"/>
      <c r="B88" s="3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</row>
    <row r="89" spans="1:79" ht="16.5">
      <c r="A89" s="31"/>
      <c r="B89" s="3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</row>
    <row r="90" spans="1:79" ht="16.5">
      <c r="A90" s="31"/>
      <c r="B90" s="3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</row>
    <row r="91" spans="1:79" ht="16.5">
      <c r="A91" s="31"/>
      <c r="B91" s="3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</row>
    <row r="92" spans="1:79" ht="16.5">
      <c r="A92" s="31"/>
      <c r="B92" s="3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</row>
    <row r="93" spans="1:79" ht="16.5">
      <c r="A93" s="31"/>
      <c r="B93" s="3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</row>
    <row r="94" spans="1:79" ht="16.5">
      <c r="A94" s="31"/>
      <c r="B94" s="3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</row>
    <row r="95" spans="1:79" ht="16.5">
      <c r="A95" s="31"/>
      <c r="B95" s="3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</row>
    <row r="96" spans="1:79" ht="16.5">
      <c r="A96" s="31"/>
      <c r="B96" s="3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</row>
    <row r="97" spans="1:79" ht="16.5">
      <c r="A97" s="31"/>
      <c r="B97" s="3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</row>
    <row r="98" spans="1:79" ht="16.5">
      <c r="A98" s="31"/>
      <c r="B98" s="3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</row>
    <row r="99" spans="1:79" ht="16.5">
      <c r="A99" s="31"/>
      <c r="B99" s="3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</row>
    <row r="100" spans="1:79" ht="16.5">
      <c r="A100" s="31"/>
      <c r="B100" s="3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</row>
    <row r="101" spans="1:79" ht="16.5">
      <c r="A101" s="31"/>
      <c r="B101" s="3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</row>
    <row r="102" spans="1:79" ht="16.5">
      <c r="A102" s="31"/>
      <c r="B102" s="3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</row>
    <row r="103" spans="1:79" ht="16.5">
      <c r="A103" s="31"/>
      <c r="B103" s="3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</row>
    <row r="104" spans="1:79" ht="16.5">
      <c r="A104" s="31"/>
      <c r="B104" s="3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</row>
    <row r="105" spans="1:79" ht="16.5">
      <c r="A105" s="31"/>
      <c r="B105" s="3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</row>
    <row r="106" spans="1:79" ht="16.5">
      <c r="A106" s="31"/>
      <c r="B106" s="3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</row>
    <row r="107" spans="1:79" ht="16.5">
      <c r="A107" s="31"/>
      <c r="B107" s="3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</row>
    <row r="108" spans="1:79" ht="16.5">
      <c r="A108" s="31"/>
      <c r="B108" s="3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</row>
    <row r="109" spans="1:79" ht="16.5">
      <c r="A109" s="31"/>
      <c r="B109" s="3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</row>
    <row r="110" spans="1:79" ht="16.5">
      <c r="A110" s="31"/>
      <c r="B110" s="3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</row>
    <row r="111" spans="1:79" ht="16.5">
      <c r="A111" s="31"/>
      <c r="B111" s="3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</row>
    <row r="112" spans="1:79" ht="16.5">
      <c r="A112" s="31"/>
      <c r="B112" s="3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</row>
    <row r="113" spans="1:79" ht="16.5">
      <c r="A113" s="31"/>
      <c r="B113" s="3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</row>
    <row r="114" spans="1:79" ht="16.5">
      <c r="A114" s="31"/>
      <c r="B114" s="3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</row>
    <row r="115" spans="1:79" ht="16.5">
      <c r="A115" s="31"/>
      <c r="B115" s="3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</row>
    <row r="116" spans="1:79" ht="16.5">
      <c r="A116" s="31"/>
      <c r="B116" s="3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</row>
    <row r="117" spans="1:79" ht="16.5">
      <c r="A117" s="31"/>
      <c r="B117" s="3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</row>
    <row r="118" spans="1:79" ht="16.5">
      <c r="A118" s="31"/>
      <c r="B118" s="3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</row>
    <row r="119" spans="1:79" ht="16.5">
      <c r="A119" s="31"/>
      <c r="B119" s="3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</row>
    <row r="120" spans="1:79" ht="16.5">
      <c r="A120" s="31"/>
      <c r="B120" s="3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</row>
    <row r="121" spans="1:79" ht="16.5">
      <c r="A121" s="31"/>
      <c r="B121" s="3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</row>
    <row r="122" spans="1:79" ht="16.5">
      <c r="A122" s="31"/>
      <c r="B122" s="3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</row>
    <row r="123" spans="1:79" ht="16.5">
      <c r="A123" s="31"/>
      <c r="B123" s="3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</row>
    <row r="124" spans="1:79" ht="16.5">
      <c r="A124" s="31"/>
      <c r="B124" s="3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</row>
    <row r="125" spans="1:79" ht="16.5">
      <c r="A125" s="31"/>
      <c r="B125" s="3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</row>
    <row r="126" spans="1:6" ht="16.5">
      <c r="A126" s="31"/>
      <c r="B126" s="32"/>
      <c r="C126" s="18"/>
      <c r="D126" s="18"/>
      <c r="E126" s="18"/>
      <c r="F126" s="18"/>
    </row>
    <row r="127" spans="1:6" ht="16.5">
      <c r="A127" s="31"/>
      <c r="B127" s="32"/>
      <c r="C127" s="18"/>
      <c r="D127" s="18"/>
      <c r="E127" s="18"/>
      <c r="F127" s="18"/>
    </row>
    <row r="128" spans="1:6" ht="16.5">
      <c r="A128" s="31"/>
      <c r="B128" s="32"/>
      <c r="C128" s="18"/>
      <c r="D128" s="18"/>
      <c r="E128" s="18"/>
      <c r="F128" s="18"/>
    </row>
    <row r="129" spans="1:6" ht="16.5">
      <c r="A129" s="31"/>
      <c r="B129" s="32"/>
      <c r="C129" s="18"/>
      <c r="D129" s="18"/>
      <c r="E129" s="18"/>
      <c r="F129" s="18"/>
    </row>
    <row r="130" spans="1:6" ht="16.5">
      <c r="A130" s="31"/>
      <c r="B130" s="32"/>
      <c r="C130" s="18"/>
      <c r="D130" s="18"/>
      <c r="E130" s="18"/>
      <c r="F130" s="18"/>
    </row>
  </sheetData>
  <sheetProtection/>
  <mergeCells count="4">
    <mergeCell ref="B18:C18"/>
    <mergeCell ref="E18:F18"/>
    <mergeCell ref="A1:F1"/>
    <mergeCell ref="A2:I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4"/>
  <sheetViews>
    <sheetView zoomScale="85" zoomScaleNormal="85" zoomScaleSheetLayoutView="85" zoomScalePageLayoutView="0" workbookViewId="0" topLeftCell="A22">
      <selection activeCell="B1" sqref="B1:E1"/>
    </sheetView>
  </sheetViews>
  <sheetFormatPr defaultColWidth="9.140625" defaultRowHeight="15"/>
  <cols>
    <col min="1" max="1" width="3.00390625" style="33" customWidth="1"/>
    <col min="2" max="2" width="7.421875" style="0" customWidth="1"/>
    <col min="3" max="3" width="53.57421875" style="0" customWidth="1"/>
    <col min="4" max="4" width="28.28125" style="0" customWidth="1"/>
    <col min="5" max="5" width="35.421875" style="0" customWidth="1"/>
    <col min="6" max="6" width="11.140625" style="0" hidden="1" customWidth="1"/>
    <col min="7" max="18" width="0" style="0" hidden="1" customWidth="1"/>
    <col min="19" max="28" width="9.140625" style="0" hidden="1" customWidth="1"/>
    <col min="29" max="34" width="0" style="0" hidden="1" customWidth="1"/>
    <col min="35" max="35" width="9.140625" style="0" customWidth="1"/>
  </cols>
  <sheetData>
    <row r="1" spans="1:5" s="1" customFormat="1" ht="20.25" customHeight="1">
      <c r="A1" s="47"/>
      <c r="B1" s="112" t="s">
        <v>62</v>
      </c>
      <c r="C1" s="112"/>
      <c r="D1" s="112"/>
      <c r="E1" s="112"/>
    </row>
    <row r="2" spans="1:5" s="4" customFormat="1" ht="15.75">
      <c r="A2" s="2"/>
      <c r="B2" s="3"/>
      <c r="C2" s="113" t="s">
        <v>18</v>
      </c>
      <c r="D2" s="113"/>
      <c r="E2" s="113"/>
    </row>
    <row r="3" spans="1:5" s="4" customFormat="1" ht="13.5">
      <c r="A3" s="2"/>
      <c r="B3" s="5"/>
      <c r="C3" s="7"/>
      <c r="D3" s="2"/>
      <c r="E3" s="2"/>
    </row>
    <row r="4" spans="1:5" s="4" customFormat="1" ht="22.5" customHeight="1">
      <c r="A4" s="6" t="s">
        <v>41</v>
      </c>
      <c r="B4" s="5"/>
      <c r="C4" s="7"/>
      <c r="D4" s="2"/>
      <c r="E4" s="2"/>
    </row>
    <row r="5" spans="1:5" s="7" customFormat="1" ht="15.75" customHeight="1">
      <c r="A5" s="105" t="s">
        <v>0</v>
      </c>
      <c r="B5" s="114" t="s">
        <v>5</v>
      </c>
      <c r="C5" s="105" t="s">
        <v>1</v>
      </c>
      <c r="D5" s="105" t="s">
        <v>2</v>
      </c>
      <c r="E5" s="105" t="s">
        <v>3</v>
      </c>
    </row>
    <row r="6" spans="1:10" s="7" customFormat="1" ht="42" customHeight="1">
      <c r="A6" s="105"/>
      <c r="B6" s="114"/>
      <c r="C6" s="105"/>
      <c r="D6" s="105"/>
      <c r="E6" s="105"/>
      <c r="J6" s="7" t="s">
        <v>22</v>
      </c>
    </row>
    <row r="7" spans="1:5" s="7" customFormat="1" ht="20.25" customHeight="1">
      <c r="A7" s="75">
        <v>1</v>
      </c>
      <c r="B7" s="76">
        <v>2</v>
      </c>
      <c r="C7" s="75">
        <v>3</v>
      </c>
      <c r="D7" s="75">
        <v>4</v>
      </c>
      <c r="E7" s="77">
        <v>5</v>
      </c>
    </row>
    <row r="8" spans="1:26" s="8" customFormat="1" ht="37.5" customHeight="1">
      <c r="A8" s="62">
        <v>1</v>
      </c>
      <c r="B8" s="99" t="s">
        <v>59</v>
      </c>
      <c r="C8" s="69" t="s">
        <v>26</v>
      </c>
      <c r="D8" s="60" t="s">
        <v>37</v>
      </c>
      <c r="E8" s="61">
        <v>159</v>
      </c>
      <c r="F8" s="110">
        <v>1</v>
      </c>
      <c r="G8" s="34"/>
      <c r="I8" s="39" t="e">
        <f>#REF!+#REF!+#REF!</f>
        <v>#REF!</v>
      </c>
      <c r="J8" s="40" t="e">
        <f>P8/E8</f>
        <v>#REF!</v>
      </c>
      <c r="K8" s="39"/>
      <c r="L8" s="45"/>
      <c r="M8" s="39" t="e">
        <f>I8*0.02</f>
        <v>#REF!</v>
      </c>
      <c r="N8" s="39" t="e">
        <f>M8+I8</f>
        <v>#REF!</v>
      </c>
      <c r="O8" s="45" t="e">
        <f>N8*0.03</f>
        <v>#REF!</v>
      </c>
      <c r="P8" s="39" t="e">
        <f>N8+O8</f>
        <v>#REF!</v>
      </c>
      <c r="V8" s="8" t="e">
        <f>#REF!*0.02</f>
        <v>#REF!</v>
      </c>
      <c r="W8" s="34" t="e">
        <f>V8+#REF!</f>
        <v>#REF!</v>
      </c>
      <c r="X8" s="8" t="e">
        <f>W8*0.03</f>
        <v>#REF!</v>
      </c>
      <c r="Y8" s="34" t="e">
        <f>X8+W8</f>
        <v>#REF!</v>
      </c>
      <c r="Z8" s="45" t="e">
        <f>Y8/E8</f>
        <v>#REF!</v>
      </c>
    </row>
    <row r="9" spans="1:26" s="8" customFormat="1" ht="37.5" customHeight="1">
      <c r="A9" s="62">
        <v>2</v>
      </c>
      <c r="B9" s="99" t="s">
        <v>60</v>
      </c>
      <c r="C9" s="69" t="s">
        <v>27</v>
      </c>
      <c r="D9" s="60" t="s">
        <v>32</v>
      </c>
      <c r="E9" s="61">
        <v>17</v>
      </c>
      <c r="F9" s="110"/>
      <c r="J9" s="41"/>
      <c r="V9" s="8" t="e">
        <f>#REF!*0.02</f>
        <v>#REF!</v>
      </c>
      <c r="W9" s="34" t="e">
        <f>V9+#REF!</f>
        <v>#REF!</v>
      </c>
      <c r="X9" s="8" t="e">
        <f>W9*0.03</f>
        <v>#REF!</v>
      </c>
      <c r="Y9" s="34" t="e">
        <f>X9+W9</f>
        <v>#REF!</v>
      </c>
      <c r="Z9" s="45" t="e">
        <f>Y9/E9</f>
        <v>#REF!</v>
      </c>
    </row>
    <row r="10" spans="1:26" s="8" customFormat="1" ht="37.5" customHeight="1">
      <c r="A10" s="62">
        <v>3</v>
      </c>
      <c r="B10" s="36" t="s">
        <v>36</v>
      </c>
      <c r="C10" s="59" t="s">
        <v>42</v>
      </c>
      <c r="D10" s="60" t="s">
        <v>32</v>
      </c>
      <c r="E10" s="61">
        <v>29.9</v>
      </c>
      <c r="F10" s="111">
        <v>5</v>
      </c>
      <c r="I10" s="39" t="e">
        <f>#REF!+#REF!+#REF!</f>
        <v>#REF!</v>
      </c>
      <c r="J10" s="40" t="e">
        <f>P10/E8</f>
        <v>#REF!</v>
      </c>
      <c r="K10" s="39"/>
      <c r="L10" s="45"/>
      <c r="M10" s="39" t="e">
        <f>I10*0.02</f>
        <v>#REF!</v>
      </c>
      <c r="N10" s="39" t="e">
        <f>M10+I10</f>
        <v>#REF!</v>
      </c>
      <c r="O10" s="45" t="e">
        <f>N10*0.03</f>
        <v>#REF!</v>
      </c>
      <c r="P10" s="39" t="e">
        <f>N10+O10</f>
        <v>#REF!</v>
      </c>
      <c r="V10" s="8" t="e">
        <f>#REF!*0.02</f>
        <v>#REF!</v>
      </c>
      <c r="W10" s="34" t="e">
        <f>V10+#REF!</f>
        <v>#REF!</v>
      </c>
      <c r="X10" s="8" t="e">
        <f>W10*0.03</f>
        <v>#REF!</v>
      </c>
      <c r="Y10" s="34" t="e">
        <f>X10+W10</f>
        <v>#REF!</v>
      </c>
      <c r="Z10" s="45" t="e">
        <f>Y10/E10</f>
        <v>#REF!</v>
      </c>
    </row>
    <row r="11" spans="1:27" s="7" customFormat="1" ht="37.5" customHeight="1">
      <c r="A11" s="106">
        <v>4</v>
      </c>
      <c r="B11" s="36" t="s">
        <v>36</v>
      </c>
      <c r="C11" s="59" t="s">
        <v>45</v>
      </c>
      <c r="D11" s="60" t="s">
        <v>38</v>
      </c>
      <c r="E11" s="61">
        <v>340</v>
      </c>
      <c r="F11" s="111"/>
      <c r="J11" s="42"/>
      <c r="V11" s="57" t="e">
        <f>#REF!+#REF!+#REF!</f>
        <v>#REF!</v>
      </c>
      <c r="W11" s="7" t="e">
        <f>V11*0.02</f>
        <v>#REF!</v>
      </c>
      <c r="X11" s="57" t="e">
        <f>W11+V11</f>
        <v>#REF!</v>
      </c>
      <c r="Y11" s="7" t="e">
        <f>X11*0.03</f>
        <v>#REF!</v>
      </c>
      <c r="Z11" s="58" t="e">
        <f>Y11+X11</f>
        <v>#REF!</v>
      </c>
      <c r="AA11" s="56" t="e">
        <f>Z11/E11</f>
        <v>#REF!</v>
      </c>
    </row>
    <row r="12" spans="1:26" s="7" customFormat="1" ht="37.5" customHeight="1">
      <c r="A12" s="106"/>
      <c r="B12" s="36" t="s">
        <v>36</v>
      </c>
      <c r="C12" s="59" t="s">
        <v>33</v>
      </c>
      <c r="D12" s="63" t="s">
        <v>31</v>
      </c>
      <c r="E12" s="61">
        <v>2075.7</v>
      </c>
      <c r="F12" s="14">
        <v>6</v>
      </c>
      <c r="I12" s="44" t="e">
        <f>#REF!</f>
        <v>#REF!</v>
      </c>
      <c r="J12" s="43" t="e">
        <f>P12/E8</f>
        <v>#REF!</v>
      </c>
      <c r="K12" s="39"/>
      <c r="L12" s="45"/>
      <c r="M12" s="39" t="e">
        <f>I12*0.02</f>
        <v>#REF!</v>
      </c>
      <c r="N12" s="39" t="e">
        <f>M12+I12</f>
        <v>#REF!</v>
      </c>
      <c r="O12" s="45" t="e">
        <f>N12*0.03</f>
        <v>#REF!</v>
      </c>
      <c r="P12" s="39" t="e">
        <f>N12+O12</f>
        <v>#REF!</v>
      </c>
      <c r="Z12" s="56"/>
    </row>
    <row r="13" spans="1:26" s="8" customFormat="1" ht="37.5" customHeight="1">
      <c r="A13" s="106"/>
      <c r="B13" s="36" t="s">
        <v>36</v>
      </c>
      <c r="C13" s="64" t="s">
        <v>34</v>
      </c>
      <c r="D13" s="62" t="s">
        <v>35</v>
      </c>
      <c r="E13" s="61">
        <v>57.8</v>
      </c>
      <c r="F13" s="15">
        <v>4</v>
      </c>
      <c r="I13" s="39" t="e">
        <f>#REF!</f>
        <v>#REF!</v>
      </c>
      <c r="J13" s="40" t="e">
        <f>P13/#REF!</f>
        <v>#REF!</v>
      </c>
      <c r="K13" s="39"/>
      <c r="L13" s="45"/>
      <c r="M13" s="39" t="e">
        <f>I13*0.02</f>
        <v>#REF!</v>
      </c>
      <c r="N13" s="39" t="e">
        <f>M13+I13</f>
        <v>#REF!</v>
      </c>
      <c r="O13" s="45" t="e">
        <f>N13*0.03</f>
        <v>#REF!</v>
      </c>
      <c r="P13" s="39" t="e">
        <f>N13+O13</f>
        <v>#REF!</v>
      </c>
      <c r="Z13" s="45"/>
    </row>
    <row r="14" spans="1:26" s="8" customFormat="1" ht="37.5" customHeight="1">
      <c r="A14" s="106">
        <v>5</v>
      </c>
      <c r="B14" s="36" t="s">
        <v>36</v>
      </c>
      <c r="C14" s="59" t="s">
        <v>46</v>
      </c>
      <c r="D14" s="60" t="s">
        <v>38</v>
      </c>
      <c r="E14" s="61">
        <v>20</v>
      </c>
      <c r="F14" s="15"/>
      <c r="I14" s="39"/>
      <c r="J14" s="40"/>
      <c r="K14" s="39"/>
      <c r="L14" s="45"/>
      <c r="M14" s="39"/>
      <c r="N14" s="39"/>
      <c r="O14" s="45"/>
      <c r="P14" s="39"/>
      <c r="Z14" s="45"/>
    </row>
    <row r="15" spans="1:26" s="8" customFormat="1" ht="37.5" customHeight="1">
      <c r="A15" s="106"/>
      <c r="B15" s="36" t="s">
        <v>36</v>
      </c>
      <c r="C15" s="59" t="s">
        <v>48</v>
      </c>
      <c r="D15" s="63" t="s">
        <v>31</v>
      </c>
      <c r="E15" s="61">
        <v>122.9</v>
      </c>
      <c r="F15" s="15"/>
      <c r="I15" s="39"/>
      <c r="J15" s="40"/>
      <c r="K15" s="39"/>
      <c r="L15" s="45"/>
      <c r="M15" s="39"/>
      <c r="N15" s="39"/>
      <c r="O15" s="45"/>
      <c r="P15" s="39"/>
      <c r="Z15" s="45"/>
    </row>
    <row r="16" spans="1:26" s="8" customFormat="1" ht="37.5" customHeight="1">
      <c r="A16" s="106"/>
      <c r="B16" s="36" t="s">
        <v>36</v>
      </c>
      <c r="C16" s="64" t="s">
        <v>34</v>
      </c>
      <c r="D16" s="62" t="s">
        <v>35</v>
      </c>
      <c r="E16" s="61">
        <v>1.7</v>
      </c>
      <c r="F16" s="15"/>
      <c r="I16" s="39"/>
      <c r="J16" s="40"/>
      <c r="K16" s="39"/>
      <c r="L16" s="45"/>
      <c r="M16" s="39"/>
      <c r="N16" s="39"/>
      <c r="O16" s="45"/>
      <c r="P16" s="39"/>
      <c r="Z16" s="45"/>
    </row>
    <row r="17" spans="1:13" s="7" customFormat="1" ht="43.5" customHeight="1">
      <c r="A17" s="107">
        <v>6</v>
      </c>
      <c r="B17" s="100" t="s">
        <v>36</v>
      </c>
      <c r="C17" s="90" t="s">
        <v>55</v>
      </c>
      <c r="D17" s="61" t="s">
        <v>51</v>
      </c>
      <c r="E17" s="61">
        <v>18</v>
      </c>
      <c r="G17" s="91">
        <v>5</v>
      </c>
      <c r="H17" s="92" t="e">
        <f>#REF!+#REF!</f>
        <v>#REF!</v>
      </c>
      <c r="I17" s="52" t="e">
        <f>H17*0.03</f>
        <v>#REF!</v>
      </c>
      <c r="J17" s="92" t="e">
        <f>I17+H17</f>
        <v>#REF!</v>
      </c>
      <c r="K17" s="52" t="e">
        <f>J17*0.02</f>
        <v>#REF!</v>
      </c>
      <c r="L17" s="92" t="e">
        <f>K17+J17</f>
        <v>#REF!</v>
      </c>
      <c r="M17" s="93" t="e">
        <f>L17/E17</f>
        <v>#REF!</v>
      </c>
    </row>
    <row r="18" spans="1:13" s="7" customFormat="1" ht="30.75" customHeight="1">
      <c r="A18" s="108"/>
      <c r="B18" s="99" t="s">
        <v>60</v>
      </c>
      <c r="C18" s="90" t="s">
        <v>52</v>
      </c>
      <c r="D18" s="94" t="s">
        <v>53</v>
      </c>
      <c r="E18" s="61">
        <v>8.6</v>
      </c>
      <c r="G18" s="91"/>
      <c r="H18" s="92"/>
      <c r="I18" s="52"/>
      <c r="J18" s="92"/>
      <c r="K18" s="52"/>
      <c r="L18" s="92"/>
      <c r="M18" s="93"/>
    </row>
    <row r="19" spans="1:13" s="7" customFormat="1" ht="39" customHeight="1">
      <c r="A19" s="108"/>
      <c r="B19" s="100" t="s">
        <v>36</v>
      </c>
      <c r="C19" s="90" t="s">
        <v>54</v>
      </c>
      <c r="D19" s="94" t="s">
        <v>53</v>
      </c>
      <c r="E19" s="61">
        <v>2.3</v>
      </c>
      <c r="G19" s="91">
        <v>6</v>
      </c>
      <c r="H19" s="92" t="e">
        <f>#REF!</f>
        <v>#REF!</v>
      </c>
      <c r="I19" s="52" t="e">
        <f>H19*0.03</f>
        <v>#REF!</v>
      </c>
      <c r="J19" s="92" t="e">
        <f>I19+H19</f>
        <v>#REF!</v>
      </c>
      <c r="K19" s="52" t="e">
        <f>J19*0.02</f>
        <v>#REF!</v>
      </c>
      <c r="L19" s="92" t="e">
        <f>K19+J19</f>
        <v>#REF!</v>
      </c>
      <c r="M19" s="93" t="e">
        <f>L19/E21</f>
        <v>#REF!</v>
      </c>
    </row>
    <row r="20" spans="1:13" s="7" customFormat="1" ht="29.25" customHeight="1">
      <c r="A20" s="109"/>
      <c r="B20" s="100" t="s">
        <v>36</v>
      </c>
      <c r="C20" s="90" t="s">
        <v>56</v>
      </c>
      <c r="D20" s="94" t="s">
        <v>53</v>
      </c>
      <c r="E20" s="61">
        <v>0.45</v>
      </c>
      <c r="G20" s="95"/>
      <c r="H20" s="96"/>
      <c r="I20" s="97"/>
      <c r="J20" s="96"/>
      <c r="K20" s="97"/>
      <c r="L20" s="96"/>
      <c r="M20" s="98"/>
    </row>
    <row r="21" spans="1:26" s="8" customFormat="1" ht="30.75" customHeight="1">
      <c r="A21" s="62">
        <v>7</v>
      </c>
      <c r="B21" s="68" t="s">
        <v>36</v>
      </c>
      <c r="C21" s="66" t="s">
        <v>28</v>
      </c>
      <c r="D21" s="62" t="s">
        <v>35</v>
      </c>
      <c r="E21" s="67">
        <v>136.2</v>
      </c>
      <c r="F21" s="2"/>
      <c r="I21" s="39"/>
      <c r="J21" s="40"/>
      <c r="K21" s="39"/>
      <c r="L21" s="45"/>
      <c r="M21" s="39"/>
      <c r="N21" s="39"/>
      <c r="O21" s="45"/>
      <c r="P21" s="39"/>
      <c r="V21" s="8" t="e">
        <f>#REF!*0.02</f>
        <v>#REF!</v>
      </c>
      <c r="W21" s="34" t="e">
        <f>V21+#REF!</f>
        <v>#REF!</v>
      </c>
      <c r="X21" s="8" t="e">
        <f>W21*0.03</f>
        <v>#REF!</v>
      </c>
      <c r="Y21" s="34" t="e">
        <f>X21+W21</f>
        <v>#REF!</v>
      </c>
      <c r="Z21" s="45" t="e">
        <f>Y21/E21</f>
        <v>#REF!</v>
      </c>
    </row>
    <row r="22" spans="1:26" s="8" customFormat="1" ht="30" customHeight="1">
      <c r="A22" s="62">
        <v>8</v>
      </c>
      <c r="B22" s="68" t="s">
        <v>61</v>
      </c>
      <c r="C22" s="51" t="s">
        <v>39</v>
      </c>
      <c r="D22" s="62" t="s">
        <v>35</v>
      </c>
      <c r="E22" s="67">
        <v>39.8</v>
      </c>
      <c r="F22" s="2"/>
      <c r="I22" s="39"/>
      <c r="J22" s="40"/>
      <c r="K22" s="39"/>
      <c r="L22" s="45"/>
      <c r="M22" s="39"/>
      <c r="N22" s="39"/>
      <c r="O22" s="45"/>
      <c r="P22" s="39"/>
      <c r="W22" s="34"/>
      <c r="Y22" s="34"/>
      <c r="Z22" s="45"/>
    </row>
    <row r="23" spans="1:32" s="8" customFormat="1" ht="29.25" customHeight="1">
      <c r="A23" s="62">
        <v>9</v>
      </c>
      <c r="B23" s="68" t="s">
        <v>36</v>
      </c>
      <c r="C23" s="66" t="s">
        <v>30</v>
      </c>
      <c r="D23" s="62" t="s">
        <v>24</v>
      </c>
      <c r="E23" s="67">
        <v>1</v>
      </c>
      <c r="F23" s="16">
        <v>7</v>
      </c>
      <c r="I23" s="39" t="e">
        <f>#REF!</f>
        <v>#REF!</v>
      </c>
      <c r="J23" s="40" t="e">
        <f>P23/E23</f>
        <v>#REF!</v>
      </c>
      <c r="K23" s="39"/>
      <c r="L23" s="45"/>
      <c r="M23" s="39" t="e">
        <f>I23*0.02</f>
        <v>#REF!</v>
      </c>
      <c r="N23" s="39" t="e">
        <f>M23+I23</f>
        <v>#REF!</v>
      </c>
      <c r="O23" s="45" t="e">
        <f>N23*0.03</f>
        <v>#REF!</v>
      </c>
      <c r="P23" s="39" t="e">
        <f>N23+O23</f>
        <v>#REF!</v>
      </c>
      <c r="V23" s="8" t="e">
        <f>#REF!*0.02</f>
        <v>#REF!</v>
      </c>
      <c r="W23" s="34" t="e">
        <f>V23+#REF!</f>
        <v>#REF!</v>
      </c>
      <c r="X23" s="8" t="e">
        <f>W23*0.03</f>
        <v>#REF!</v>
      </c>
      <c r="Y23" s="34" t="e">
        <f>X23+W23</f>
        <v>#REF!</v>
      </c>
      <c r="Z23" s="45" t="e">
        <f>Y23/E23</f>
        <v>#REF!</v>
      </c>
      <c r="AF23" s="8">
        <v>26927</v>
      </c>
    </row>
    <row r="24" spans="1:240" s="10" customFormat="1" ht="22.5" customHeight="1">
      <c r="A24" s="78"/>
      <c r="B24" s="70"/>
      <c r="C24" s="64" t="s">
        <v>4</v>
      </c>
      <c r="D24" s="62" t="s">
        <v>8</v>
      </c>
      <c r="E24" s="62"/>
      <c r="F24" s="9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</row>
    <row r="25" spans="1:240" s="10" customFormat="1" ht="22.5" customHeight="1">
      <c r="A25" s="62"/>
      <c r="B25" s="71"/>
      <c r="C25" s="64" t="s">
        <v>57</v>
      </c>
      <c r="D25" s="62" t="s">
        <v>8</v>
      </c>
      <c r="E25" s="62"/>
      <c r="F25" s="9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</row>
    <row r="26" spans="1:240" s="10" customFormat="1" ht="22.5" customHeight="1">
      <c r="A26" s="62"/>
      <c r="B26" s="71"/>
      <c r="C26" s="64" t="s">
        <v>6</v>
      </c>
      <c r="D26" s="62" t="s">
        <v>8</v>
      </c>
      <c r="E26" s="62"/>
      <c r="F26" s="9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</row>
    <row r="27" spans="1:240" s="10" customFormat="1" ht="22.5" customHeight="1">
      <c r="A27" s="62"/>
      <c r="B27" s="71"/>
      <c r="C27" s="64" t="s">
        <v>58</v>
      </c>
      <c r="D27" s="62" t="s">
        <v>8</v>
      </c>
      <c r="E27" s="62"/>
      <c r="F27" s="11"/>
      <c r="G27" s="9"/>
      <c r="H27" s="9"/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1" t="e">
        <f>#REF!</f>
        <v>#REF!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</row>
    <row r="28" spans="1:5" s="12" customFormat="1" ht="22.5" customHeight="1">
      <c r="A28" s="62"/>
      <c r="B28" s="71"/>
      <c r="C28" s="65" t="s">
        <v>7</v>
      </c>
      <c r="D28" s="62" t="s">
        <v>8</v>
      </c>
      <c r="E28" s="62"/>
    </row>
    <row r="29" spans="1:9" s="12" customFormat="1" ht="22.5" customHeight="1">
      <c r="A29" s="79"/>
      <c r="B29" s="72"/>
      <c r="C29" s="65" t="s">
        <v>50</v>
      </c>
      <c r="D29" s="62" t="s">
        <v>8</v>
      </c>
      <c r="E29" s="65"/>
      <c r="F29" s="17"/>
      <c r="I29" s="37"/>
    </row>
    <row r="30" spans="1:29" ht="20.25" customHeight="1">
      <c r="A30" s="79"/>
      <c r="B30" s="72"/>
      <c r="C30" s="65" t="s">
        <v>7</v>
      </c>
      <c r="D30" s="62" t="s">
        <v>8</v>
      </c>
      <c r="E30" s="65"/>
      <c r="G30" s="38"/>
      <c r="AC30" s="38" t="e">
        <f>#REF!</f>
        <v>#REF!</v>
      </c>
    </row>
    <row r="31" ht="15">
      <c r="I31" s="38"/>
    </row>
    <row r="32" ht="16.5">
      <c r="C32" s="13"/>
    </row>
    <row r="33" spans="6:63" ht="16.5" customHeight="1"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5" ht="16.5" customHeight="1">
      <c r="A34" s="46"/>
      <c r="B34" s="102" t="s">
        <v>19</v>
      </c>
      <c r="C34" s="102"/>
      <c r="D34" s="35"/>
      <c r="E34" s="101" t="s">
        <v>20</v>
      </c>
    </row>
  </sheetData>
  <sheetProtection/>
  <mergeCells count="13">
    <mergeCell ref="F8:F9"/>
    <mergeCell ref="F10:F11"/>
    <mergeCell ref="B1:E1"/>
    <mergeCell ref="C2:E2"/>
    <mergeCell ref="B5:B6"/>
    <mergeCell ref="B34:C34"/>
    <mergeCell ref="A5:A6"/>
    <mergeCell ref="C5:C6"/>
    <mergeCell ref="D5:D6"/>
    <mergeCell ref="E5:E6"/>
    <mergeCell ref="A11:A13"/>
    <mergeCell ref="A14:A16"/>
    <mergeCell ref="A17:A20"/>
  </mergeCells>
  <conditionalFormatting sqref="B23 C11:E11 G11:AI11 C12:D12 D13 A11 A21:A23 F12:J16 F21:J23 Q21:IV23 Q12:AI16 AJ11:IV16 N17:IV20">
    <cfRule type="cellIs" priority="21" dxfId="4" operator="equal" stopIfTrue="1">
      <formula>8223.307275</formula>
    </cfRule>
  </conditionalFormatting>
  <conditionalFormatting sqref="B21:B22">
    <cfRule type="cellIs" priority="11" dxfId="4" operator="equal" stopIfTrue="1">
      <formula>8223.307275</formula>
    </cfRule>
  </conditionalFormatting>
  <conditionalFormatting sqref="C14:E14 C15:D15 D16 A14">
    <cfRule type="cellIs" priority="5" dxfId="4" operator="equal" stopIfTrue="1">
      <formula>8223.307275</formula>
    </cfRule>
  </conditionalFormatting>
  <conditionalFormatting sqref="A17:A18 E17:F20">
    <cfRule type="cellIs" priority="1" dxfId="4" operator="equal" stopIfTrue="1">
      <formula>8223.307275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2012-01-27T09:16:55Z</cp:lastPrinted>
  <dcterms:created xsi:type="dcterms:W3CDTF">2006-09-16T00:00:00Z</dcterms:created>
  <dcterms:modified xsi:type="dcterms:W3CDTF">2015-07-24T08:17:56Z</dcterms:modified>
  <cp:category/>
  <cp:version/>
  <cp:contentType/>
  <cp:contentStatus/>
</cp:coreProperties>
</file>