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800" activeTab="0"/>
  </bookViews>
  <sheets>
    <sheet name="xarjT" sheetId="1" r:id="rId1"/>
  </sheets>
  <definedNames/>
  <calcPr fullCalcOnLoad="1"/>
</workbook>
</file>

<file path=xl/sharedStrings.xml><?xml version="1.0" encoding="utf-8"?>
<sst xmlns="http://schemas.openxmlformats.org/spreadsheetml/2006/main" count="1372" uniqueCount="303">
  <si>
    <t>100c</t>
  </si>
  <si>
    <t>raodenoba</t>
  </si>
  <si>
    <t>m2</t>
  </si>
  <si>
    <t>Sromis danaxarji</t>
  </si>
  <si>
    <t>kac/sT</t>
  </si>
  <si>
    <t>m3</t>
  </si>
  <si>
    <t>kg</t>
  </si>
  <si>
    <t>jami</t>
  </si>
  <si>
    <t>sxva masalebi</t>
  </si>
  <si>
    <t>lari</t>
  </si>
  <si>
    <t>samuSaoTa moculoba</t>
  </si>
  <si>
    <t>Sromis resursi</t>
  </si>
  <si>
    <t xml:space="preserve"> saxarjTaRricxvo Rirebuleba </t>
  </si>
  <si>
    <t xml:space="preserve">gegmiuri dagroveba </t>
  </si>
  <si>
    <t>manqanebi</t>
  </si>
  <si>
    <t xml:space="preserve">Sromis danaxarji </t>
  </si>
  <si>
    <t>cali</t>
  </si>
  <si>
    <t>k/sT</t>
  </si>
  <si>
    <t>100m2</t>
  </si>
  <si>
    <t>kac.sT.</t>
  </si>
  <si>
    <t>kg.</t>
  </si>
  <si>
    <t>g/m</t>
  </si>
  <si>
    <t>safiTxi zeTovan-webovani</t>
  </si>
  <si>
    <t>c</t>
  </si>
  <si>
    <t>100 m</t>
  </si>
  <si>
    <t>elsadeni 2X2,5 mm2 spilenZis</t>
  </si>
  <si>
    <t>t</t>
  </si>
  <si>
    <t>_Sromis danaxarji</t>
  </si>
  <si>
    <t xml:space="preserve">manqanebi </t>
  </si>
  <si>
    <t>m/sT</t>
  </si>
  <si>
    <t xml:space="preserve">wyalemulsiis saRebavi </t>
  </si>
  <si>
    <t>webocementi</t>
  </si>
  <si>
    <t>elsadenis 2X2,5 mm2 mowyoba</t>
  </si>
  <si>
    <t>xis amortizebuli karis blokebis demontaJi da dasawyobeba</t>
  </si>
  <si>
    <t>zednadebi xarjebi</t>
  </si>
  <si>
    <t>gegmiuri dagroveba</t>
  </si>
  <si>
    <t>ganaTebis armatura (sanaTi, ornaTuriani)</t>
  </si>
  <si>
    <t xml:space="preserve">_Sromis danaxarji </t>
  </si>
  <si>
    <t>laminirebuli parketis, amortizebuli xis iatakis fenilis demontaJi da dasawyobeba</t>
  </si>
  <si>
    <t>saklaso oTaxSi iatakis mowyoba monoliTuri  betonisagan sisqiT 8,0sm</t>
  </si>
  <si>
    <t>manqanebi 1,74+(10X0,28)=4,54</t>
  </si>
  <si>
    <t xml:space="preserve">saswavlo oTaxSi laminirebuli parketis iatakis mowyoba plintusebiT da qafplastis qvesagebiT </t>
  </si>
  <si>
    <t>laminirebuli plintusi C-4sm</t>
  </si>
  <si>
    <t>arsebul iatakze betonis mWimis mowyoba monoliTuri  betonisagan sisqiT 3,0sm</t>
  </si>
  <si>
    <t>dRg</t>
  </si>
  <si>
    <t>jami 1)</t>
  </si>
  <si>
    <t>II. derefnebi</t>
  </si>
  <si>
    <t>jami 3)</t>
  </si>
  <si>
    <t>I.  saklaso oTaxebi</t>
  </si>
  <si>
    <t>jami 2)</t>
  </si>
  <si>
    <t>amortizebuli r/betonis filebis demontaJi zomiT 0,9X0,9X5sm</t>
  </si>
  <si>
    <t>1) derefnis iataki #1</t>
  </si>
  <si>
    <t xml:space="preserve">qviSa-xreSovani narevi </t>
  </si>
  <si>
    <t>2) derefnis iataki #2</t>
  </si>
  <si>
    <t>iatakis laminirebuli parketis demontaJi da dasawyobeba</t>
  </si>
  <si>
    <t>#2 derefanSi iatakis mowyoba monoliTuri  betonisagan sisqiT 3,0sm</t>
  </si>
  <si>
    <t>#2 derefanSi marmarilos xelovnuri metlaxis filebisgan plintusebis C=10sm mowyoba webocementis xsnarze, 42,6g/m-ze</t>
  </si>
  <si>
    <t>#3 derefanSi iatakis mowyoba monoliTuri  betonisagan sisqiT 3,0sm</t>
  </si>
  <si>
    <t>#3 derefanSi marmarilos xelovnuri metlaxis filebisgan plintusebis C=10sm mowyoba webocementis xsnarze, 42,0g/m-ze</t>
  </si>
  <si>
    <t>3) derefnis iataki #3</t>
  </si>
  <si>
    <t>#4 derefanSi iatakis mowyoba monoliTuri  betonisagan sisqiT 3,0sm</t>
  </si>
  <si>
    <t>jami 4)</t>
  </si>
  <si>
    <t>#4 derefanSi marmarilos xelovnuri metlaxis filebisgan plintusebis C=10sm mowyoba webocementis xsnarze, 102,8g/m-ze</t>
  </si>
  <si>
    <t>gauTvaliswinebeli xarjebi</t>
  </si>
  <si>
    <t xml:space="preserve"> jami II</t>
  </si>
  <si>
    <t xml:space="preserve"> jami I</t>
  </si>
  <si>
    <t>samSeneblo nagavis transportireba nagavsayrelze, 15 km-ze</t>
  </si>
  <si>
    <t>iatakis qveS arsebuli sicarielis amovseba qviSa-xreSovani nareviT sisqiT 60sm (qviSa-xreSovani narevis datvirTva xelis urikebze da gadatana 60 g/m-ze da Cayra (datkepvniT) 114,0m2X0,6m=68,4m3</t>
  </si>
  <si>
    <t>4) saqmeTa mwarmoeblis oTaxi 
(3,4X6,8)m</t>
  </si>
  <si>
    <t>amortizebuli xis koWebis da iatakis fenilis gamocvla (3,4X2,0)m2</t>
  </si>
  <si>
    <t>daxerxili xe-masala I xarisxis (mSrali)</t>
  </si>
  <si>
    <t xml:space="preserve">lursmani </t>
  </si>
  <si>
    <t>TabaSirmuyaos fila 12,5mm 1,2X2,5m</t>
  </si>
  <si>
    <t>Surufi TviTmxraxni</t>
  </si>
  <si>
    <t>_Sromis danaxarji k-1,25</t>
  </si>
  <si>
    <t xml:space="preserve">laminirebuli parketi </t>
  </si>
  <si>
    <t>laminirebuli parketi</t>
  </si>
  <si>
    <t>qviSa-xreSovani narevis transportireba 8km-dan</t>
  </si>
  <si>
    <t>#1 derefanSi iatakis mowyoba monoliTuri  betonisagan sisqiT 8,0sm</t>
  </si>
  <si>
    <t>manqanebi 1,74+(10X0,28)=4,54m/sT</t>
  </si>
  <si>
    <t xml:space="preserve"> laminirebuli parketis iatakis mowyoba plintusebiT da qafplastis qvesagebiT </t>
  </si>
  <si>
    <t>4) derefnis iataki #4</t>
  </si>
  <si>
    <t>kac/sT.</t>
  </si>
  <si>
    <t>kedlidan amortizebuli Selesvis moxsna</t>
  </si>
  <si>
    <t>_manqana meqanizmebi</t>
  </si>
  <si>
    <t>qviSa-cementis xsnari 1:2.5</t>
  </si>
  <si>
    <t>bade baTqaSis ujrediT 20X20 mm</t>
  </si>
  <si>
    <t>kedlebis SefiTxva da maRalxarisxiani SeRebva 2-jer wyalemulsiis saRebaviT (feri SeTanxmebiT)</t>
  </si>
  <si>
    <t xml:space="preserve">safiTxni </t>
  </si>
  <si>
    <t>metaloplastmasis nakeToba</t>
  </si>
  <si>
    <t>3) dacvisOoTaxi (5,6X3,35)m</t>
  </si>
  <si>
    <t>2) saklasoOoTaxi (5,8X3,4)m</t>
  </si>
  <si>
    <t>1) saklasoOoTaxi (7,8X5,7)m</t>
  </si>
  <si>
    <t>TabaSir-muyaos fila sisqiT 9.5mm</t>
  </si>
  <si>
    <t>T/muyaos Surufi TviTmxraxni</t>
  </si>
  <si>
    <t>sxva manqanebi</t>
  </si>
  <si>
    <t>fiTxa</t>
  </si>
  <si>
    <t>wyalemulsiis saRebavi</t>
  </si>
  <si>
    <t>kedlebis SefiTxva da maRalxarisxiani SeRebva wyalemulsiis saRebaviT 2-jer</t>
  </si>
  <si>
    <t>Weris SefiTxva da maRalxarisxiani SeRebva wyalemulsiis saRebaviT 2-jer</t>
  </si>
  <si>
    <t>xsnari wyobis m-75</t>
  </si>
  <si>
    <t xml:space="preserve">samSeneblo bloki 39X19X19sm </t>
  </si>
  <si>
    <t>#4 derefanis gadatixvra wvrili samSeneblo blokiT, metaloplastmasis karisa da faramugis mowyobiT</t>
  </si>
  <si>
    <t>amoSenebuli Riobebisa da gverdulebis Selesva qviSa-cementis xsnariT (orive mxares)</t>
  </si>
  <si>
    <t>qviSa-cementis xsnari</t>
  </si>
  <si>
    <t xml:space="preserve"> metaloplastmasis karis blokis  mowyoba  gaumWvirvale  minapaketiT zomiT                                                     1) 2,0X0,9=1,8m2
</t>
  </si>
  <si>
    <t>TviTmxraxni Surupi plastmasis  CamWediT</t>
  </si>
  <si>
    <t>derefanSi kedlebis SeRebva wyalemulsiis saRebaviT 2-jer (feri SeTanxmebiT)</t>
  </si>
  <si>
    <t>jami 5)</t>
  </si>
  <si>
    <t>sul jami 1)+2)+3)+4)+5)</t>
  </si>
  <si>
    <t>_sxvadasxva masalebi</t>
  </si>
  <si>
    <t>5) direqtoris kabineti (7,0X6,6)m</t>
  </si>
  <si>
    <t>III. Ddamxmare nageboba</t>
  </si>
  <si>
    <t xml:space="preserve"> kedlidan amortizebuli Selesvis moxsna</t>
  </si>
  <si>
    <t>kedlebidan da Weridan amortizebuli SefiTxvis Camofxekva</t>
  </si>
  <si>
    <t>kedlebis maRalxarisxiani Selesva qviSa-cementis xsnariT</t>
  </si>
  <si>
    <t xml:space="preserve">dubeli </t>
  </si>
  <si>
    <t>demontirebuli baTqaSis adgilebze, amoSenebuli karis Riobebis da gverdulebis maRalxarisxiani Selesva qviSa-cementis xsnariT</t>
  </si>
  <si>
    <t>xis iatakis da amortizebuli laminirebuli parketis fenilis demontaJi da dasawyobeba</t>
  </si>
  <si>
    <t>_Sromis danaxarji (40,2+2X1,06)=42,32</t>
  </si>
  <si>
    <t>manqanebi 1,74+(2X0,28)=2,3</t>
  </si>
  <si>
    <t>betoni m200 3,06+(2X0,51)=4,08m3</t>
  </si>
  <si>
    <t>oTaxebSi da derefanSi iatakebze monoliTuri betonis mowyoba saSualo sisqiT.4,0sm</t>
  </si>
  <si>
    <t>_manqanebi</t>
  </si>
  <si>
    <t>koridorSi da oTaxebSi Weris maRalxarisxiani SefiTxva da SeRebva wyalemulsiis saRebaviT 2-jer</t>
  </si>
  <si>
    <t xml:space="preserve">koridorSi da oTaxebSi kedlis SefiTxva da maRalxarisxiani SeRebva wyalemulsiis saRebaviT 2-jer </t>
  </si>
  <si>
    <t>jami III</t>
  </si>
  <si>
    <t>IV. el-samontaJo samuSaoebi</t>
  </si>
  <si>
    <t>koridorSi kedlebze laminirebuli merqanburbuSelovani filis mowyoba C-1,4m simaRliT (arsebulis identuri-lurji feris)</t>
  </si>
  <si>
    <t>saswavlo oTaxebSi kedlebze laminirebuli merqanburbuSelovani filis mowyoba C-1,5m simaRliT (arsebulis identuri-lurji feris)</t>
  </si>
  <si>
    <t>gamanawilebeli kolofis mowyoba avtomaturi el-gamomrTvelebiT</t>
  </si>
  <si>
    <t>luminescirebuli naTura</t>
  </si>
  <si>
    <t>kompl</t>
  </si>
  <si>
    <t>jami IV</t>
  </si>
  <si>
    <t>gauTvaliswinebeli samuSaoebi</t>
  </si>
  <si>
    <t xml:space="preserve">         jami</t>
  </si>
  <si>
    <t xml:space="preserve">        jami</t>
  </si>
  <si>
    <t xml:space="preserve">      jami IV</t>
  </si>
  <si>
    <t>jami I+II+III+IV</t>
  </si>
  <si>
    <t>gamanawilebeli kolofi plastmasis</t>
  </si>
  <si>
    <t>plastmasis gamanawilebeli kolofi (4 seqciani)</t>
  </si>
  <si>
    <t>avtomaturi el gamomrTveli  15 amp</t>
  </si>
  <si>
    <t>Cafluli saStefselo rozeti budiT</t>
  </si>
  <si>
    <t>5) mopirkeTeba (kedlebis)</t>
  </si>
  <si>
    <t xml:space="preserve"> oTaxebSi laminirebuli parketis iatakis mowyoba plintusebiT da RrubeliT</t>
  </si>
  <si>
    <t xml:space="preserve">Stefselebis da CamrTvelebis mowyoba </t>
  </si>
  <si>
    <t>sanaTebis mowyoba direqtoris kabinetSi, damxmare nagebobis oTaxebSi da derefanSi luminescirebuli naTurebiT</t>
  </si>
  <si>
    <t>lokalur-resursuli xarjTaRricxva #1</t>
  </si>
  <si>
    <t>aT.lari</t>
  </si>
  <si>
    <t xml:space="preserve">Weris mowyoba arsebul liTonis profilebze TabaSir-muyaos filebisagan sisqiT 9.5mm </t>
  </si>
  <si>
    <t xml:space="preserve">laminirebuli plintusi </t>
  </si>
  <si>
    <t>laminirebuli yru karebis mowyoba mowyobilobiT (saTvalTvalo yru Seminuli sarkmeliT) (2,1X0,9X3cali)=5,67m3</t>
  </si>
  <si>
    <t xml:space="preserve">satransporto xarjebi masalidan
        </t>
  </si>
  <si>
    <r>
      <t xml:space="preserve">zednadebi xarjebi xelfasidan                 </t>
    </r>
  </si>
  <si>
    <t xml:space="preserve">satransporto xarjebi masalidan
   </t>
  </si>
  <si>
    <t xml:space="preserve">satransporto xarjebi masalidan
     </t>
  </si>
  <si>
    <t># #</t>
  </si>
  <si>
    <t>samuSaoebisa da danaxarjebis
 dasaxeleba</t>
  </si>
  <si>
    <t>ganzomilebis 
erTeuli</t>
  </si>
  <si>
    <t>Rireb. lari</t>
  </si>
  <si>
    <t>ganzom. 
erTeulze</t>
  </si>
  <si>
    <t>saproeqto
monacemebiT</t>
  </si>
  <si>
    <t>sul</t>
  </si>
  <si>
    <t>samSeneblo nagvis datvirTva
 a/TviTmclelze</t>
  </si>
  <si>
    <t>laminirebuli yru kari mowyobilobiT</t>
  </si>
  <si>
    <t>merqanburbuSelovani fila 18mm</t>
  </si>
  <si>
    <t>(koreqtirebuli)</t>
  </si>
  <si>
    <t>6) saklaso oTaxi II sarTulze               (5,7X9,4)m</t>
  </si>
  <si>
    <t>amortizebuli xis koWebis da iatakis fenilis gamocvla (5,7X9,4)m2</t>
  </si>
  <si>
    <t>xis koWebi kveTiT 20X10sm  xarisxis k-1,02</t>
  </si>
  <si>
    <t>daxerxili xe-masala I xarisxis (mSrali) k-1,02</t>
  </si>
  <si>
    <t xml:space="preserve"> demontirebuli laminirebuli parketis iatakis mowyoba plintusebiT da qafplastis qvesagebiT (5,0 m2 axlis CamatebiT)</t>
  </si>
  <si>
    <t>jami 6)</t>
  </si>
  <si>
    <t>7) saklaso oTaxi II sarTulze               (5,65X8,25)m</t>
  </si>
  <si>
    <t>xis koWebi kveTiT 10X6sm  xarisxis k-1,02</t>
  </si>
  <si>
    <t xml:space="preserve"> demontirebuli laminirebuli parketis iatakis mowyoba plintusebiT da qafplastis qvesagebiT (10,0 m2 axlis CamatebiT)</t>
  </si>
  <si>
    <t>jami 7)</t>
  </si>
  <si>
    <t>laminirebuli parketis (100%) da amortizebuli xis iatakis koWebis da fenilis (50%) demontaJi, dasawyobeba</t>
  </si>
  <si>
    <t>iatakis qveS arsebuli sicarielis amovseba qviSa-xreSovani nareviT sisqiT 60sm (qviSa-xreSovani narevis datvirTva xelis urikebze da gadatana 60 g/m-ze da Cayra (datkepvniT) m2X0,6m=27,72m3</t>
  </si>
  <si>
    <t xml:space="preserve"> iatakis mowyoba monoliTuri  betonisagan sisqiT 8,0sm</t>
  </si>
  <si>
    <t>8) saklaso oTaxi I sarTulze               (5,7X8,1)m</t>
  </si>
  <si>
    <t>jami 8)</t>
  </si>
  <si>
    <t>betoni m200  transportirebiT
3,06+(10X0,51)=8,16m3</t>
  </si>
  <si>
    <t>betoni m200 transportirebiT
3,06+(10X0,51)=8,16m3</t>
  </si>
  <si>
    <t>ssip qalaq zugdidis akaki wereTlis saxelobis</t>
  </si>
  <si>
    <t xml:space="preserve"> #1 sajaro skolis sareabilitacio samuSaoebi </t>
  </si>
  <si>
    <t>liTonis erTfrTiani yru karis bloki  mowyobilobiT (adgilobrivi)</t>
  </si>
  <si>
    <t>liTonis yru erTfrTiani karis blokis mowyoba (1,0X2,4)m</t>
  </si>
  <si>
    <t xml:space="preserve"> kedlebis, kar-fanjrebis gverdulebis SefiTxva da maRalxarisxiani SeRebva wyalemulsiis saRebaviT 2-jer </t>
  </si>
  <si>
    <t xml:space="preserve">graniti xelovnuri (keramograniti) </t>
  </si>
  <si>
    <t>#1 derefanSi marmarilos xelovnuri granitis filebisgan plintusebis C=10sm mowyoba webocementis xsnarze, 82,0g/m-ze</t>
  </si>
  <si>
    <t>xelovnuri graniti (keramograniti)</t>
  </si>
  <si>
    <t xml:space="preserve">       dRg</t>
  </si>
  <si>
    <t xml:space="preserve"> xelovnuri graniti (keramograniti)</t>
  </si>
  <si>
    <t>derefanSi  xelovnuri granitis filebis plintusebis C-10sm mowyoba webocementis xsnarze 47,5g/m-ze</t>
  </si>
  <si>
    <t xml:space="preserve">derefanSi marmarilos xelovnuri granitis filebis mowyoba webocementis  xsnarze </t>
  </si>
  <si>
    <t>koridorSi da kibis ujredebze laminirebuli merqanburbuSelovani faris mowyoba (arsebulis identuri-lurji feris)</t>
  </si>
  <si>
    <t>merqanburbuSelovani fari 18mm</t>
  </si>
  <si>
    <t>merqanburbuSelovani fari 8mm C-20sm</t>
  </si>
  <si>
    <t xml:space="preserve">tixar-barieris mowyoba metaloplastmasis vitraJiT  gaumWvirvale minapaketiT zomiT                                                      2,6X2,2=5,72m2
</t>
  </si>
  <si>
    <t>mili plastmasis d-25mm civi wylis</t>
  </si>
  <si>
    <t>plastmasis fasonuri detalebi</t>
  </si>
  <si>
    <t>ventili d-25mm plasatmasis</t>
  </si>
  <si>
    <t>milis plastmasis samagrebi d-25mm</t>
  </si>
  <si>
    <t>wyalgayvanilobis plastmasis 
milebis mowyoba</t>
  </si>
  <si>
    <t>sxva masala</t>
  </si>
  <si>
    <t>mili sakanalizacio plastmasis d-50X3,2mm 2,0m</t>
  </si>
  <si>
    <t>plastmasis d-50mm muxlebi</t>
  </si>
  <si>
    <t>samzareulos uangavi liTonis niJara organyofilebiani</t>
  </si>
  <si>
    <t>onkani uJangavi</t>
  </si>
  <si>
    <t xml:space="preserve">kedlis gamotexva d-50mm sakanalizacio milis gasatareblad perforetoriT
</t>
  </si>
  <si>
    <t>100m3</t>
  </si>
  <si>
    <t>d-50mm plastmasis sakanalizacio milis mowyoba  da gruntiT dafarva</t>
  </si>
  <si>
    <t xml:space="preserve">II kat. gruntis damuSaveba xeliT wina ezoSi sakanalizacio milis mosawyobad 10,0X0,5X0,2=1,0m3
</t>
  </si>
  <si>
    <t>I sarTulze foies kuTxeSi mowyobili sakanalizcio da wyalmomaragebi milebis
dafarva TabaSirmuyaos nestgamZle filiT
sisqiT 12,5mm 1,2X2,5m</t>
  </si>
  <si>
    <t>samagri liTonis profilebi</t>
  </si>
  <si>
    <t>sWvali TviTmxraxni</t>
  </si>
  <si>
    <t>laminirebuli merqanburbuSelovani faris mowyoba (sazurge) oTaxis perimetrze -15 g/m-ze</t>
  </si>
  <si>
    <t>avtomaturi el gamomrTveli  63 amp</t>
  </si>
  <si>
    <t>Cafluli CamrTveli Rilaki budiT</t>
  </si>
  <si>
    <t>satransporto xarjebi masalidan</t>
  </si>
  <si>
    <t>lursmani sxvadasxva</t>
  </si>
  <si>
    <t xml:space="preserve">betoni m200 transportirebiT
</t>
  </si>
  <si>
    <t>betoni m200 3,06+(10X0,51)=8,16 transportirebiT</t>
  </si>
  <si>
    <t xml:space="preserve">samzareulos niJaris mowyoba </t>
  </si>
  <si>
    <t>(satendero xarjTaRricxva)</t>
  </si>
  <si>
    <t>%</t>
  </si>
  <si>
    <t>betoni m200   transportirebiT</t>
  </si>
  <si>
    <t>normativis
 # da Sifri</t>
  </si>
  <si>
    <t>xsnari mosapirkeTebeli 1:2</t>
  </si>
  <si>
    <t>TabaSirmuyaos Weris demontaJi                     (I sarTulze, iatakis qveS)</t>
  </si>
  <si>
    <t>elsadeni 2X2,5 mm2 spilenZis izolirebuli</t>
  </si>
  <si>
    <t>saswavlo oTaxebSi kedlebze laminirebuli merqanburbuSelovani faris mowyoba C-1,5m simaRliT (arsebulis identuri-lurji feris)</t>
  </si>
  <si>
    <t>laminirebuli merqanburbuSelovani fari 18mm</t>
  </si>
  <si>
    <t>Sromis danaxarji k-1,15</t>
  </si>
  <si>
    <t>manqanebi k-1,15</t>
  </si>
  <si>
    <t>_sxva masalebi</t>
  </si>
  <si>
    <t xml:space="preserve">_Sromis danaxarji (40,2+10X1,06)=50,8k/sT </t>
  </si>
  <si>
    <t xml:space="preserve">_Sromis danaxarji (40,2+10X1,06)=50,8 </t>
  </si>
  <si>
    <t>derefanSi kedlebis maRalxarisxiani SeRebva wyalemulsiis saRebaviT 2-jer (feri SeTanxmebiT)</t>
  </si>
  <si>
    <t>oTaxebSi da derefanSi iatakebze monoliTuri betonis mowyoba saSualo sisqiT 4,0sm</t>
  </si>
  <si>
    <t>qviSa-cementis xsnari 1:2</t>
  </si>
  <si>
    <t>betoni m250  3,06+(10X0,51)=8,16 transportirebiT</t>
  </si>
  <si>
    <t xml:space="preserve">betoni m250 transportirebiT
</t>
  </si>
  <si>
    <t>betoni m250  transportirebiT
3,06+(10X0,51)=8,16m3</t>
  </si>
  <si>
    <t>betoni m250 transportirebiT
3,06+(10X0,51)=8,16m3</t>
  </si>
  <si>
    <t>betoni m250 transportirebiT</t>
  </si>
  <si>
    <t>betoni m250 3,06+(2X0,51)=4,08m3 transportirebiT</t>
  </si>
  <si>
    <t xml:space="preserve">9) saklaso oTaxi II sarTulze   
     (liTonis karebi)            </t>
  </si>
  <si>
    <t>xis amortizebuli karis blokebis demontaJi da dasawyobeba 2,4X1,35=3,24m2</t>
  </si>
  <si>
    <t>liTonis yru erTfrTiani karis blokis mowyoba (1,35X2,4)m</t>
  </si>
  <si>
    <t>sul jami 1)+2)+3)+4)+5)+6)+7)+8)+9)</t>
  </si>
  <si>
    <t>xis amortizebuli karis blokis demontaJi da dasawyobeba 2,4X1,35=3,24m2</t>
  </si>
  <si>
    <t xml:space="preserve"> #3 derefanSi marmarilos xelovnuri (xaoiani) granitis filebis mowyoba webocementis  xsnarze </t>
  </si>
  <si>
    <t xml:space="preserve">graniti xelovnuri xaoiani (keramograniti) </t>
  </si>
  <si>
    <t xml:space="preserve"> #4 derefanSi marmarilos xelovnuri xaoiani granitis filebis mowyoba webocementis  xsnarze </t>
  </si>
  <si>
    <t xml:space="preserve"> #2 derefanSi marmarilos xelovnuri (xaoiani) granitis filebis mowyoba webocementis  xsnarze </t>
  </si>
  <si>
    <t>xelovnuri graniti xaoiani (keramograniti)</t>
  </si>
  <si>
    <t xml:space="preserve"> #1 derefanSi marmarilos xelovnuri (xaoiani) granitis filebis mowyoba webocementis  xsnarze </t>
  </si>
  <si>
    <t>xelovnuri graniti xaoiani  (keramograniti)</t>
  </si>
  <si>
    <t>#1 derefanSi marmarilos xelovnuri (xaoiani) granitis filebisgan plintusebis C=10sm mowyoba webocementis xsnarze, 82g/m-ze</t>
  </si>
  <si>
    <t xml:space="preserve">9) saklaso oTaxi II sarTulze                 (sagamocdo oTaxi)           </t>
  </si>
  <si>
    <t>laminirebuli yru orfrTiani karis blokis mowyoba (1,35X2,4)m</t>
  </si>
  <si>
    <t>laminirebuli yru orfrTiani kari mowyobilobiT</t>
  </si>
  <si>
    <t xml:space="preserve">10) mandaturebis oTaxi II sarTulze                            </t>
  </si>
  <si>
    <t>jami 10)</t>
  </si>
  <si>
    <t>xis amortizebuli karis blokebis demontaJi da dasawyobeba 1,25X3,15=3,94m2</t>
  </si>
  <si>
    <t>metaloplastmasis naxevradyru orfrTiani karis blokis mowyoba (1,25X3,94)m</t>
  </si>
  <si>
    <t>metaloplastmasis naxevradyru orfrTiani kari mowyobilobiT</t>
  </si>
  <si>
    <t>sul jami 1)+2)+3)+4)+5)+6)+7)+8)+9)+10)</t>
  </si>
  <si>
    <t>ruberoidi (hidrosaizolaciod)</t>
  </si>
  <si>
    <t>#2 derefanSi marmarilos xelovnuri (xaoiani) metlaxis filebisgan plintusebis C=10sm mowyoba webocementis xsnarze, 42,6g/m</t>
  </si>
  <si>
    <t>ssip akaki wereTlis saxelobis qalaq zugdidis</t>
  </si>
  <si>
    <t>ruberoidi hidrosaizolaciod</t>
  </si>
  <si>
    <t>betoni m200 transportirebiT</t>
  </si>
  <si>
    <t>betoni m250  transportirebiT</t>
  </si>
  <si>
    <t>betoni m250</t>
  </si>
  <si>
    <t>ruberoidi saizolaciod</t>
  </si>
  <si>
    <t xml:space="preserve"> metaloplastmasis vitraJis (framugis) mowyoba  minapaketiT zomiT                                                     1) 2,5X0,75=1,86m2
</t>
  </si>
  <si>
    <t>karebis  Riobebis amoSeneba wvrili samSeneblo blokiT (0,9X2,1)m2-mde (4cali kari)</t>
  </si>
  <si>
    <t xml:space="preserve"> #1 derefanSi marmarilos xelovnuri xaoiani granitis filebis mowyoba webocementis  xsnarze </t>
  </si>
  <si>
    <t xml:space="preserve"> #2 derefanSi marmarilos xelovnuri xaoiani granitis filebis mowyoba webocementis  xsnarze </t>
  </si>
  <si>
    <t xml:space="preserve"> #3 derefanSi marmarilos xelovnuri xaoiani granitis filebis mowyoba webocementis  xsnarze </t>
  </si>
  <si>
    <t>TabaSir-muyaos Weris mowyoba                       (I sarTulze)</t>
  </si>
  <si>
    <t>TabaSirmuyaos Weris demontaJi                       (I sarTulze, iatakis qveS)</t>
  </si>
  <si>
    <t>laminirebuli yru erTfrTiani karis blokis mowyoba (1,0X2,4)m</t>
  </si>
  <si>
    <t>laminirebuli yru erTfrTiani kari mowyobilobiT</t>
  </si>
  <si>
    <t>demontirebuli baTqaSis adgilebze, karis Riobebis da gverdulebis maRalxarisxiani Selesva qviSa-cementis xsnariT</t>
  </si>
  <si>
    <t>laminirebuli yru karebis mowyoba mowyobilobiT 
1) 2,35X1,25=2,94m2
2) 2,42X0,89=2,15m2
3) 2,4X1,44=3,74m2    sul-8,83</t>
  </si>
  <si>
    <t>2) dacvisOoTaxi (5,6X3,35)m</t>
  </si>
  <si>
    <t>3) saqmeTa mwarmoeblis oTaxi 
(3,4X6,8)m</t>
  </si>
  <si>
    <t>4) direqtoris kabineti (7,0X6,6)m</t>
  </si>
  <si>
    <t>5) saklaso oTaxi II sarTulze               (5,7X9,4)m</t>
  </si>
  <si>
    <t>6) saklaso oTaxi II sarTulze               (5,65X8,25)m</t>
  </si>
  <si>
    <t>jami 9)</t>
  </si>
  <si>
    <t xml:space="preserve"> demontirebuli laminirebuli parketis iatakis mowyoba plintusebiT da qafplastis qvesagebiT (15,0 m2 axlis CamatebiT)</t>
  </si>
  <si>
    <t xml:space="preserve">derefanSi marmarilos xelovnuri xaoiani granitis filebis mowyoba webocementis  xsnarze </t>
  </si>
  <si>
    <t>7) saklaso oTaxi II sarTulze               (5,8X8,2)m (kompiuterebis oTaxi)</t>
  </si>
  <si>
    <t>TabaSir-muyaos Weris mowyoba                        (I sarTulze)</t>
  </si>
  <si>
    <t>ganaTebis armatura (sanaTi, samnaTuriani) 100vt</t>
  </si>
  <si>
    <t>luminescirebuli naTura 30vt</t>
  </si>
  <si>
    <t>#4 derefanSi marmarilos xelovnuri xaoiani metlaxis filebisgan plintusebis C=10sm mowyoba webocementis xsnarze, 102,8g/m-ze</t>
  </si>
  <si>
    <t xml:space="preserve">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</si>
</sst>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Grigolia"/>
      <family val="0"/>
    </font>
    <font>
      <sz val="10"/>
      <name val="Arial"/>
      <family val="2"/>
    </font>
    <font>
      <sz val="12"/>
      <name val="Grigolia"/>
      <family val="0"/>
    </font>
    <font>
      <sz val="10"/>
      <name val="AcadNusx"/>
      <family val="0"/>
    </font>
    <font>
      <b/>
      <sz val="11"/>
      <name val="AcadMtavr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4"/>
      <name val="Grigolia"/>
      <family val="0"/>
    </font>
    <font>
      <b/>
      <sz val="12"/>
      <name val="Grigolia"/>
      <family val="0"/>
    </font>
    <font>
      <b/>
      <sz val="11"/>
      <name val="Grigolia"/>
      <family val="0"/>
    </font>
    <font>
      <b/>
      <sz val="10"/>
      <color indexed="10"/>
      <name val="Grigolia"/>
      <family val="0"/>
    </font>
    <font>
      <sz val="9"/>
      <name val="Grigol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rigolia"/>
      <family val="0"/>
    </font>
    <font>
      <sz val="10"/>
      <color indexed="8"/>
      <name val="Grigolia"/>
      <family val="0"/>
    </font>
    <font>
      <b/>
      <sz val="11"/>
      <color indexed="10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rigolia"/>
      <family val="0"/>
    </font>
    <font>
      <sz val="10"/>
      <color theme="1"/>
      <name val="Grigolia"/>
      <family val="0"/>
    </font>
    <font>
      <b/>
      <sz val="11"/>
      <color rgb="FFFF0000"/>
      <name val="AcadMtav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5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95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195" fontId="2" fillId="0" borderId="11" xfId="0" applyNumberFormat="1" applyFont="1" applyBorder="1" applyAlignment="1">
      <alignment horizontal="center" vertical="center" wrapText="1"/>
    </xf>
    <xf numFmtId="195" fontId="8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95" fontId="5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195" fontId="2" fillId="0" borderId="12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vertical="distributed"/>
    </xf>
    <xf numFmtId="9" fontId="5" fillId="0" borderId="10" xfId="0" applyNumberFormat="1" applyFont="1" applyFill="1" applyBorder="1" applyAlignment="1">
      <alignment horizontal="center" vertical="top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distributed"/>
    </xf>
    <xf numFmtId="19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195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194" fontId="5" fillId="0" borderId="0" xfId="0" applyNumberFormat="1" applyFont="1" applyAlignment="1">
      <alignment horizontal="center" vertical="top"/>
    </xf>
    <xf numFmtId="0" fontId="8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97" fontId="5" fillId="0" borderId="12" xfId="0" applyNumberFormat="1" applyFont="1" applyBorder="1" applyAlignment="1">
      <alignment horizontal="right" vertical="center"/>
    </xf>
    <xf numFmtId="194" fontId="5" fillId="0" borderId="12" xfId="0" applyNumberFormat="1" applyFont="1" applyBorder="1" applyAlignment="1">
      <alignment horizontal="center" vertical="center" wrapText="1"/>
    </xf>
    <xf numFmtId="195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9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distributed"/>
    </xf>
    <xf numFmtId="0" fontId="5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vertical="center"/>
    </xf>
    <xf numFmtId="0" fontId="13" fillId="36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97" fontId="11" fillId="0" borderId="10" xfId="0" applyNumberFormat="1" applyFont="1" applyBorder="1" applyAlignment="1">
      <alignment horizontal="center" vertical="center"/>
    </xf>
    <xf numFmtId="195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94" fontId="11" fillId="0" borderId="10" xfId="0" applyNumberFormat="1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distributed"/>
    </xf>
    <xf numFmtId="0" fontId="14" fillId="38" borderId="10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right" vertical="center"/>
    </xf>
    <xf numFmtId="195" fontId="8" fillId="0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95" fontId="5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left" vertical="center" wrapText="1"/>
    </xf>
    <xf numFmtId="0" fontId="13" fillId="38" borderId="10" xfId="0" applyFont="1" applyFill="1" applyBorder="1" applyAlignment="1">
      <alignment horizontal="left" vertical="center"/>
    </xf>
    <xf numFmtId="0" fontId="13" fillId="38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vertical="center"/>
    </xf>
    <xf numFmtId="0" fontId="13" fillId="38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94" fontId="5" fillId="0" borderId="0" xfId="0" applyNumberFormat="1" applyFont="1" applyAlignment="1">
      <alignment horizontal="center" vertical="center"/>
    </xf>
    <xf numFmtId="19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 wrapText="1"/>
    </xf>
    <xf numFmtId="49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distributed"/>
    </xf>
    <xf numFmtId="0" fontId="0" fillId="35" borderId="0" xfId="0" applyFill="1" applyAlignment="1">
      <alignment/>
    </xf>
    <xf numFmtId="0" fontId="2" fillId="0" borderId="14" xfId="0" applyFont="1" applyBorder="1" applyAlignment="1">
      <alignment/>
    </xf>
    <xf numFmtId="197" fontId="11" fillId="0" borderId="10" xfId="0" applyNumberFormat="1" applyFont="1" applyBorder="1" applyAlignment="1">
      <alignment horizontal="center" vertical="center" wrapText="1"/>
    </xf>
    <xf numFmtId="195" fontId="8" fillId="0" borderId="12" xfId="0" applyNumberFormat="1" applyFont="1" applyBorder="1" applyAlignment="1">
      <alignment horizontal="center" vertical="center" wrapText="1"/>
    </xf>
    <xf numFmtId="0" fontId="13" fillId="7" borderId="10" xfId="0" applyFont="1" applyFill="1" applyBorder="1" applyAlignment="1">
      <alignment vertical="center"/>
    </xf>
    <xf numFmtId="197" fontId="2" fillId="0" borderId="12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right" vertical="center"/>
    </xf>
    <xf numFmtId="0" fontId="11" fillId="7" borderId="10" xfId="0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0" fontId="0" fillId="39" borderId="0" xfId="0" applyFill="1" applyAlignment="1">
      <alignment/>
    </xf>
    <xf numFmtId="0" fontId="7" fillId="32" borderId="0" xfId="58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  <xf numFmtId="0" fontId="9" fillId="36" borderId="16" xfId="0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1"/>
  <sheetViews>
    <sheetView tabSelected="1" zoomScalePageLayoutView="0" workbookViewId="0" topLeftCell="A1">
      <selection activeCell="D224" sqref="D224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51.00390625" style="0" customWidth="1"/>
    <col min="4" max="4" width="6.125" style="0" customWidth="1"/>
    <col min="5" max="5" width="5.875" style="0" customWidth="1"/>
    <col min="6" max="6" width="6.875" style="0" customWidth="1"/>
    <col min="7" max="7" width="9.125" style="0" customWidth="1"/>
    <col min="8" max="8" width="8.25390625" style="0" customWidth="1"/>
    <col min="9" max="9" width="6.75390625" style="0" customWidth="1"/>
    <col min="11" max="11" width="9.625" style="0" bestFit="1" customWidth="1"/>
    <col min="12" max="12" width="11.25390625" style="0" customWidth="1"/>
  </cols>
  <sheetData>
    <row r="1" spans="1:8" ht="16.5" customHeight="1">
      <c r="A1" s="210" t="s">
        <v>272</v>
      </c>
      <c r="B1" s="210"/>
      <c r="C1" s="210"/>
      <c r="D1" s="210"/>
      <c r="E1" s="210"/>
      <c r="F1" s="210"/>
      <c r="G1" s="210"/>
      <c r="H1" s="210"/>
    </row>
    <row r="2" spans="1:8" ht="19.5" customHeight="1">
      <c r="A2" s="210" t="s">
        <v>185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24" t="s">
        <v>166</v>
      </c>
      <c r="B3" s="224"/>
      <c r="C3" s="224"/>
      <c r="D3" s="224"/>
      <c r="E3" s="224"/>
      <c r="F3" s="224"/>
      <c r="G3" s="224"/>
      <c r="H3" s="224"/>
    </row>
    <row r="4" spans="1:8" ht="16.5">
      <c r="A4" s="227" t="s">
        <v>147</v>
      </c>
      <c r="B4" s="227"/>
      <c r="C4" s="227"/>
      <c r="D4" s="227"/>
      <c r="E4" s="227"/>
      <c r="F4" s="227"/>
      <c r="G4" s="227"/>
      <c r="H4" s="227"/>
    </row>
    <row r="5" spans="1:8" ht="15.75" customHeight="1">
      <c r="A5" s="183"/>
      <c r="B5" s="183"/>
      <c r="C5" s="184" t="s">
        <v>12</v>
      </c>
      <c r="D5" s="183"/>
      <c r="E5" s="183"/>
      <c r="F5" s="183"/>
      <c r="G5" s="185" t="e">
        <f>H457/1000</f>
        <v>#VALUE!</v>
      </c>
      <c r="H5" s="186" t="s">
        <v>148</v>
      </c>
    </row>
    <row r="6" spans="1:8" ht="13.5">
      <c r="A6" s="183"/>
      <c r="B6" s="183"/>
      <c r="C6" s="184" t="s">
        <v>11</v>
      </c>
      <c r="D6" s="183"/>
      <c r="E6" s="183"/>
      <c r="F6" s="183"/>
      <c r="G6" s="187">
        <f>H14+H17+H22+N11+H28+H33+H37+H42+H48+H56+H59+H64+H70+H76+H79+H82+H86+H90+H93+H96+H98+H106+H111+H116+H121+H125+H133+H141+H144+H149+H154+H157+H162+H180+H183+H188+H193+H199+H202+H231+H234+H237+H242+H248+H254+H262+H265+H271+H277+H285+H288+H294+H300+H308+H311+H317+H323+H332+H336+H355+H358+H361+H363+H365+H369+H374+H380+H386+H391+H397+H403+H407+H411+H427+H431+H436+H441+H209+H212+H167+H170+H175</f>
        <v>0</v>
      </c>
      <c r="H6" s="186" t="s">
        <v>9</v>
      </c>
    </row>
    <row r="7" spans="1:8" ht="14.25" customHeight="1">
      <c r="A7" s="183"/>
      <c r="B7" s="183"/>
      <c r="C7" s="188" t="s">
        <v>10</v>
      </c>
      <c r="D7" s="189"/>
      <c r="E7" s="189"/>
      <c r="F7" s="189"/>
      <c r="G7" s="190">
        <f>G6/6</f>
        <v>0</v>
      </c>
      <c r="H7" s="189" t="s">
        <v>4</v>
      </c>
    </row>
    <row r="8" spans="1:8" ht="13.5" customHeight="1">
      <c r="A8" s="213" t="s">
        <v>156</v>
      </c>
      <c r="B8" s="230" t="s">
        <v>228</v>
      </c>
      <c r="C8" s="228" t="s">
        <v>157</v>
      </c>
      <c r="D8" s="225" t="s">
        <v>158</v>
      </c>
      <c r="E8" s="226" t="s">
        <v>1</v>
      </c>
      <c r="F8" s="226"/>
      <c r="G8" s="226" t="s">
        <v>159</v>
      </c>
      <c r="H8" s="226"/>
    </row>
    <row r="9" spans="1:8" ht="70.5">
      <c r="A9" s="213"/>
      <c r="B9" s="217"/>
      <c r="C9" s="229"/>
      <c r="D9" s="213"/>
      <c r="E9" s="130" t="s">
        <v>160</v>
      </c>
      <c r="F9" s="130" t="s">
        <v>161</v>
      </c>
      <c r="G9" s="130" t="s">
        <v>160</v>
      </c>
      <c r="H9" s="129" t="s">
        <v>162</v>
      </c>
    </row>
    <row r="10" spans="1:8" ht="13.5">
      <c r="A10" s="2">
        <v>1</v>
      </c>
      <c r="B10" s="6">
        <v>2</v>
      </c>
      <c r="C10" s="171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8" ht="16.5">
      <c r="A11" s="68"/>
      <c r="B11" s="68"/>
      <c r="C11" s="156" t="s">
        <v>48</v>
      </c>
      <c r="D11" s="66"/>
      <c r="E11" s="65"/>
      <c r="F11" s="67"/>
      <c r="G11" s="67"/>
      <c r="H11" s="65"/>
    </row>
    <row r="12" spans="1:8" ht="16.5">
      <c r="A12" s="68"/>
      <c r="B12" s="68"/>
      <c r="C12" s="148" t="s">
        <v>92</v>
      </c>
      <c r="D12" s="66"/>
      <c r="E12" s="65"/>
      <c r="F12" s="67"/>
      <c r="G12" s="67"/>
      <c r="H12" s="65"/>
    </row>
    <row r="13" spans="1:8" ht="29.25" customHeight="1">
      <c r="A13" s="207">
        <v>1</v>
      </c>
      <c r="B13" s="41"/>
      <c r="C13" s="16" t="s">
        <v>38</v>
      </c>
      <c r="D13" s="14" t="s">
        <v>18</v>
      </c>
      <c r="E13" s="14"/>
      <c r="F13" s="23">
        <v>0.44</v>
      </c>
      <c r="G13" s="14"/>
      <c r="H13" s="65">
        <f>H14+H15</f>
        <v>0</v>
      </c>
    </row>
    <row r="14" spans="1:8" ht="13.5">
      <c r="A14" s="208"/>
      <c r="B14" s="83"/>
      <c r="C14" s="13" t="s">
        <v>27</v>
      </c>
      <c r="D14" s="12" t="s">
        <v>17</v>
      </c>
      <c r="E14" s="4"/>
      <c r="F14" s="21">
        <f>F13*E14</f>
        <v>0</v>
      </c>
      <c r="G14" s="4"/>
      <c r="H14" s="45">
        <f>G14*F14</f>
        <v>0</v>
      </c>
    </row>
    <row r="15" spans="1:8" ht="13.5">
      <c r="A15" s="209"/>
      <c r="B15" s="140"/>
      <c r="C15" s="13" t="s">
        <v>14</v>
      </c>
      <c r="D15" s="12" t="s">
        <v>9</v>
      </c>
      <c r="E15" s="21"/>
      <c r="F15" s="4">
        <f>F13*E15</f>
        <v>0</v>
      </c>
      <c r="G15" s="4"/>
      <c r="H15" s="21">
        <f>G15*F15</f>
        <v>0</v>
      </c>
    </row>
    <row r="16" spans="1:8" ht="30" customHeight="1">
      <c r="A16" s="207">
        <v>2</v>
      </c>
      <c r="B16" s="41"/>
      <c r="C16" s="28" t="s">
        <v>39</v>
      </c>
      <c r="D16" s="14" t="s">
        <v>18</v>
      </c>
      <c r="E16" s="42"/>
      <c r="F16" s="30">
        <v>0.44</v>
      </c>
      <c r="G16" s="22"/>
      <c r="H16" s="65">
        <f>H17+H18+H19+H20</f>
        <v>0</v>
      </c>
    </row>
    <row r="17" spans="1:8" ht="13.5">
      <c r="A17" s="208"/>
      <c r="B17" s="140"/>
      <c r="C17" s="31" t="s">
        <v>238</v>
      </c>
      <c r="D17" s="40" t="s">
        <v>19</v>
      </c>
      <c r="E17" s="21"/>
      <c r="F17" s="33">
        <f>F16*E17</f>
        <v>0</v>
      </c>
      <c r="G17" s="5"/>
      <c r="H17" s="45">
        <f>G17*F17</f>
        <v>0</v>
      </c>
    </row>
    <row r="18" spans="1:8" ht="13.5">
      <c r="A18" s="208"/>
      <c r="B18" s="140"/>
      <c r="C18" s="31" t="s">
        <v>40</v>
      </c>
      <c r="D18" s="4" t="s">
        <v>29</v>
      </c>
      <c r="E18" s="21"/>
      <c r="F18" s="33">
        <f>F16*E18</f>
        <v>0</v>
      </c>
      <c r="G18" s="5"/>
      <c r="H18" s="56">
        <f>G18*F18</f>
        <v>0</v>
      </c>
    </row>
    <row r="19" spans="1:8" ht="27.75" customHeight="1">
      <c r="A19" s="208"/>
      <c r="B19" s="41"/>
      <c r="C19" s="31" t="s">
        <v>242</v>
      </c>
      <c r="D19" s="4" t="s">
        <v>5</v>
      </c>
      <c r="E19" s="21"/>
      <c r="F19" s="33">
        <f>F16*E19</f>
        <v>0</v>
      </c>
      <c r="G19" s="5"/>
      <c r="H19" s="56">
        <f>G19*F19</f>
        <v>0</v>
      </c>
    </row>
    <row r="20" spans="1:8" ht="13.5">
      <c r="A20" s="209"/>
      <c r="B20" s="140"/>
      <c r="C20" s="31" t="s">
        <v>8</v>
      </c>
      <c r="D20" s="4" t="s">
        <v>9</v>
      </c>
      <c r="E20" s="21"/>
      <c r="F20" s="33">
        <f>F16*E20</f>
        <v>0</v>
      </c>
      <c r="G20" s="21"/>
      <c r="H20" s="56">
        <f>G20*F20</f>
        <v>0</v>
      </c>
    </row>
    <row r="21" spans="1:8" ht="44.25" customHeight="1">
      <c r="A21" s="207">
        <v>3</v>
      </c>
      <c r="B21" s="41"/>
      <c r="C21" s="15" t="s">
        <v>41</v>
      </c>
      <c r="D21" s="14" t="s">
        <v>18</v>
      </c>
      <c r="E21" s="6"/>
      <c r="F21" s="77">
        <v>0.44</v>
      </c>
      <c r="G21" s="14"/>
      <c r="H21" s="65">
        <f>H22+H23+H24</f>
        <v>0</v>
      </c>
    </row>
    <row r="22" spans="1:8" ht="18" customHeight="1">
      <c r="A22" s="208"/>
      <c r="B22" s="140"/>
      <c r="C22" s="31" t="s">
        <v>27</v>
      </c>
      <c r="D22" s="4" t="s">
        <v>19</v>
      </c>
      <c r="E22" s="5"/>
      <c r="F22" s="33">
        <f>F21*E22</f>
        <v>0</v>
      </c>
      <c r="G22" s="5"/>
      <c r="H22" s="45">
        <f>G22*F22</f>
        <v>0</v>
      </c>
    </row>
    <row r="23" spans="1:8" ht="16.5" customHeight="1">
      <c r="A23" s="208"/>
      <c r="B23" s="140"/>
      <c r="C23" s="13" t="s">
        <v>75</v>
      </c>
      <c r="D23" s="4" t="s">
        <v>21</v>
      </c>
      <c r="E23" s="2"/>
      <c r="F23" s="21">
        <f>F21*E23</f>
        <v>0</v>
      </c>
      <c r="G23" s="5"/>
      <c r="H23" s="46">
        <f>G23*F23</f>
        <v>0</v>
      </c>
    </row>
    <row r="24" spans="1:8" ht="18" customHeight="1">
      <c r="A24" s="209"/>
      <c r="B24" s="140"/>
      <c r="C24" s="13" t="s">
        <v>42</v>
      </c>
      <c r="D24" s="4" t="s">
        <v>21</v>
      </c>
      <c r="E24" s="4"/>
      <c r="F24" s="5">
        <v>27</v>
      </c>
      <c r="G24" s="5"/>
      <c r="H24" s="46">
        <f>G24*F24</f>
        <v>0</v>
      </c>
    </row>
    <row r="25" spans="1:8" ht="13.5" customHeight="1">
      <c r="A25" s="79"/>
      <c r="B25" s="79"/>
      <c r="C25" s="132" t="s">
        <v>45</v>
      </c>
      <c r="D25" s="66"/>
      <c r="E25" s="65"/>
      <c r="F25" s="67"/>
      <c r="G25" s="67"/>
      <c r="H25" s="133">
        <f>H13+H16+H21</f>
        <v>0</v>
      </c>
    </row>
    <row r="26" spans="1:8" ht="16.5">
      <c r="A26" s="68"/>
      <c r="B26" s="68"/>
      <c r="C26" s="148" t="s">
        <v>289</v>
      </c>
      <c r="D26" s="66"/>
      <c r="E26" s="65"/>
      <c r="F26" s="67"/>
      <c r="G26" s="67"/>
      <c r="H26" s="65"/>
    </row>
    <row r="27" spans="1:8" ht="30.75" customHeight="1">
      <c r="A27" s="207">
        <v>1</v>
      </c>
      <c r="B27" s="41"/>
      <c r="C27" s="28" t="s">
        <v>43</v>
      </c>
      <c r="D27" s="14" t="s">
        <v>18</v>
      </c>
      <c r="E27" s="42"/>
      <c r="F27" s="80">
        <v>0.188</v>
      </c>
      <c r="G27" s="22"/>
      <c r="H27" s="65">
        <f>H28+H29+H30+H31</f>
        <v>0</v>
      </c>
    </row>
    <row r="28" spans="1:8" ht="13.5">
      <c r="A28" s="208"/>
      <c r="B28" s="140"/>
      <c r="C28" s="31" t="s">
        <v>37</v>
      </c>
      <c r="D28" s="40" t="s">
        <v>19</v>
      </c>
      <c r="E28" s="21"/>
      <c r="F28" s="33">
        <f>F27*E28</f>
        <v>0</v>
      </c>
      <c r="G28" s="5"/>
      <c r="H28" s="45">
        <f>G28*F28</f>
        <v>0</v>
      </c>
    </row>
    <row r="29" spans="1:8" ht="13.5">
      <c r="A29" s="208"/>
      <c r="B29" s="79"/>
      <c r="C29" s="31" t="s">
        <v>28</v>
      </c>
      <c r="D29" s="4" t="s">
        <v>29</v>
      </c>
      <c r="E29" s="21"/>
      <c r="F29" s="33">
        <f>F27*E29</f>
        <v>0</v>
      </c>
      <c r="G29" s="5"/>
      <c r="H29" s="56">
        <f>G29*F29</f>
        <v>0</v>
      </c>
    </row>
    <row r="30" spans="1:8" ht="25.5" customHeight="1">
      <c r="A30" s="208"/>
      <c r="B30" s="41"/>
      <c r="C30" s="174" t="s">
        <v>243</v>
      </c>
      <c r="D30" s="4" t="s">
        <v>5</v>
      </c>
      <c r="E30" s="21"/>
      <c r="F30" s="33">
        <f>F27*E30</f>
        <v>0</v>
      </c>
      <c r="G30" s="5"/>
      <c r="H30" s="56">
        <f>G30*F30</f>
        <v>0</v>
      </c>
    </row>
    <row r="31" spans="1:8" ht="13.5">
      <c r="A31" s="209"/>
      <c r="B31" s="140"/>
      <c r="C31" s="31" t="s">
        <v>8</v>
      </c>
      <c r="D31" s="4" t="s">
        <v>9</v>
      </c>
      <c r="E31" s="21"/>
      <c r="F31" s="33">
        <f>F27*E31</f>
        <v>0</v>
      </c>
      <c r="G31" s="5"/>
      <c r="H31" s="56">
        <f>G31*F31</f>
        <v>0</v>
      </c>
    </row>
    <row r="32" spans="1:8" ht="29.25" customHeight="1">
      <c r="A32" s="207">
        <v>2</v>
      </c>
      <c r="B32" s="41"/>
      <c r="C32" s="15" t="s">
        <v>80</v>
      </c>
      <c r="D32" s="14" t="s">
        <v>18</v>
      </c>
      <c r="E32" s="6"/>
      <c r="F32" s="77">
        <v>0.188</v>
      </c>
      <c r="G32" s="14"/>
      <c r="H32" s="65">
        <f>H33+H34+H35</f>
        <v>0</v>
      </c>
    </row>
    <row r="33" spans="1:8" ht="13.5">
      <c r="A33" s="208"/>
      <c r="B33" s="140"/>
      <c r="C33" s="31" t="s">
        <v>27</v>
      </c>
      <c r="D33" s="4" t="s">
        <v>19</v>
      </c>
      <c r="E33" s="5"/>
      <c r="F33" s="32">
        <f>F32*E33</f>
        <v>0</v>
      </c>
      <c r="G33" s="5"/>
      <c r="H33" s="45">
        <f>G33*F33</f>
        <v>0</v>
      </c>
    </row>
    <row r="34" spans="1:8" ht="13.5">
      <c r="A34" s="208"/>
      <c r="B34" s="83"/>
      <c r="C34" s="27" t="s">
        <v>76</v>
      </c>
      <c r="D34" s="4" t="s">
        <v>21</v>
      </c>
      <c r="E34" s="2"/>
      <c r="F34" s="21">
        <f>F32*E34</f>
        <v>0</v>
      </c>
      <c r="G34" s="5"/>
      <c r="H34" s="46">
        <f>G34*F34</f>
        <v>0</v>
      </c>
    </row>
    <row r="35" spans="1:8" ht="13.5">
      <c r="A35" s="209"/>
      <c r="B35" s="83"/>
      <c r="C35" s="13" t="s">
        <v>42</v>
      </c>
      <c r="D35" s="4" t="s">
        <v>21</v>
      </c>
      <c r="E35" s="4"/>
      <c r="F35" s="5">
        <v>17.9</v>
      </c>
      <c r="G35" s="5"/>
      <c r="H35" s="46">
        <f>G35*F35</f>
        <v>0</v>
      </c>
    </row>
    <row r="36" spans="1:8" ht="29.25" customHeight="1">
      <c r="A36" s="207">
        <v>3</v>
      </c>
      <c r="B36" s="41"/>
      <c r="C36" s="15" t="s">
        <v>149</v>
      </c>
      <c r="D36" s="14" t="s">
        <v>2</v>
      </c>
      <c r="E36" s="6"/>
      <c r="F36" s="23">
        <v>9.4</v>
      </c>
      <c r="G36" s="14"/>
      <c r="H36" s="65">
        <f>H37+H38+H39+H40</f>
        <v>0</v>
      </c>
    </row>
    <row r="37" spans="1:8" ht="13.5">
      <c r="A37" s="208"/>
      <c r="B37" s="83"/>
      <c r="C37" s="13" t="s">
        <v>3</v>
      </c>
      <c r="D37" s="12" t="s">
        <v>17</v>
      </c>
      <c r="E37" s="4"/>
      <c r="F37" s="21">
        <f>F36*E37</f>
        <v>0</v>
      </c>
      <c r="G37" s="5"/>
      <c r="H37" s="45">
        <f>G37*F37</f>
        <v>0</v>
      </c>
    </row>
    <row r="38" spans="1:8" ht="13.5">
      <c r="A38" s="208"/>
      <c r="B38" s="83"/>
      <c r="C38" s="3" t="s">
        <v>93</v>
      </c>
      <c r="D38" s="4" t="s">
        <v>2</v>
      </c>
      <c r="E38" s="2"/>
      <c r="F38" s="21">
        <f>F36*E38</f>
        <v>0</v>
      </c>
      <c r="G38" s="5"/>
      <c r="H38" s="46">
        <f>G38*F38</f>
        <v>0</v>
      </c>
    </row>
    <row r="39" spans="1:8" ht="13.5">
      <c r="A39" s="208"/>
      <c r="B39" s="83"/>
      <c r="C39" s="3" t="s">
        <v>94</v>
      </c>
      <c r="D39" s="4" t="s">
        <v>6</v>
      </c>
      <c r="E39" s="2"/>
      <c r="F39" s="5">
        <v>2</v>
      </c>
      <c r="G39" s="5"/>
      <c r="H39" s="46">
        <f>G39*F39</f>
        <v>0</v>
      </c>
    </row>
    <row r="40" spans="1:8" ht="13.5">
      <c r="A40" s="209"/>
      <c r="B40" s="140"/>
      <c r="C40" s="3" t="s">
        <v>95</v>
      </c>
      <c r="D40" s="4" t="s">
        <v>9</v>
      </c>
      <c r="E40" s="2"/>
      <c r="F40" s="21">
        <f>E40*F36</f>
        <v>0</v>
      </c>
      <c r="G40" s="4"/>
      <c r="H40" s="46">
        <f>G40*F40</f>
        <v>0</v>
      </c>
    </row>
    <row r="41" spans="1:8" ht="31.5" customHeight="1">
      <c r="A41" s="207">
        <v>4</v>
      </c>
      <c r="B41" s="41"/>
      <c r="C41" s="15" t="s">
        <v>99</v>
      </c>
      <c r="D41" s="14" t="s">
        <v>18</v>
      </c>
      <c r="E41" s="6"/>
      <c r="F41" s="77">
        <v>0.188</v>
      </c>
      <c r="G41" s="14"/>
      <c r="H41" s="65">
        <f>H42+H43+H44+H45+H46</f>
        <v>0</v>
      </c>
    </row>
    <row r="42" spans="1:8" ht="13.5">
      <c r="A42" s="208"/>
      <c r="B42" s="79"/>
      <c r="C42" s="3" t="s">
        <v>27</v>
      </c>
      <c r="D42" s="4" t="s">
        <v>17</v>
      </c>
      <c r="E42" s="2"/>
      <c r="F42" s="21">
        <f>F41*E42</f>
        <v>0</v>
      </c>
      <c r="G42" s="5"/>
      <c r="H42" s="45">
        <f>G42*F42</f>
        <v>0</v>
      </c>
    </row>
    <row r="43" spans="1:8" ht="13.5">
      <c r="A43" s="208"/>
      <c r="B43" s="83"/>
      <c r="C43" s="3" t="s">
        <v>14</v>
      </c>
      <c r="D43" s="4" t="s">
        <v>29</v>
      </c>
      <c r="E43" s="2"/>
      <c r="F43" s="21">
        <f>F41*E43</f>
        <v>0</v>
      </c>
      <c r="G43" s="4"/>
      <c r="H43" s="46">
        <f>G43*F43</f>
        <v>0</v>
      </c>
    </row>
    <row r="44" spans="1:8" ht="13.5">
      <c r="A44" s="208"/>
      <c r="B44" s="83"/>
      <c r="C44" s="3" t="s">
        <v>96</v>
      </c>
      <c r="D44" s="4" t="s">
        <v>6</v>
      </c>
      <c r="E44" s="2"/>
      <c r="F44" s="21">
        <f>F41*E44</f>
        <v>0</v>
      </c>
      <c r="G44" s="4"/>
      <c r="H44" s="46">
        <f>G44*F44</f>
        <v>0</v>
      </c>
    </row>
    <row r="45" spans="1:8" ht="13.5">
      <c r="A45" s="208"/>
      <c r="B45" s="83"/>
      <c r="C45" s="3" t="s">
        <v>97</v>
      </c>
      <c r="D45" s="4" t="s">
        <v>6</v>
      </c>
      <c r="E45" s="2"/>
      <c r="F45" s="21">
        <f>F41*E45</f>
        <v>0</v>
      </c>
      <c r="G45" s="4"/>
      <c r="H45" s="46">
        <f>G45*F45</f>
        <v>0</v>
      </c>
    </row>
    <row r="46" spans="1:8" ht="13.5">
      <c r="A46" s="209"/>
      <c r="B46" s="140"/>
      <c r="C46" s="3" t="s">
        <v>8</v>
      </c>
      <c r="D46" s="4" t="s">
        <v>9</v>
      </c>
      <c r="E46" s="2"/>
      <c r="F46" s="21">
        <f>F41*E46</f>
        <v>0</v>
      </c>
      <c r="G46" s="4"/>
      <c r="H46" s="46">
        <f>G46*F46</f>
        <v>0</v>
      </c>
    </row>
    <row r="47" spans="1:8" ht="29.25" customHeight="1">
      <c r="A47" s="207">
        <v>5</v>
      </c>
      <c r="B47" s="41"/>
      <c r="C47" s="15" t="s">
        <v>98</v>
      </c>
      <c r="D47" s="14" t="s">
        <v>18</v>
      </c>
      <c r="E47" s="6"/>
      <c r="F47" s="77">
        <v>0.604</v>
      </c>
      <c r="G47" s="14"/>
      <c r="H47" s="65">
        <f>H48+H49+H50+H51+H52</f>
        <v>0</v>
      </c>
    </row>
    <row r="48" spans="1:8" ht="13.5">
      <c r="A48" s="208"/>
      <c r="B48" s="192"/>
      <c r="C48" s="3" t="s">
        <v>3</v>
      </c>
      <c r="D48" s="4" t="s">
        <v>17</v>
      </c>
      <c r="E48" s="2"/>
      <c r="F48" s="21">
        <f>F47*E48</f>
        <v>0</v>
      </c>
      <c r="G48" s="5"/>
      <c r="H48" s="45">
        <f>G48*F48</f>
        <v>0</v>
      </c>
    </row>
    <row r="49" spans="1:8" ht="13.5">
      <c r="A49" s="208"/>
      <c r="B49" s="83"/>
      <c r="C49" s="3" t="s">
        <v>14</v>
      </c>
      <c r="D49" s="4" t="s">
        <v>29</v>
      </c>
      <c r="E49" s="2"/>
      <c r="F49" s="21">
        <f>F47*E49</f>
        <v>0</v>
      </c>
      <c r="G49" s="4"/>
      <c r="H49" s="46">
        <f>G49*F49</f>
        <v>0</v>
      </c>
    </row>
    <row r="50" spans="1:8" ht="13.5">
      <c r="A50" s="208"/>
      <c r="B50" s="83"/>
      <c r="C50" s="3" t="s">
        <v>96</v>
      </c>
      <c r="D50" s="4" t="s">
        <v>6</v>
      </c>
      <c r="E50" s="2"/>
      <c r="F50" s="21">
        <f>F47*E50</f>
        <v>0</v>
      </c>
      <c r="G50" s="4"/>
      <c r="H50" s="46">
        <f>G50*F50</f>
        <v>0</v>
      </c>
    </row>
    <row r="51" spans="1:8" ht="13.5">
      <c r="A51" s="208"/>
      <c r="B51" s="83"/>
      <c r="C51" s="3" t="s">
        <v>97</v>
      </c>
      <c r="D51" s="4" t="s">
        <v>6</v>
      </c>
      <c r="E51" s="2"/>
      <c r="F51" s="21">
        <f>F47*E51</f>
        <v>0</v>
      </c>
      <c r="G51" s="4"/>
      <c r="H51" s="46">
        <f>G51*F51</f>
        <v>0</v>
      </c>
    </row>
    <row r="52" spans="1:8" ht="15.75" customHeight="1">
      <c r="A52" s="209"/>
      <c r="B52" s="140"/>
      <c r="C52" s="3" t="s">
        <v>8</v>
      </c>
      <c r="D52" s="4" t="s">
        <v>9</v>
      </c>
      <c r="E52" s="2"/>
      <c r="F52" s="21">
        <f>F47*E52</f>
        <v>0</v>
      </c>
      <c r="G52" s="4"/>
      <c r="H52" s="46">
        <f>G52*F52</f>
        <v>0</v>
      </c>
    </row>
    <row r="53" spans="1:8" ht="13.5">
      <c r="A53" s="79"/>
      <c r="B53" s="79"/>
      <c r="C53" s="132" t="s">
        <v>49</v>
      </c>
      <c r="D53" s="66"/>
      <c r="E53" s="65"/>
      <c r="F53" s="67"/>
      <c r="G53" s="67"/>
      <c r="H53" s="133">
        <f>H27+H32+H36+H41+H47</f>
        <v>0</v>
      </c>
    </row>
    <row r="54" spans="1:8" ht="33">
      <c r="A54" s="79"/>
      <c r="B54" s="79"/>
      <c r="C54" s="147" t="s">
        <v>290</v>
      </c>
      <c r="D54" s="66"/>
      <c r="E54" s="65"/>
      <c r="F54" s="67"/>
      <c r="G54" s="67"/>
      <c r="H54" s="65"/>
    </row>
    <row r="55" spans="1:8" ht="13.5">
      <c r="A55" s="207">
        <v>1</v>
      </c>
      <c r="B55" s="41"/>
      <c r="C55" s="88" t="s">
        <v>83</v>
      </c>
      <c r="D55" s="14" t="s">
        <v>2</v>
      </c>
      <c r="E55" s="89"/>
      <c r="F55" s="90">
        <v>42</v>
      </c>
      <c r="G55" s="22"/>
      <c r="H55" s="65">
        <f>H56+H57</f>
        <v>0</v>
      </c>
    </row>
    <row r="56" spans="1:8" ht="15" customHeight="1">
      <c r="A56" s="208"/>
      <c r="B56" s="7"/>
      <c r="C56" s="17" t="s">
        <v>27</v>
      </c>
      <c r="D56" s="8" t="s">
        <v>17</v>
      </c>
      <c r="E56" s="29"/>
      <c r="F56" s="25">
        <f>F55*E56</f>
        <v>0</v>
      </c>
      <c r="G56" s="20"/>
      <c r="H56" s="43">
        <f>F56*G56</f>
        <v>0</v>
      </c>
    </row>
    <row r="57" spans="1:8" ht="14.25" customHeight="1">
      <c r="A57" s="209"/>
      <c r="B57" s="140"/>
      <c r="C57" s="17" t="s">
        <v>28</v>
      </c>
      <c r="D57" s="8" t="s">
        <v>9</v>
      </c>
      <c r="E57" s="91"/>
      <c r="F57" s="10">
        <f>F55*E57</f>
        <v>0</v>
      </c>
      <c r="G57" s="20"/>
      <c r="H57" s="26">
        <f>F57*G57</f>
        <v>0</v>
      </c>
    </row>
    <row r="58" spans="1:8" ht="28.5" customHeight="1">
      <c r="A58" s="207">
        <v>2</v>
      </c>
      <c r="B58" s="41"/>
      <c r="C58" s="203" t="s">
        <v>285</v>
      </c>
      <c r="D58" s="150" t="s">
        <v>18</v>
      </c>
      <c r="E58" s="151"/>
      <c r="F58" s="154">
        <v>0.024</v>
      </c>
      <c r="G58" s="152"/>
      <c r="H58" s="153">
        <f>H59+H60+H61+H62</f>
        <v>0</v>
      </c>
    </row>
    <row r="59" spans="1:8" ht="13.5">
      <c r="A59" s="208"/>
      <c r="B59" s="193"/>
      <c r="C59" s="31" t="s">
        <v>27</v>
      </c>
      <c r="D59" s="4" t="s">
        <v>17</v>
      </c>
      <c r="E59" s="5"/>
      <c r="F59" s="32">
        <f>F58*E59</f>
        <v>0</v>
      </c>
      <c r="G59" s="5"/>
      <c r="H59" s="45">
        <f>G59*F59</f>
        <v>0</v>
      </c>
    </row>
    <row r="60" spans="1:8" ht="18.75" customHeight="1">
      <c r="A60" s="208"/>
      <c r="B60" s="83"/>
      <c r="C60" s="38" t="s">
        <v>286</v>
      </c>
      <c r="D60" s="35" t="s">
        <v>2</v>
      </c>
      <c r="E60" s="39"/>
      <c r="F60" s="50">
        <v>2.4</v>
      </c>
      <c r="G60" s="39"/>
      <c r="H60" s="46">
        <f>G60*F60</f>
        <v>0</v>
      </c>
    </row>
    <row r="61" spans="1:8" ht="15" customHeight="1">
      <c r="A61" s="208"/>
      <c r="B61" s="83"/>
      <c r="C61" s="38" t="s">
        <v>28</v>
      </c>
      <c r="D61" s="94" t="s">
        <v>9</v>
      </c>
      <c r="E61" s="34"/>
      <c r="F61" s="95">
        <f>F58*E61</f>
        <v>0</v>
      </c>
      <c r="G61" s="35"/>
      <c r="H61" s="46">
        <f>G61*F61</f>
        <v>0</v>
      </c>
    </row>
    <row r="62" spans="1:8" ht="16.5" customHeight="1">
      <c r="A62" s="209"/>
      <c r="B62" s="140"/>
      <c r="C62" s="31" t="s">
        <v>8</v>
      </c>
      <c r="D62" s="40" t="s">
        <v>9</v>
      </c>
      <c r="E62" s="2"/>
      <c r="F62" s="21">
        <f>F58*E62</f>
        <v>0</v>
      </c>
      <c r="G62" s="4"/>
      <c r="H62" s="46">
        <f>G62*F62</f>
        <v>0</v>
      </c>
    </row>
    <row r="63" spans="1:8" ht="29.25" customHeight="1">
      <c r="A63" s="207">
        <v>3</v>
      </c>
      <c r="B63" s="41"/>
      <c r="C63" s="28" t="s">
        <v>115</v>
      </c>
      <c r="D63" s="14" t="s">
        <v>18</v>
      </c>
      <c r="E63" s="89"/>
      <c r="F63" s="30">
        <v>0.42</v>
      </c>
      <c r="G63" s="89"/>
      <c r="H63" s="65">
        <f>H64+H65+H66+H67+H68</f>
        <v>0</v>
      </c>
    </row>
    <row r="64" spans="1:8" ht="13.5">
      <c r="A64" s="208"/>
      <c r="B64" s="83"/>
      <c r="C64" s="31" t="s">
        <v>27</v>
      </c>
      <c r="D64" s="40" t="s">
        <v>17</v>
      </c>
      <c r="E64" s="5"/>
      <c r="F64" s="32">
        <f>F63*E64</f>
        <v>0</v>
      </c>
      <c r="G64" s="5"/>
      <c r="H64" s="45">
        <f>F64*G64</f>
        <v>0</v>
      </c>
    </row>
    <row r="65" spans="1:8" ht="13.5">
      <c r="A65" s="208"/>
      <c r="B65" s="83"/>
      <c r="C65" s="92" t="s">
        <v>84</v>
      </c>
      <c r="D65" s="4" t="s">
        <v>9</v>
      </c>
      <c r="E65" s="5"/>
      <c r="F65" s="33">
        <f>F63*E65</f>
        <v>0</v>
      </c>
      <c r="G65" s="5"/>
      <c r="H65" s="21">
        <f>F65*G65</f>
        <v>0</v>
      </c>
    </row>
    <row r="66" spans="1:8" ht="13.5">
      <c r="A66" s="208"/>
      <c r="B66" s="83"/>
      <c r="C66" s="31" t="s">
        <v>229</v>
      </c>
      <c r="D66" s="4" t="s">
        <v>5</v>
      </c>
      <c r="E66" s="21"/>
      <c r="F66" s="33">
        <f>F63*E66</f>
        <v>0</v>
      </c>
      <c r="G66" s="5"/>
      <c r="H66" s="21">
        <f>F66*G66</f>
        <v>0</v>
      </c>
    </row>
    <row r="67" spans="1:8" ht="13.5">
      <c r="A67" s="208"/>
      <c r="B67" s="83"/>
      <c r="C67" s="17" t="s">
        <v>86</v>
      </c>
      <c r="D67" s="8" t="s">
        <v>2</v>
      </c>
      <c r="E67" s="20"/>
      <c r="F67" s="10">
        <f>F63*E67</f>
        <v>0</v>
      </c>
      <c r="G67" s="20"/>
      <c r="H67" s="21">
        <f>F67*G67</f>
        <v>0</v>
      </c>
    </row>
    <row r="68" spans="1:8" ht="13.5">
      <c r="A68" s="209"/>
      <c r="B68" s="140"/>
      <c r="C68" s="103" t="s">
        <v>116</v>
      </c>
      <c r="D68" s="96" t="s">
        <v>16</v>
      </c>
      <c r="E68" s="99"/>
      <c r="F68" s="198">
        <f>F63*E68</f>
        <v>0</v>
      </c>
      <c r="G68" s="98"/>
      <c r="H68" s="76">
        <f>F68*G68</f>
        <v>0</v>
      </c>
    </row>
    <row r="69" spans="1:8" ht="40.5" customHeight="1">
      <c r="A69" s="207">
        <v>4</v>
      </c>
      <c r="B69" s="41"/>
      <c r="C69" s="28" t="s">
        <v>87</v>
      </c>
      <c r="D69" s="72" t="s">
        <v>18</v>
      </c>
      <c r="E69" s="72"/>
      <c r="F69" s="23">
        <v>0.7</v>
      </c>
      <c r="G69" s="73"/>
      <c r="H69" s="65">
        <f>H70+H71+H72+H73+H74</f>
        <v>0</v>
      </c>
    </row>
    <row r="70" spans="1:8" ht="13.5">
      <c r="A70" s="208"/>
      <c r="B70" s="192"/>
      <c r="C70" s="75" t="s">
        <v>3</v>
      </c>
      <c r="D70" s="74" t="s">
        <v>17</v>
      </c>
      <c r="E70" s="74"/>
      <c r="F70" s="76">
        <f>E70*F69</f>
        <v>0</v>
      </c>
      <c r="G70" s="57"/>
      <c r="H70" s="63">
        <f>G70*F70</f>
        <v>0</v>
      </c>
    </row>
    <row r="71" spans="1:8" ht="13.5">
      <c r="A71" s="208"/>
      <c r="B71" s="83"/>
      <c r="C71" s="93" t="s">
        <v>14</v>
      </c>
      <c r="D71" s="74" t="s">
        <v>9</v>
      </c>
      <c r="E71" s="57"/>
      <c r="F71" s="76">
        <f>E71*F69</f>
        <v>0</v>
      </c>
      <c r="G71" s="57"/>
      <c r="H71" s="64">
        <f>G71*F71</f>
        <v>0</v>
      </c>
    </row>
    <row r="72" spans="1:8" ht="15.75" customHeight="1">
      <c r="A72" s="208"/>
      <c r="B72" s="83"/>
      <c r="C72" s="93" t="s">
        <v>30</v>
      </c>
      <c r="D72" s="74" t="s">
        <v>6</v>
      </c>
      <c r="E72" s="57"/>
      <c r="F72" s="5">
        <f>F69*E72</f>
        <v>0</v>
      </c>
      <c r="G72" s="57"/>
      <c r="H72" s="64">
        <f>G72*F72</f>
        <v>0</v>
      </c>
    </row>
    <row r="73" spans="1:8" ht="15" customHeight="1">
      <c r="A73" s="208"/>
      <c r="B73" s="83"/>
      <c r="C73" s="93" t="s">
        <v>88</v>
      </c>
      <c r="D73" s="74" t="s">
        <v>6</v>
      </c>
      <c r="E73" s="74"/>
      <c r="F73" s="5">
        <f>F69*E73</f>
        <v>0</v>
      </c>
      <c r="G73" s="57"/>
      <c r="H73" s="64">
        <f>G73*F73</f>
        <v>0</v>
      </c>
    </row>
    <row r="74" spans="1:8" ht="13.5">
      <c r="A74" s="209"/>
      <c r="B74" s="182"/>
      <c r="C74" s="93" t="s">
        <v>8</v>
      </c>
      <c r="D74" s="74" t="s">
        <v>9</v>
      </c>
      <c r="E74" s="74"/>
      <c r="F74" s="5">
        <f>F69*E74</f>
        <v>0</v>
      </c>
      <c r="G74" s="57"/>
      <c r="H74" s="64">
        <f>G74*F74</f>
        <v>0</v>
      </c>
    </row>
    <row r="75" spans="1:8" ht="30.75" customHeight="1">
      <c r="A75" s="207">
        <v>5</v>
      </c>
      <c r="B75" s="41"/>
      <c r="C75" s="16" t="s">
        <v>38</v>
      </c>
      <c r="D75" s="14" t="s">
        <v>18</v>
      </c>
      <c r="E75" s="14"/>
      <c r="F75" s="23">
        <v>0.23</v>
      </c>
      <c r="G75" s="14"/>
      <c r="H75" s="65">
        <f>H76+H77</f>
        <v>0</v>
      </c>
    </row>
    <row r="76" spans="1:8" ht="18" customHeight="1">
      <c r="A76" s="208"/>
      <c r="B76" s="83"/>
      <c r="C76" s="13" t="s">
        <v>27</v>
      </c>
      <c r="D76" s="12" t="s">
        <v>17</v>
      </c>
      <c r="E76" s="4"/>
      <c r="F76" s="21">
        <f>F75*E76</f>
        <v>0</v>
      </c>
      <c r="G76" s="4"/>
      <c r="H76" s="45">
        <f>G76*F76</f>
        <v>0</v>
      </c>
    </row>
    <row r="77" spans="1:8" ht="17.25" customHeight="1">
      <c r="A77" s="209"/>
      <c r="B77" s="140"/>
      <c r="C77" s="13" t="s">
        <v>14</v>
      </c>
      <c r="D77" s="12" t="s">
        <v>9</v>
      </c>
      <c r="E77" s="21"/>
      <c r="F77" s="21">
        <f>F75*E77</f>
        <v>0</v>
      </c>
      <c r="G77" s="4"/>
      <c r="H77" s="21">
        <f>G77*F77</f>
        <v>0</v>
      </c>
    </row>
    <row r="78" spans="1:8" ht="29.25" customHeight="1">
      <c r="A78" s="207">
        <v>6</v>
      </c>
      <c r="B78" s="41"/>
      <c r="C78" s="16" t="s">
        <v>230</v>
      </c>
      <c r="D78" s="67" t="s">
        <v>18</v>
      </c>
      <c r="E78" s="65"/>
      <c r="F78" s="67">
        <v>0.068</v>
      </c>
      <c r="G78" s="67"/>
      <c r="H78" s="65">
        <f>H79+H80</f>
        <v>0</v>
      </c>
    </row>
    <row r="79" spans="1:8" ht="13.5">
      <c r="A79" s="208"/>
      <c r="B79" s="83"/>
      <c r="C79" s="13" t="s">
        <v>27</v>
      </c>
      <c r="D79" s="12" t="s">
        <v>17</v>
      </c>
      <c r="E79" s="4"/>
      <c r="F79" s="21">
        <f>F78*E79</f>
        <v>0</v>
      </c>
      <c r="G79" s="4"/>
      <c r="H79" s="45">
        <f>G79*F79</f>
        <v>0</v>
      </c>
    </row>
    <row r="80" spans="1:8" ht="13.5">
      <c r="A80" s="209"/>
      <c r="B80" s="140"/>
      <c r="C80" s="84" t="s">
        <v>14</v>
      </c>
      <c r="D80" s="81" t="s">
        <v>9</v>
      </c>
      <c r="E80" s="56"/>
      <c r="F80" s="86">
        <f>F78*E80</f>
        <v>0</v>
      </c>
      <c r="G80" s="40"/>
      <c r="H80" s="56">
        <f>G80*F80</f>
        <v>0</v>
      </c>
    </row>
    <row r="81" spans="1:8" ht="29.25" customHeight="1">
      <c r="A81" s="207">
        <v>7</v>
      </c>
      <c r="B81" s="41"/>
      <c r="C81" s="16" t="s">
        <v>69</v>
      </c>
      <c r="D81" s="67" t="s">
        <v>18</v>
      </c>
      <c r="E81" s="65"/>
      <c r="F81" s="67">
        <v>0.068</v>
      </c>
      <c r="G81" s="67"/>
      <c r="H81" s="65">
        <f>H82+H83+H84</f>
        <v>0</v>
      </c>
    </row>
    <row r="82" spans="1:8" ht="13.5">
      <c r="A82" s="208"/>
      <c r="B82" s="83"/>
      <c r="C82" s="13" t="s">
        <v>27</v>
      </c>
      <c r="D82" s="12" t="s">
        <v>17</v>
      </c>
      <c r="E82" s="4"/>
      <c r="F82" s="21">
        <f>F81*E82</f>
        <v>0</v>
      </c>
      <c r="G82" s="5"/>
      <c r="H82" s="45">
        <f>G82*F82</f>
        <v>0</v>
      </c>
    </row>
    <row r="83" spans="1:8" ht="14.25" customHeight="1">
      <c r="A83" s="208"/>
      <c r="B83" s="83"/>
      <c r="C83" s="84" t="s">
        <v>70</v>
      </c>
      <c r="D83" s="81" t="s">
        <v>5</v>
      </c>
      <c r="E83" s="56"/>
      <c r="F83" s="87">
        <v>0.6</v>
      </c>
      <c r="G83" s="40"/>
      <c r="H83" s="56">
        <f>G83*F83</f>
        <v>0</v>
      </c>
    </row>
    <row r="84" spans="1:8" ht="15" customHeight="1">
      <c r="A84" s="209"/>
      <c r="B84" s="140"/>
      <c r="C84" s="84" t="s">
        <v>71</v>
      </c>
      <c r="D84" s="81" t="s">
        <v>6</v>
      </c>
      <c r="E84" s="56"/>
      <c r="F84" s="56">
        <f>F81*E84</f>
        <v>0</v>
      </c>
      <c r="G84" s="40"/>
      <c r="H84" s="56">
        <f>G84*F84</f>
        <v>0</v>
      </c>
    </row>
    <row r="85" spans="1:8" ht="29.25" customHeight="1">
      <c r="A85" s="207">
        <v>8</v>
      </c>
      <c r="B85" s="41"/>
      <c r="C85" s="15" t="s">
        <v>80</v>
      </c>
      <c r="D85" s="14" t="s">
        <v>18</v>
      </c>
      <c r="E85" s="6"/>
      <c r="F85" s="77">
        <v>0.23</v>
      </c>
      <c r="G85" s="14"/>
      <c r="H85" s="65">
        <f>H86+H87+H88</f>
        <v>0</v>
      </c>
    </row>
    <row r="86" spans="1:8" ht="13.5">
      <c r="A86" s="208"/>
      <c r="B86" s="140"/>
      <c r="C86" s="31" t="s">
        <v>27</v>
      </c>
      <c r="D86" s="4" t="s">
        <v>19</v>
      </c>
      <c r="E86" s="5"/>
      <c r="F86" s="32">
        <f>F85*E86</f>
        <v>0</v>
      </c>
      <c r="G86" s="5"/>
      <c r="H86" s="45">
        <f>G86*F86</f>
        <v>0</v>
      </c>
    </row>
    <row r="87" spans="1:8" ht="15.75" customHeight="1">
      <c r="A87" s="208"/>
      <c r="B87" s="83"/>
      <c r="C87" s="3" t="s">
        <v>75</v>
      </c>
      <c r="D87" s="4" t="s">
        <v>21</v>
      </c>
      <c r="E87" s="2"/>
      <c r="F87" s="21">
        <f>F85*E87</f>
        <v>0</v>
      </c>
      <c r="G87" s="5"/>
      <c r="H87" s="46">
        <f>G87*F87</f>
        <v>0</v>
      </c>
    </row>
    <row r="88" spans="1:8" ht="17.25" customHeight="1">
      <c r="A88" s="209"/>
      <c r="B88" s="83"/>
      <c r="C88" s="13" t="s">
        <v>42</v>
      </c>
      <c r="D88" s="4" t="s">
        <v>21</v>
      </c>
      <c r="E88" s="4"/>
      <c r="F88" s="5">
        <v>18.4</v>
      </c>
      <c r="G88" s="5"/>
      <c r="H88" s="46">
        <f>G88*F88</f>
        <v>0</v>
      </c>
    </row>
    <row r="89" spans="1:8" ht="39.75" customHeight="1">
      <c r="A89" s="207">
        <v>9</v>
      </c>
      <c r="B89" s="41"/>
      <c r="C89" s="16" t="s">
        <v>199</v>
      </c>
      <c r="D89" s="14" t="s">
        <v>2</v>
      </c>
      <c r="E89" s="14"/>
      <c r="F89" s="14">
        <v>5.72</v>
      </c>
      <c r="G89" s="14"/>
      <c r="H89" s="65">
        <f>H90+H91</f>
        <v>0</v>
      </c>
    </row>
    <row r="90" spans="1:8" ht="15" customHeight="1">
      <c r="A90" s="208"/>
      <c r="B90" s="194"/>
      <c r="C90" s="13" t="s">
        <v>27</v>
      </c>
      <c r="D90" s="12" t="s">
        <v>17</v>
      </c>
      <c r="E90" s="4"/>
      <c r="F90" s="21">
        <f>F89*E90</f>
        <v>0</v>
      </c>
      <c r="G90" s="5"/>
      <c r="H90" s="45">
        <f>G90*F90</f>
        <v>0</v>
      </c>
    </row>
    <row r="91" spans="1:8" ht="15" customHeight="1">
      <c r="A91" s="209"/>
      <c r="B91" s="140"/>
      <c r="C91" s="13" t="s">
        <v>89</v>
      </c>
      <c r="D91" s="4" t="s">
        <v>2</v>
      </c>
      <c r="E91" s="5"/>
      <c r="F91" s="21">
        <f>F89*E91</f>
        <v>0</v>
      </c>
      <c r="G91" s="5"/>
      <c r="H91" s="21">
        <f>G91*F91</f>
        <v>0</v>
      </c>
    </row>
    <row r="92" spans="1:8" ht="28.5" customHeight="1">
      <c r="A92" s="207">
        <v>10</v>
      </c>
      <c r="B92" s="41"/>
      <c r="C92" s="16" t="s">
        <v>210</v>
      </c>
      <c r="D92" s="14" t="s">
        <v>5</v>
      </c>
      <c r="E92" s="22"/>
      <c r="F92" s="22">
        <v>0.5</v>
      </c>
      <c r="G92" s="22"/>
      <c r="H92" s="23">
        <f>H93+H94</f>
        <v>0</v>
      </c>
    </row>
    <row r="93" spans="1:8" ht="18" customHeight="1">
      <c r="A93" s="208"/>
      <c r="B93" s="83"/>
      <c r="C93" s="13" t="s">
        <v>27</v>
      </c>
      <c r="D93" s="12" t="s">
        <v>17</v>
      </c>
      <c r="E93" s="21"/>
      <c r="F93" s="21">
        <f>F92*E93</f>
        <v>0</v>
      </c>
      <c r="G93" s="5"/>
      <c r="H93" s="45">
        <f>G93*F93</f>
        <v>0</v>
      </c>
    </row>
    <row r="94" spans="1:8" ht="15" customHeight="1">
      <c r="A94" s="209"/>
      <c r="B94" s="140"/>
      <c r="C94" s="13" t="s">
        <v>14</v>
      </c>
      <c r="D94" s="4" t="s">
        <v>9</v>
      </c>
      <c r="E94" s="21"/>
      <c r="F94" s="21">
        <f>F92*E94</f>
        <v>0</v>
      </c>
      <c r="G94" s="5"/>
      <c r="H94" s="21">
        <f>G94*F94</f>
        <v>0</v>
      </c>
    </row>
    <row r="95" spans="1:8" ht="39.75" customHeight="1">
      <c r="A95" s="207">
        <v>11</v>
      </c>
      <c r="B95" s="41"/>
      <c r="C95" s="16" t="s">
        <v>213</v>
      </c>
      <c r="D95" s="14" t="s">
        <v>211</v>
      </c>
      <c r="E95" s="22"/>
      <c r="F95" s="23">
        <v>0.01</v>
      </c>
      <c r="G95" s="77"/>
      <c r="H95" s="23">
        <f>H96</f>
        <v>0</v>
      </c>
    </row>
    <row r="96" spans="1:8" ht="15" customHeight="1">
      <c r="A96" s="209"/>
      <c r="B96" s="140"/>
      <c r="C96" s="13" t="s">
        <v>27</v>
      </c>
      <c r="D96" s="12" t="s">
        <v>17</v>
      </c>
      <c r="E96" s="5"/>
      <c r="F96" s="21">
        <f>F95*E96</f>
        <v>0</v>
      </c>
      <c r="G96" s="5"/>
      <c r="H96" s="45">
        <f>G96*F96</f>
        <v>0</v>
      </c>
    </row>
    <row r="97" spans="1:8" ht="28.5" customHeight="1">
      <c r="A97" s="207">
        <v>12</v>
      </c>
      <c r="B97" s="41"/>
      <c r="C97" s="15" t="s">
        <v>204</v>
      </c>
      <c r="D97" s="14" t="s">
        <v>21</v>
      </c>
      <c r="E97" s="14"/>
      <c r="F97" s="22">
        <v>23</v>
      </c>
      <c r="G97" s="22"/>
      <c r="H97" s="159">
        <f>H98+H99+H100+H101+H102+H103+H104</f>
        <v>0</v>
      </c>
    </row>
    <row r="98" spans="1:8" ht="13.5">
      <c r="A98" s="208"/>
      <c r="B98" s="83"/>
      <c r="C98" s="160" t="s">
        <v>3</v>
      </c>
      <c r="D98" s="160" t="s">
        <v>4</v>
      </c>
      <c r="E98" s="4"/>
      <c r="F98" s="26">
        <f>F97*E98</f>
        <v>0</v>
      </c>
      <c r="G98" s="20"/>
      <c r="H98" s="43">
        <f aca="true" t="shared" si="0" ref="H98:H104">F98*G98</f>
        <v>0</v>
      </c>
    </row>
    <row r="99" spans="1:8" ht="13.5">
      <c r="A99" s="208"/>
      <c r="B99" s="83"/>
      <c r="C99" s="27" t="s">
        <v>200</v>
      </c>
      <c r="D99" s="161" t="s">
        <v>21</v>
      </c>
      <c r="E99" s="161"/>
      <c r="F99" s="162">
        <v>23</v>
      </c>
      <c r="G99" s="161"/>
      <c r="H99" s="163">
        <f t="shared" si="0"/>
        <v>0</v>
      </c>
    </row>
    <row r="100" spans="1:8" ht="13.5">
      <c r="A100" s="208"/>
      <c r="B100" s="83"/>
      <c r="C100" s="170" t="s">
        <v>201</v>
      </c>
      <c r="D100" s="164" t="s">
        <v>16</v>
      </c>
      <c r="E100" s="161"/>
      <c r="F100" s="162">
        <v>10</v>
      </c>
      <c r="G100" s="162"/>
      <c r="H100" s="163">
        <f t="shared" si="0"/>
        <v>0</v>
      </c>
    </row>
    <row r="101" spans="1:8" ht="14.25" customHeight="1">
      <c r="A101" s="208"/>
      <c r="B101" s="83"/>
      <c r="C101" s="27" t="s">
        <v>202</v>
      </c>
      <c r="D101" s="164" t="s">
        <v>16</v>
      </c>
      <c r="E101" s="161"/>
      <c r="F101" s="162">
        <v>1</v>
      </c>
      <c r="G101" s="161"/>
      <c r="H101" s="163">
        <f t="shared" si="0"/>
        <v>0</v>
      </c>
    </row>
    <row r="102" spans="1:8" ht="15.75" customHeight="1">
      <c r="A102" s="208"/>
      <c r="B102" s="83"/>
      <c r="C102" s="27" t="s">
        <v>203</v>
      </c>
      <c r="D102" s="164" t="s">
        <v>16</v>
      </c>
      <c r="E102" s="161"/>
      <c r="F102" s="162">
        <v>10</v>
      </c>
      <c r="G102" s="161"/>
      <c r="H102" s="163">
        <f t="shared" si="0"/>
        <v>0</v>
      </c>
    </row>
    <row r="103" spans="1:8" ht="14.25" customHeight="1">
      <c r="A103" s="208"/>
      <c r="B103" s="83"/>
      <c r="C103" s="27" t="s">
        <v>14</v>
      </c>
      <c r="D103" s="164" t="s">
        <v>9</v>
      </c>
      <c r="E103" s="161"/>
      <c r="F103" s="163">
        <f>F97*E103</f>
        <v>0</v>
      </c>
      <c r="G103" s="161"/>
      <c r="H103" s="163">
        <f t="shared" si="0"/>
        <v>0</v>
      </c>
    </row>
    <row r="104" spans="1:8" ht="15.75" customHeight="1">
      <c r="A104" s="209"/>
      <c r="B104" s="140"/>
      <c r="C104" s="27" t="s">
        <v>205</v>
      </c>
      <c r="D104" s="164" t="s">
        <v>9</v>
      </c>
      <c r="E104" s="161"/>
      <c r="F104" s="163">
        <f>F97*E104</f>
        <v>0</v>
      </c>
      <c r="G104" s="161"/>
      <c r="H104" s="163">
        <f t="shared" si="0"/>
        <v>0</v>
      </c>
    </row>
    <row r="105" spans="1:8" ht="28.5" customHeight="1">
      <c r="A105" s="207">
        <v>13</v>
      </c>
      <c r="B105" s="41"/>
      <c r="C105" s="48" t="s">
        <v>212</v>
      </c>
      <c r="D105" s="14" t="s">
        <v>21</v>
      </c>
      <c r="E105" s="14"/>
      <c r="F105" s="22">
        <v>18</v>
      </c>
      <c r="G105" s="14"/>
      <c r="H105" s="65">
        <f>H106+H107+H108+H109</f>
        <v>0</v>
      </c>
    </row>
    <row r="106" spans="1:8" ht="13.5">
      <c r="A106" s="208"/>
      <c r="B106" s="83"/>
      <c r="C106" s="13" t="s">
        <v>3</v>
      </c>
      <c r="D106" s="12" t="s">
        <v>17</v>
      </c>
      <c r="E106" s="4"/>
      <c r="F106" s="21">
        <f>F105*E106</f>
        <v>0</v>
      </c>
      <c r="G106" s="5"/>
      <c r="H106" s="45">
        <f>G106*F106</f>
        <v>0</v>
      </c>
    </row>
    <row r="107" spans="1:8" ht="15.75" customHeight="1">
      <c r="A107" s="208"/>
      <c r="B107" s="83"/>
      <c r="C107" s="11" t="s">
        <v>206</v>
      </c>
      <c r="D107" s="12" t="s">
        <v>16</v>
      </c>
      <c r="E107" s="4"/>
      <c r="F107" s="5">
        <v>9</v>
      </c>
      <c r="G107" s="4"/>
      <c r="H107" s="21">
        <f>G107*F107</f>
        <v>0</v>
      </c>
    </row>
    <row r="108" spans="1:8" ht="15.75" customHeight="1">
      <c r="A108" s="208"/>
      <c r="B108" s="83"/>
      <c r="C108" s="27" t="s">
        <v>207</v>
      </c>
      <c r="D108" s="4" t="s">
        <v>16</v>
      </c>
      <c r="E108" s="161"/>
      <c r="F108" s="20">
        <v>6</v>
      </c>
      <c r="G108" s="20"/>
      <c r="H108" s="21">
        <f>G108*F108</f>
        <v>0</v>
      </c>
    </row>
    <row r="109" spans="1:8" ht="13.5">
      <c r="A109" s="209"/>
      <c r="B109" s="140"/>
      <c r="C109" s="27" t="s">
        <v>205</v>
      </c>
      <c r="D109" s="4" t="s">
        <v>16</v>
      </c>
      <c r="E109" s="161"/>
      <c r="F109" s="163">
        <f>F105*E109</f>
        <v>0</v>
      </c>
      <c r="G109" s="8"/>
      <c r="H109" s="21">
        <f>G109*F109</f>
        <v>0</v>
      </c>
    </row>
    <row r="110" spans="1:8" ht="26.25" customHeight="1">
      <c r="A110" s="207">
        <v>14</v>
      </c>
      <c r="B110" s="41"/>
      <c r="C110" s="28" t="s">
        <v>224</v>
      </c>
      <c r="D110" s="14" t="s">
        <v>16</v>
      </c>
      <c r="E110" s="165"/>
      <c r="F110" s="22">
        <v>1</v>
      </c>
      <c r="G110" s="143"/>
      <c r="H110" s="65">
        <f>H111+H112+H113+H114</f>
        <v>0</v>
      </c>
    </row>
    <row r="111" spans="1:8" ht="13.5">
      <c r="A111" s="208"/>
      <c r="B111" s="83"/>
      <c r="C111" s="13" t="s">
        <v>3</v>
      </c>
      <c r="D111" s="9" t="s">
        <v>4</v>
      </c>
      <c r="E111" s="9"/>
      <c r="F111" s="9">
        <f>F110*E111</f>
        <v>0</v>
      </c>
      <c r="G111" s="166"/>
      <c r="H111" s="43">
        <f>F111*G111</f>
        <v>0</v>
      </c>
    </row>
    <row r="112" spans="1:8" ht="30.75" customHeight="1">
      <c r="A112" s="208"/>
      <c r="B112" s="83"/>
      <c r="C112" s="17" t="s">
        <v>208</v>
      </c>
      <c r="D112" s="9" t="s">
        <v>132</v>
      </c>
      <c r="E112" s="9"/>
      <c r="F112" s="167">
        <f>F110*E112</f>
        <v>0</v>
      </c>
      <c r="G112" s="166"/>
      <c r="H112" s="168">
        <f>G112*F112</f>
        <v>0</v>
      </c>
    </row>
    <row r="113" spans="1:8" ht="16.5" customHeight="1">
      <c r="A113" s="208"/>
      <c r="B113" s="83"/>
      <c r="C113" s="17" t="s">
        <v>209</v>
      </c>
      <c r="D113" s="9" t="s">
        <v>132</v>
      </c>
      <c r="E113" s="9"/>
      <c r="F113" s="167">
        <f>E113*F110</f>
        <v>0</v>
      </c>
      <c r="G113" s="166"/>
      <c r="H113" s="168">
        <f>G113*F113</f>
        <v>0</v>
      </c>
    </row>
    <row r="114" spans="1:8" ht="13.5">
      <c r="A114" s="209"/>
      <c r="B114" s="140"/>
      <c r="C114" s="17" t="s">
        <v>8</v>
      </c>
      <c r="D114" s="9" t="s">
        <v>9</v>
      </c>
      <c r="E114" s="9"/>
      <c r="F114" s="9">
        <f>E114*F110</f>
        <v>0</v>
      </c>
      <c r="G114" s="169"/>
      <c r="H114" s="168">
        <f>F114*G114</f>
        <v>0</v>
      </c>
    </row>
    <row r="115" spans="1:8" ht="55.5" customHeight="1">
      <c r="A115" s="207">
        <v>15</v>
      </c>
      <c r="B115" s="41"/>
      <c r="C115" s="15" t="s">
        <v>214</v>
      </c>
      <c r="D115" s="150" t="s">
        <v>2</v>
      </c>
      <c r="E115" s="150"/>
      <c r="F115" s="152">
        <v>1.1</v>
      </c>
      <c r="G115" s="150"/>
      <c r="H115" s="153">
        <f>H116+H117+H118+H119</f>
        <v>0</v>
      </c>
    </row>
    <row r="116" spans="1:8" ht="13.5" customHeight="1">
      <c r="A116" s="208"/>
      <c r="B116" s="83"/>
      <c r="C116" s="13" t="s">
        <v>3</v>
      </c>
      <c r="D116" s="9" t="s">
        <v>4</v>
      </c>
      <c r="E116" s="9"/>
      <c r="F116" s="168">
        <f>F115*E116</f>
        <v>0</v>
      </c>
      <c r="G116" s="166"/>
      <c r="H116" s="43">
        <f>F116*G116</f>
        <v>0</v>
      </c>
    </row>
    <row r="117" spans="1:8" ht="13.5">
      <c r="A117" s="208"/>
      <c r="B117" s="83"/>
      <c r="C117" s="84" t="s">
        <v>72</v>
      </c>
      <c r="D117" s="81" t="s">
        <v>2</v>
      </c>
      <c r="E117" s="56"/>
      <c r="F117" s="56">
        <f>F115*E117</f>
        <v>0</v>
      </c>
      <c r="G117" s="40"/>
      <c r="H117" s="56">
        <f>G117*F117</f>
        <v>0</v>
      </c>
    </row>
    <row r="118" spans="1:8" ht="13.5">
      <c r="A118" s="208"/>
      <c r="B118" s="83"/>
      <c r="C118" s="27" t="s">
        <v>215</v>
      </c>
      <c r="D118" s="41" t="s">
        <v>21</v>
      </c>
      <c r="E118" s="27"/>
      <c r="F118" s="32">
        <v>12</v>
      </c>
      <c r="G118" s="32"/>
      <c r="H118" s="56">
        <f>G118*F118</f>
        <v>0</v>
      </c>
    </row>
    <row r="119" spans="1:8" ht="13.5">
      <c r="A119" s="209"/>
      <c r="B119" s="83"/>
      <c r="C119" s="84" t="s">
        <v>216</v>
      </c>
      <c r="D119" s="81" t="s">
        <v>6</v>
      </c>
      <c r="E119" s="85"/>
      <c r="F119" s="40">
        <v>0.5</v>
      </c>
      <c r="G119" s="40"/>
      <c r="H119" s="56">
        <f>G119*F119</f>
        <v>0</v>
      </c>
    </row>
    <row r="120" spans="1:8" ht="28.5" customHeight="1">
      <c r="A120" s="207">
        <v>16</v>
      </c>
      <c r="B120" s="41"/>
      <c r="C120" s="16" t="s">
        <v>217</v>
      </c>
      <c r="D120" s="14" t="s">
        <v>21</v>
      </c>
      <c r="E120" s="14"/>
      <c r="F120" s="22">
        <v>15</v>
      </c>
      <c r="G120" s="22"/>
      <c r="H120" s="65">
        <f>H121+H122+H123</f>
        <v>0</v>
      </c>
    </row>
    <row r="121" spans="1:8" ht="13.5">
      <c r="A121" s="208"/>
      <c r="B121" s="140"/>
      <c r="C121" s="13" t="s">
        <v>27</v>
      </c>
      <c r="D121" s="12" t="s">
        <v>17</v>
      </c>
      <c r="E121" s="4"/>
      <c r="F121" s="21">
        <f>F120*E121</f>
        <v>0</v>
      </c>
      <c r="G121" s="5"/>
      <c r="H121" s="45">
        <f>G121*F121</f>
        <v>0</v>
      </c>
    </row>
    <row r="122" spans="1:8" ht="13.5">
      <c r="A122" s="208"/>
      <c r="B122" s="83"/>
      <c r="C122" s="13" t="s">
        <v>198</v>
      </c>
      <c r="D122" s="12" t="s">
        <v>2</v>
      </c>
      <c r="E122" s="5"/>
      <c r="F122" s="5">
        <f>F120*E122</f>
        <v>0</v>
      </c>
      <c r="G122" s="5"/>
      <c r="H122" s="21">
        <f>G122*F122</f>
        <v>0</v>
      </c>
    </row>
    <row r="123" spans="1:8" ht="13.5">
      <c r="A123" s="209"/>
      <c r="B123" s="140"/>
      <c r="C123" s="13" t="s">
        <v>106</v>
      </c>
      <c r="D123" s="12" t="s">
        <v>16</v>
      </c>
      <c r="E123" s="4"/>
      <c r="F123" s="5">
        <f>F120*E123</f>
        <v>0</v>
      </c>
      <c r="G123" s="21"/>
      <c r="H123" s="21">
        <f>G123*F123</f>
        <v>0</v>
      </c>
    </row>
    <row r="124" spans="1:8" ht="27.75" customHeight="1">
      <c r="A124" s="207">
        <v>17</v>
      </c>
      <c r="B124" s="41"/>
      <c r="C124" s="15" t="s">
        <v>298</v>
      </c>
      <c r="D124" s="67" t="s">
        <v>18</v>
      </c>
      <c r="E124" s="65"/>
      <c r="F124" s="67">
        <v>0.068</v>
      </c>
      <c r="G124" s="67"/>
      <c r="H124" s="65">
        <f>H125+H126+H127</f>
        <v>0</v>
      </c>
    </row>
    <row r="125" spans="1:8" ht="13.5">
      <c r="A125" s="208"/>
      <c r="B125" s="83"/>
      <c r="C125" s="31" t="s">
        <v>27</v>
      </c>
      <c r="D125" s="4" t="s">
        <v>17</v>
      </c>
      <c r="E125" s="5"/>
      <c r="F125" s="32">
        <f>F124*E125</f>
        <v>0</v>
      </c>
      <c r="G125" s="5"/>
      <c r="H125" s="45">
        <f>G125*F125</f>
        <v>0</v>
      </c>
    </row>
    <row r="126" spans="1:8" ht="16.5" customHeight="1">
      <c r="A126" s="208"/>
      <c r="B126" s="83"/>
      <c r="C126" s="84" t="s">
        <v>72</v>
      </c>
      <c r="D126" s="81" t="s">
        <v>2</v>
      </c>
      <c r="E126" s="87"/>
      <c r="F126" s="56">
        <f>F124*E126</f>
        <v>0</v>
      </c>
      <c r="G126" s="40"/>
      <c r="H126" s="56">
        <f>G126*F126</f>
        <v>0</v>
      </c>
    </row>
    <row r="127" spans="1:8" ht="16.5" customHeight="1">
      <c r="A127" s="209"/>
      <c r="B127" s="140"/>
      <c r="C127" s="84" t="s">
        <v>73</v>
      </c>
      <c r="D127" s="81" t="s">
        <v>6</v>
      </c>
      <c r="E127" s="85"/>
      <c r="F127" s="40">
        <v>1.5</v>
      </c>
      <c r="G127" s="40"/>
      <c r="H127" s="56">
        <f>G127*F127</f>
        <v>0</v>
      </c>
    </row>
    <row r="128" spans="1:8" ht="27.75" customHeight="1">
      <c r="A128" s="40">
        <v>18</v>
      </c>
      <c r="B128" s="41"/>
      <c r="C128" s="28" t="s">
        <v>163</v>
      </c>
      <c r="D128" s="14" t="s">
        <v>5</v>
      </c>
      <c r="E128" s="131"/>
      <c r="F128" s="22">
        <v>2.5</v>
      </c>
      <c r="G128" s="5"/>
      <c r="H128" s="65">
        <f>G128*F128</f>
        <v>0</v>
      </c>
    </row>
    <row r="129" spans="1:8" ht="30.75" customHeight="1">
      <c r="A129" s="40">
        <v>19</v>
      </c>
      <c r="B129" s="41"/>
      <c r="C129" s="15" t="s">
        <v>66</v>
      </c>
      <c r="D129" s="14" t="s">
        <v>26</v>
      </c>
      <c r="E129" s="14"/>
      <c r="F129" s="22">
        <v>4</v>
      </c>
      <c r="G129" s="21"/>
      <c r="H129" s="65">
        <f>G129*F129</f>
        <v>0</v>
      </c>
    </row>
    <row r="130" spans="1:8" ht="14.25" customHeight="1">
      <c r="A130" s="69"/>
      <c r="B130" s="69"/>
      <c r="C130" s="132" t="s">
        <v>47</v>
      </c>
      <c r="D130" s="66"/>
      <c r="E130" s="65"/>
      <c r="F130" s="67"/>
      <c r="G130" s="67"/>
      <c r="H130" s="133">
        <f>H55+H63+H69+H75+H78+H81+H85+H124+H128+L120+H129+H58+H120+H115+H110+H97+H95+H92+H89+H105</f>
        <v>0</v>
      </c>
    </row>
    <row r="131" spans="1:8" ht="18.75" customHeight="1">
      <c r="A131" s="69"/>
      <c r="B131" s="69"/>
      <c r="C131" s="155" t="s">
        <v>291</v>
      </c>
      <c r="D131" s="66"/>
      <c r="E131" s="65"/>
      <c r="F131" s="67"/>
      <c r="G131" s="67"/>
      <c r="H131" s="65"/>
    </row>
    <row r="132" spans="1:8" ht="42" customHeight="1">
      <c r="A132" s="207">
        <v>1</v>
      </c>
      <c r="B132" s="41"/>
      <c r="C132" s="48" t="s">
        <v>188</v>
      </c>
      <c r="D132" s="37" t="s">
        <v>18</v>
      </c>
      <c r="E132" s="36"/>
      <c r="F132" s="49">
        <v>1.4</v>
      </c>
      <c r="G132" s="49"/>
      <c r="H132" s="65">
        <f>H133+H134+H135+H136+H137</f>
        <v>0</v>
      </c>
    </row>
    <row r="133" spans="1:8" ht="13.5">
      <c r="A133" s="208"/>
      <c r="B133" s="192"/>
      <c r="C133" s="31" t="s">
        <v>27</v>
      </c>
      <c r="D133" s="19" t="s">
        <v>19</v>
      </c>
      <c r="E133" s="51"/>
      <c r="F133" s="10">
        <f>F132*E133</f>
        <v>0</v>
      </c>
      <c r="G133" s="20"/>
      <c r="H133" s="43">
        <f>F133*G133</f>
        <v>0</v>
      </c>
    </row>
    <row r="134" spans="1:8" ht="13.5">
      <c r="A134" s="208"/>
      <c r="B134" s="83"/>
      <c r="C134" s="18" t="s">
        <v>84</v>
      </c>
      <c r="D134" s="19" t="s">
        <v>9</v>
      </c>
      <c r="E134" s="51"/>
      <c r="F134" s="10">
        <f>F132*E134</f>
        <v>0</v>
      </c>
      <c r="G134" s="20"/>
      <c r="H134" s="26">
        <f>F134*G134</f>
        <v>0</v>
      </c>
    </row>
    <row r="135" spans="1:8" ht="15.75" customHeight="1">
      <c r="A135" s="208"/>
      <c r="B135" s="83"/>
      <c r="C135" s="18" t="s">
        <v>30</v>
      </c>
      <c r="D135" s="19" t="s">
        <v>20</v>
      </c>
      <c r="E135" s="51"/>
      <c r="F135" s="10">
        <f>F132*E135</f>
        <v>0</v>
      </c>
      <c r="G135" s="20"/>
      <c r="H135" s="26">
        <f>F135*G135</f>
        <v>0</v>
      </c>
    </row>
    <row r="136" spans="1:8" ht="15" customHeight="1">
      <c r="A136" s="208"/>
      <c r="B136" s="83"/>
      <c r="C136" s="18" t="s">
        <v>22</v>
      </c>
      <c r="D136" s="19" t="s">
        <v>20</v>
      </c>
      <c r="E136" s="51"/>
      <c r="F136" s="10">
        <f>F132*E136</f>
        <v>0</v>
      </c>
      <c r="G136" s="20"/>
      <c r="H136" s="26">
        <f>F136*G136</f>
        <v>0</v>
      </c>
    </row>
    <row r="137" spans="1:8" ht="13.5">
      <c r="A137" s="209"/>
      <c r="B137" s="140"/>
      <c r="C137" s="18" t="s">
        <v>236</v>
      </c>
      <c r="D137" s="19" t="s">
        <v>9</v>
      </c>
      <c r="E137" s="97"/>
      <c r="F137" s="10">
        <f>F132*E137</f>
        <v>0</v>
      </c>
      <c r="G137" s="20"/>
      <c r="H137" s="26">
        <f>F137*G137</f>
        <v>0</v>
      </c>
    </row>
    <row r="138" spans="1:8" ht="12.75" customHeight="1">
      <c r="A138" s="157"/>
      <c r="B138" s="157"/>
      <c r="C138" s="136" t="s">
        <v>61</v>
      </c>
      <c r="D138" s="141"/>
      <c r="E138" s="142"/>
      <c r="F138" s="143"/>
      <c r="G138" s="142"/>
      <c r="H138" s="137">
        <f>H132</f>
        <v>0</v>
      </c>
    </row>
    <row r="139" spans="1:8" ht="28.5" customHeight="1">
      <c r="A139" s="69"/>
      <c r="B139" s="69"/>
      <c r="C139" s="146" t="s">
        <v>292</v>
      </c>
      <c r="D139" s="66"/>
      <c r="E139" s="65"/>
      <c r="F139" s="67"/>
      <c r="G139" s="67"/>
      <c r="H139" s="65"/>
    </row>
    <row r="140" spans="1:8" ht="42" customHeight="1">
      <c r="A140" s="207">
        <v>1</v>
      </c>
      <c r="B140" s="41"/>
      <c r="C140" s="16" t="s">
        <v>177</v>
      </c>
      <c r="D140" s="14" t="s">
        <v>18</v>
      </c>
      <c r="E140" s="14"/>
      <c r="F140" s="77">
        <v>0.523</v>
      </c>
      <c r="G140" s="14"/>
      <c r="H140" s="65">
        <f>H141+H142</f>
        <v>0</v>
      </c>
    </row>
    <row r="141" spans="1:8" ht="16.5" customHeight="1">
      <c r="A141" s="208"/>
      <c r="B141" s="83"/>
      <c r="C141" s="13" t="s">
        <v>27</v>
      </c>
      <c r="D141" s="12" t="s">
        <v>17</v>
      </c>
      <c r="E141" s="4"/>
      <c r="F141" s="21">
        <f>F140*E141</f>
        <v>0</v>
      </c>
      <c r="G141" s="4"/>
      <c r="H141" s="45">
        <f>G141*F141</f>
        <v>0</v>
      </c>
    </row>
    <row r="142" spans="1:8" ht="12.75" customHeight="1">
      <c r="A142" s="209"/>
      <c r="B142" s="140"/>
      <c r="C142" s="13" t="s">
        <v>14</v>
      </c>
      <c r="D142" s="12" t="s">
        <v>9</v>
      </c>
      <c r="E142" s="21"/>
      <c r="F142" s="21">
        <f>F140*E142</f>
        <v>0</v>
      </c>
      <c r="G142" s="4"/>
      <c r="H142" s="21">
        <f>G142*F142</f>
        <v>0</v>
      </c>
    </row>
    <row r="143" spans="1:8" ht="29.25" customHeight="1">
      <c r="A143" s="207">
        <v>2</v>
      </c>
      <c r="B143" s="41"/>
      <c r="C143" s="16" t="s">
        <v>168</v>
      </c>
      <c r="D143" s="67" t="s">
        <v>18</v>
      </c>
      <c r="E143" s="65"/>
      <c r="F143" s="67">
        <v>0.523</v>
      </c>
      <c r="G143" s="67"/>
      <c r="H143" s="65">
        <f>H144+H146+H147+H145</f>
        <v>0</v>
      </c>
    </row>
    <row r="144" spans="1:8" ht="16.5" customHeight="1">
      <c r="A144" s="208"/>
      <c r="B144" s="83"/>
      <c r="C144" s="13" t="s">
        <v>27</v>
      </c>
      <c r="D144" s="12" t="s">
        <v>17</v>
      </c>
      <c r="E144" s="4"/>
      <c r="F144" s="21">
        <f>F143*E144</f>
        <v>0</v>
      </c>
      <c r="G144" s="5"/>
      <c r="H144" s="45">
        <f>G144*F144</f>
        <v>0</v>
      </c>
    </row>
    <row r="145" spans="1:8" ht="16.5" customHeight="1">
      <c r="A145" s="208"/>
      <c r="B145" s="83"/>
      <c r="C145" s="13" t="s">
        <v>169</v>
      </c>
      <c r="D145" s="12" t="s">
        <v>5</v>
      </c>
      <c r="E145" s="4"/>
      <c r="F145" s="21">
        <v>0.73</v>
      </c>
      <c r="G145" s="5"/>
      <c r="H145" s="56">
        <f>G145*F145</f>
        <v>0</v>
      </c>
    </row>
    <row r="146" spans="1:8" ht="16.5" customHeight="1">
      <c r="A146" s="208"/>
      <c r="B146" s="83"/>
      <c r="C146" s="84" t="s">
        <v>170</v>
      </c>
      <c r="D146" s="81" t="s">
        <v>5</v>
      </c>
      <c r="E146" s="56"/>
      <c r="F146" s="87">
        <v>1.1</v>
      </c>
      <c r="G146" s="87"/>
      <c r="H146" s="56">
        <f>G146*F146</f>
        <v>0</v>
      </c>
    </row>
    <row r="147" spans="1:8" ht="16.5" customHeight="1">
      <c r="A147" s="209"/>
      <c r="B147" s="140"/>
      <c r="C147" s="84" t="s">
        <v>221</v>
      </c>
      <c r="D147" s="81" t="s">
        <v>6</v>
      </c>
      <c r="E147" s="172"/>
      <c r="F147" s="56">
        <f>F143*E147</f>
        <v>0</v>
      </c>
      <c r="G147" s="40"/>
      <c r="H147" s="56">
        <f>G147*F147</f>
        <v>0</v>
      </c>
    </row>
    <row r="148" spans="1:13" ht="40.5" customHeight="1">
      <c r="A148" s="207">
        <v>3</v>
      </c>
      <c r="B148" s="41"/>
      <c r="C148" s="15" t="s">
        <v>171</v>
      </c>
      <c r="D148" s="14" t="s">
        <v>18</v>
      </c>
      <c r="E148" s="6"/>
      <c r="F148" s="77">
        <v>0.536</v>
      </c>
      <c r="G148" s="14"/>
      <c r="H148" s="65">
        <f>H149+H150</f>
        <v>0</v>
      </c>
      <c r="M148" t="s">
        <v>302</v>
      </c>
    </row>
    <row r="149" spans="1:8" ht="16.5" customHeight="1">
      <c r="A149" s="208"/>
      <c r="B149" s="140"/>
      <c r="C149" s="31" t="s">
        <v>27</v>
      </c>
      <c r="D149" s="12" t="s">
        <v>17</v>
      </c>
      <c r="E149" s="5"/>
      <c r="F149" s="32">
        <f>F148*E149</f>
        <v>0</v>
      </c>
      <c r="G149" s="5"/>
      <c r="H149" s="45">
        <f>G149*F149</f>
        <v>0</v>
      </c>
    </row>
    <row r="150" spans="1:8" ht="16.5" customHeight="1">
      <c r="A150" s="209"/>
      <c r="B150" s="140"/>
      <c r="C150" s="13" t="s">
        <v>75</v>
      </c>
      <c r="D150" s="4" t="s">
        <v>2</v>
      </c>
      <c r="E150" s="2"/>
      <c r="F150" s="5">
        <v>5</v>
      </c>
      <c r="G150" s="5"/>
      <c r="H150" s="46">
        <f>G150*F150</f>
        <v>0</v>
      </c>
    </row>
    <row r="151" spans="1:8" ht="12.75" customHeight="1">
      <c r="A151" s="157"/>
      <c r="B151" s="157"/>
      <c r="C151" s="136" t="s">
        <v>108</v>
      </c>
      <c r="D151" s="141"/>
      <c r="E151" s="142"/>
      <c r="F151" s="143"/>
      <c r="G151" s="142"/>
      <c r="H151" s="137">
        <f>H140+H143+H148</f>
        <v>0</v>
      </c>
    </row>
    <row r="152" spans="1:8" ht="29.25" customHeight="1">
      <c r="A152" s="145"/>
      <c r="B152" s="145"/>
      <c r="C152" s="144" t="s">
        <v>293</v>
      </c>
      <c r="D152" s="141"/>
      <c r="E152" s="142"/>
      <c r="F152" s="143"/>
      <c r="G152" s="142"/>
      <c r="H152" s="142"/>
    </row>
    <row r="153" spans="1:8" ht="41.25" customHeight="1">
      <c r="A153" s="221">
        <v>1</v>
      </c>
      <c r="B153" s="41"/>
      <c r="C153" s="16" t="s">
        <v>177</v>
      </c>
      <c r="D153" s="14" t="s">
        <v>18</v>
      </c>
      <c r="E153" s="14"/>
      <c r="F153" s="77">
        <v>0.466</v>
      </c>
      <c r="G153" s="14"/>
      <c r="H153" s="65">
        <f>H154+H155</f>
        <v>0</v>
      </c>
    </row>
    <row r="154" spans="1:8" ht="16.5" customHeight="1">
      <c r="A154" s="222"/>
      <c r="B154" s="83"/>
      <c r="C154" s="13" t="s">
        <v>27</v>
      </c>
      <c r="D154" s="12" t="s">
        <v>17</v>
      </c>
      <c r="E154" s="4"/>
      <c r="F154" s="21">
        <f>F153*E154</f>
        <v>0</v>
      </c>
      <c r="G154" s="4"/>
      <c r="H154" s="45">
        <f>G154*F154</f>
        <v>0</v>
      </c>
    </row>
    <row r="155" spans="1:8" ht="16.5" customHeight="1">
      <c r="A155" s="223"/>
      <c r="B155" s="105"/>
      <c r="C155" s="13" t="s">
        <v>14</v>
      </c>
      <c r="D155" s="12" t="s">
        <v>9</v>
      </c>
      <c r="E155" s="21"/>
      <c r="F155" s="21">
        <f>F153*E155</f>
        <v>0</v>
      </c>
      <c r="G155" s="4"/>
      <c r="H155" s="21">
        <f>G155*F155</f>
        <v>0</v>
      </c>
    </row>
    <row r="156" spans="1:8" ht="27.75" customHeight="1">
      <c r="A156" s="207">
        <v>2</v>
      </c>
      <c r="B156" s="41"/>
      <c r="C156" s="16" t="s">
        <v>168</v>
      </c>
      <c r="D156" s="67" t="s">
        <v>18</v>
      </c>
      <c r="E156" s="65"/>
      <c r="F156" s="67">
        <v>0.523</v>
      </c>
      <c r="G156" s="67"/>
      <c r="H156" s="65">
        <f>H157+H159+H160+H158</f>
        <v>0</v>
      </c>
    </row>
    <row r="157" spans="1:8" ht="16.5" customHeight="1">
      <c r="A157" s="208"/>
      <c r="B157" s="83"/>
      <c r="C157" s="13" t="s">
        <v>37</v>
      </c>
      <c r="D157" s="12" t="s">
        <v>17</v>
      </c>
      <c r="E157" s="4"/>
      <c r="F157" s="21">
        <f>F156*E157</f>
        <v>0</v>
      </c>
      <c r="G157" s="5"/>
      <c r="H157" s="45">
        <f>G157*F157</f>
        <v>0</v>
      </c>
    </row>
    <row r="158" spans="1:8" ht="16.5" customHeight="1">
      <c r="A158" s="208"/>
      <c r="B158" s="83"/>
      <c r="C158" s="13" t="s">
        <v>174</v>
      </c>
      <c r="D158" s="12" t="s">
        <v>5</v>
      </c>
      <c r="E158" s="4"/>
      <c r="F158" s="21">
        <v>0.28</v>
      </c>
      <c r="G158" s="5"/>
      <c r="H158" s="56">
        <f>G158*F158</f>
        <v>0</v>
      </c>
    </row>
    <row r="159" spans="1:8" ht="16.5" customHeight="1">
      <c r="A159" s="208"/>
      <c r="B159" s="83"/>
      <c r="C159" s="84" t="s">
        <v>170</v>
      </c>
      <c r="D159" s="81" t="s">
        <v>5</v>
      </c>
      <c r="E159" s="56"/>
      <c r="F159" s="56">
        <v>0.95</v>
      </c>
      <c r="G159" s="87"/>
      <c r="H159" s="56">
        <f>G159*F159</f>
        <v>0</v>
      </c>
    </row>
    <row r="160" spans="1:8" ht="13.5" customHeight="1">
      <c r="A160" s="209"/>
      <c r="B160" s="140"/>
      <c r="C160" s="84" t="s">
        <v>221</v>
      </c>
      <c r="D160" s="81" t="s">
        <v>6</v>
      </c>
      <c r="E160" s="172"/>
      <c r="F160" s="56">
        <f>F156*E160</f>
        <v>0</v>
      </c>
      <c r="G160" s="40"/>
      <c r="H160" s="56">
        <f>G160*F160</f>
        <v>0</v>
      </c>
    </row>
    <row r="161" spans="1:8" ht="42" customHeight="1">
      <c r="A161" s="207">
        <v>3</v>
      </c>
      <c r="B161" s="41"/>
      <c r="C161" s="15" t="s">
        <v>175</v>
      </c>
      <c r="D161" s="14" t="s">
        <v>18</v>
      </c>
      <c r="E161" s="6"/>
      <c r="F161" s="77">
        <v>0.466</v>
      </c>
      <c r="G161" s="14"/>
      <c r="H161" s="65">
        <f>H162+H163</f>
        <v>0</v>
      </c>
    </row>
    <row r="162" spans="1:8" ht="16.5" customHeight="1">
      <c r="A162" s="208"/>
      <c r="B162" s="140"/>
      <c r="C162" s="31" t="s">
        <v>27</v>
      </c>
      <c r="D162" s="12" t="s">
        <v>17</v>
      </c>
      <c r="E162" s="5"/>
      <c r="F162" s="32">
        <f>F161*E162</f>
        <v>0</v>
      </c>
      <c r="G162" s="5"/>
      <c r="H162" s="45">
        <f>G162*F162</f>
        <v>0</v>
      </c>
    </row>
    <row r="163" spans="1:8" ht="16.5" customHeight="1">
      <c r="A163" s="209"/>
      <c r="B163" s="140"/>
      <c r="C163" s="13" t="s">
        <v>75</v>
      </c>
      <c r="D163" s="4" t="s">
        <v>2</v>
      </c>
      <c r="E163" s="2"/>
      <c r="F163" s="5">
        <v>10</v>
      </c>
      <c r="G163" s="5"/>
      <c r="H163" s="46">
        <f>G163*F163</f>
        <v>0</v>
      </c>
    </row>
    <row r="164" spans="1:8" ht="16.5" customHeight="1">
      <c r="A164" s="157"/>
      <c r="B164" s="157"/>
      <c r="C164" s="136" t="s">
        <v>172</v>
      </c>
      <c r="D164" s="141"/>
      <c r="E164" s="142"/>
      <c r="F164" s="143"/>
      <c r="G164" s="142"/>
      <c r="H164" s="137">
        <f>H153+H156+H161</f>
        <v>0</v>
      </c>
    </row>
    <row r="165" spans="1:12" ht="30.75" customHeight="1">
      <c r="A165" s="145"/>
      <c r="B165" s="145"/>
      <c r="C165" s="144" t="s">
        <v>297</v>
      </c>
      <c r="D165" s="141"/>
      <c r="E165" s="142"/>
      <c r="F165" s="143"/>
      <c r="G165" s="142"/>
      <c r="H165" s="142"/>
      <c r="L165" s="204"/>
    </row>
    <row r="166" spans="1:12" ht="28.5" customHeight="1">
      <c r="A166" s="221">
        <v>1</v>
      </c>
      <c r="B166" s="41"/>
      <c r="C166" s="16" t="s">
        <v>177</v>
      </c>
      <c r="D166" s="14" t="s">
        <v>18</v>
      </c>
      <c r="E166" s="14"/>
      <c r="F166" s="77">
        <v>0.476</v>
      </c>
      <c r="G166" s="14"/>
      <c r="H166" s="65">
        <f>H167+H168</f>
        <v>0</v>
      </c>
      <c r="L166" s="204"/>
    </row>
    <row r="167" spans="1:12" ht="15" customHeight="1">
      <c r="A167" s="222"/>
      <c r="B167" s="83"/>
      <c r="C167" s="13" t="s">
        <v>27</v>
      </c>
      <c r="D167" s="12" t="s">
        <v>17</v>
      </c>
      <c r="E167" s="4"/>
      <c r="F167" s="21">
        <f>F166*E167</f>
        <v>0</v>
      </c>
      <c r="G167" s="4"/>
      <c r="H167" s="45">
        <f>G167*F167</f>
        <v>0</v>
      </c>
      <c r="L167" s="204"/>
    </row>
    <row r="168" spans="1:12" ht="14.25" customHeight="1">
      <c r="A168" s="223"/>
      <c r="B168" s="105"/>
      <c r="C168" s="13" t="s">
        <v>14</v>
      </c>
      <c r="D168" s="12" t="s">
        <v>9</v>
      </c>
      <c r="E168" s="21"/>
      <c r="F168" s="21">
        <f>F166*E168</f>
        <v>0</v>
      </c>
      <c r="G168" s="4"/>
      <c r="H168" s="21">
        <f>G168*F168</f>
        <v>0</v>
      </c>
      <c r="L168" s="204"/>
    </row>
    <row r="169" spans="1:12" ht="27" customHeight="1">
      <c r="A169" s="207">
        <v>2</v>
      </c>
      <c r="B169" s="41"/>
      <c r="C169" s="16" t="s">
        <v>168</v>
      </c>
      <c r="D169" s="67" t="s">
        <v>18</v>
      </c>
      <c r="E169" s="65"/>
      <c r="F169" s="67">
        <v>0.476</v>
      </c>
      <c r="G169" s="67"/>
      <c r="H169" s="65">
        <f>H170+H172+H173+H171</f>
        <v>0</v>
      </c>
      <c r="L169" s="204"/>
    </row>
    <row r="170" spans="1:12" ht="16.5" customHeight="1">
      <c r="A170" s="208"/>
      <c r="B170" s="83"/>
      <c r="C170" s="13" t="s">
        <v>37</v>
      </c>
      <c r="D170" s="12" t="s">
        <v>17</v>
      </c>
      <c r="E170" s="4"/>
      <c r="F170" s="21">
        <f>F169*E170</f>
        <v>0</v>
      </c>
      <c r="G170" s="5"/>
      <c r="H170" s="45">
        <f>G170*F170</f>
        <v>0</v>
      </c>
      <c r="L170" s="204"/>
    </row>
    <row r="171" spans="1:12" ht="16.5" customHeight="1">
      <c r="A171" s="208"/>
      <c r="B171" s="83"/>
      <c r="C171" s="13" t="s">
        <v>174</v>
      </c>
      <c r="D171" s="12" t="s">
        <v>5</v>
      </c>
      <c r="E171" s="4"/>
      <c r="F171" s="21">
        <v>0.28</v>
      </c>
      <c r="G171" s="5"/>
      <c r="H171" s="56">
        <f>G171*F171</f>
        <v>0</v>
      </c>
      <c r="L171" s="204"/>
    </row>
    <row r="172" spans="1:12" ht="16.5" customHeight="1">
      <c r="A172" s="208"/>
      <c r="B172" s="83"/>
      <c r="C172" s="84" t="s">
        <v>170</v>
      </c>
      <c r="D172" s="81" t="s">
        <v>5</v>
      </c>
      <c r="E172" s="56"/>
      <c r="F172" s="56">
        <v>1</v>
      </c>
      <c r="G172" s="87"/>
      <c r="H172" s="56">
        <f>G172*F172</f>
        <v>0</v>
      </c>
      <c r="L172" s="204"/>
    </row>
    <row r="173" spans="1:12" ht="16.5" customHeight="1">
      <c r="A173" s="209"/>
      <c r="B173" s="140"/>
      <c r="C173" s="84" t="s">
        <v>221</v>
      </c>
      <c r="D173" s="81" t="s">
        <v>6</v>
      </c>
      <c r="E173" s="172"/>
      <c r="F173" s="56">
        <f>F169*E173</f>
        <v>0</v>
      </c>
      <c r="G173" s="40"/>
      <c r="H173" s="56">
        <f>G173*F173</f>
        <v>0</v>
      </c>
      <c r="L173" s="204"/>
    </row>
    <row r="174" spans="1:12" ht="41.25" customHeight="1">
      <c r="A174" s="207">
        <v>3</v>
      </c>
      <c r="B174" s="41"/>
      <c r="C174" s="15" t="s">
        <v>295</v>
      </c>
      <c r="D174" s="14" t="s">
        <v>18</v>
      </c>
      <c r="E174" s="6"/>
      <c r="F174" s="77">
        <v>0.466</v>
      </c>
      <c r="G174" s="14"/>
      <c r="H174" s="65">
        <f>H175+H176</f>
        <v>0</v>
      </c>
      <c r="L174" s="204"/>
    </row>
    <row r="175" spans="1:12" ht="14.25" customHeight="1">
      <c r="A175" s="208"/>
      <c r="B175" s="140"/>
      <c r="C175" s="31" t="s">
        <v>27</v>
      </c>
      <c r="D175" s="12" t="s">
        <v>17</v>
      </c>
      <c r="E175" s="5"/>
      <c r="F175" s="32">
        <f>F174*E175</f>
        <v>0</v>
      </c>
      <c r="G175" s="5"/>
      <c r="H175" s="45">
        <f>G175*F175</f>
        <v>0</v>
      </c>
      <c r="L175" s="204"/>
    </row>
    <row r="176" spans="1:12" ht="16.5" customHeight="1">
      <c r="A176" s="209"/>
      <c r="B176" s="140"/>
      <c r="C176" s="13" t="s">
        <v>75</v>
      </c>
      <c r="D176" s="4" t="s">
        <v>2</v>
      </c>
      <c r="E176" s="2"/>
      <c r="F176" s="21">
        <v>15</v>
      </c>
      <c r="G176" s="5"/>
      <c r="H176" s="46">
        <f>G176*F176</f>
        <v>0</v>
      </c>
      <c r="L176" s="204"/>
    </row>
    <row r="177" spans="1:12" ht="15" customHeight="1">
      <c r="A177" s="157"/>
      <c r="B177" s="157"/>
      <c r="C177" s="136" t="s">
        <v>176</v>
      </c>
      <c r="D177" s="141"/>
      <c r="E177" s="142"/>
      <c r="F177" s="143"/>
      <c r="G177" s="142"/>
      <c r="H177" s="137">
        <f>H166+H169+H174</f>
        <v>0</v>
      </c>
      <c r="L177" s="204"/>
    </row>
    <row r="178" spans="1:8" ht="27.75" customHeight="1">
      <c r="A178" s="140"/>
      <c r="B178" s="140"/>
      <c r="C178" s="144" t="s">
        <v>180</v>
      </c>
      <c r="D178" s="141"/>
      <c r="E178" s="142"/>
      <c r="F178" s="143"/>
      <c r="G178" s="142"/>
      <c r="H178" s="142"/>
    </row>
    <row r="179" spans="1:8" ht="41.25" customHeight="1">
      <c r="A179" s="221">
        <v>1</v>
      </c>
      <c r="B179" s="41"/>
      <c r="C179" s="16" t="s">
        <v>177</v>
      </c>
      <c r="D179" s="14" t="s">
        <v>18</v>
      </c>
      <c r="E179" s="14"/>
      <c r="F179" s="77">
        <v>0.462</v>
      </c>
      <c r="G179" s="14"/>
      <c r="H179" s="65">
        <f>H180+H181</f>
        <v>0</v>
      </c>
    </row>
    <row r="180" spans="1:8" ht="16.5" customHeight="1">
      <c r="A180" s="222"/>
      <c r="B180" s="83"/>
      <c r="C180" s="13" t="s">
        <v>27</v>
      </c>
      <c r="D180" s="12" t="s">
        <v>17</v>
      </c>
      <c r="E180" s="4"/>
      <c r="F180" s="21">
        <f>F179*E180</f>
        <v>0</v>
      </c>
      <c r="G180" s="4"/>
      <c r="H180" s="45">
        <f>G180*F180</f>
        <v>0</v>
      </c>
    </row>
    <row r="181" spans="1:8" ht="12.75" customHeight="1">
      <c r="A181" s="223"/>
      <c r="B181" s="105"/>
      <c r="C181" s="13" t="s">
        <v>14</v>
      </c>
      <c r="D181" s="12" t="s">
        <v>9</v>
      </c>
      <c r="E181" s="21"/>
      <c r="F181" s="21">
        <f>F179*E181</f>
        <v>0</v>
      </c>
      <c r="G181" s="4"/>
      <c r="H181" s="21">
        <f>G181*F181</f>
        <v>0</v>
      </c>
    </row>
    <row r="182" spans="1:8" ht="66" customHeight="1">
      <c r="A182" s="207">
        <v>2</v>
      </c>
      <c r="B182" s="41"/>
      <c r="C182" s="28" t="s">
        <v>178</v>
      </c>
      <c r="D182" s="67" t="s">
        <v>5</v>
      </c>
      <c r="E182" s="65"/>
      <c r="F182" s="67">
        <v>27.72</v>
      </c>
      <c r="G182" s="67"/>
      <c r="H182" s="65">
        <f>H183+H184+H185+H186</f>
        <v>0</v>
      </c>
    </row>
    <row r="183" spans="1:8" ht="16.5" customHeight="1">
      <c r="A183" s="208"/>
      <c r="B183" s="83"/>
      <c r="C183" s="13" t="s">
        <v>15</v>
      </c>
      <c r="D183" s="12" t="s">
        <v>17</v>
      </c>
      <c r="E183" s="4"/>
      <c r="F183" s="21">
        <f>F182*E183</f>
        <v>0</v>
      </c>
      <c r="G183" s="5"/>
      <c r="H183" s="43">
        <f>G183*F183</f>
        <v>0</v>
      </c>
    </row>
    <row r="184" spans="1:8" ht="14.25" customHeight="1">
      <c r="A184" s="208"/>
      <c r="B184" s="83"/>
      <c r="C184" s="11" t="s">
        <v>52</v>
      </c>
      <c r="D184" s="4" t="s">
        <v>5</v>
      </c>
      <c r="E184" s="4"/>
      <c r="F184" s="21">
        <f>F182*E184</f>
        <v>0</v>
      </c>
      <c r="G184" s="4"/>
      <c r="H184" s="21">
        <f>G184*F184</f>
        <v>0</v>
      </c>
    </row>
    <row r="185" spans="1:8" ht="16.5" customHeight="1">
      <c r="A185" s="208"/>
      <c r="B185" s="83"/>
      <c r="C185" s="27" t="s">
        <v>28</v>
      </c>
      <c r="D185" s="4" t="s">
        <v>9</v>
      </c>
      <c r="E185" s="4"/>
      <c r="F185" s="21">
        <f>F182*E185</f>
        <v>0</v>
      </c>
      <c r="G185" s="4"/>
      <c r="H185" s="21">
        <f>G185*F185</f>
        <v>0</v>
      </c>
    </row>
    <row r="186" spans="1:8" ht="16.5" customHeight="1">
      <c r="A186" s="209"/>
      <c r="B186" s="140"/>
      <c r="C186" s="31" t="s">
        <v>77</v>
      </c>
      <c r="D186" s="40" t="s">
        <v>26</v>
      </c>
      <c r="E186" s="56"/>
      <c r="F186" s="56">
        <f>F184*E186</f>
        <v>0</v>
      </c>
      <c r="G186" s="40"/>
      <c r="H186" s="56">
        <f>G186*F186</f>
        <v>0</v>
      </c>
    </row>
    <row r="187" spans="1:8" ht="29.25" customHeight="1">
      <c r="A187" s="207">
        <v>3</v>
      </c>
      <c r="B187" s="41"/>
      <c r="C187" s="28" t="s">
        <v>179</v>
      </c>
      <c r="D187" s="14" t="s">
        <v>18</v>
      </c>
      <c r="E187" s="42"/>
      <c r="F187" s="30">
        <v>0.462</v>
      </c>
      <c r="G187" s="22"/>
      <c r="H187" s="65">
        <f>H188+H189+H190+H191</f>
        <v>0</v>
      </c>
    </row>
    <row r="188" spans="1:8" ht="15" customHeight="1">
      <c r="A188" s="208"/>
      <c r="B188" s="140"/>
      <c r="C188" s="31" t="s">
        <v>237</v>
      </c>
      <c r="D188" s="40" t="s">
        <v>19</v>
      </c>
      <c r="E188" s="21"/>
      <c r="F188" s="33">
        <f>F187*E188</f>
        <v>0</v>
      </c>
      <c r="G188" s="5"/>
      <c r="H188" s="45">
        <f>G188*F188</f>
        <v>0</v>
      </c>
    </row>
    <row r="189" spans="1:8" ht="16.5" customHeight="1">
      <c r="A189" s="208"/>
      <c r="B189" s="83"/>
      <c r="C189" s="31" t="s">
        <v>79</v>
      </c>
      <c r="D189" s="4" t="s">
        <v>29</v>
      </c>
      <c r="E189" s="21"/>
      <c r="F189" s="33">
        <f>F187*E189</f>
        <v>0</v>
      </c>
      <c r="G189" s="5"/>
      <c r="H189" s="64">
        <f>G189*F189</f>
        <v>0</v>
      </c>
    </row>
    <row r="190" spans="1:8" ht="25.5" customHeight="1">
      <c r="A190" s="208"/>
      <c r="B190" s="191"/>
      <c r="C190" s="106" t="s">
        <v>244</v>
      </c>
      <c r="D190" s="74" t="s">
        <v>5</v>
      </c>
      <c r="E190" s="76"/>
      <c r="F190" s="107">
        <f>F187*E190</f>
        <v>0</v>
      </c>
      <c r="G190" s="57"/>
      <c r="H190" s="64">
        <f>G190*F190</f>
        <v>0</v>
      </c>
    </row>
    <row r="191" spans="1:8" ht="16.5" customHeight="1">
      <c r="A191" s="209"/>
      <c r="B191" s="140"/>
      <c r="C191" s="31" t="s">
        <v>8</v>
      </c>
      <c r="D191" s="4" t="s">
        <v>9</v>
      </c>
      <c r="E191" s="21"/>
      <c r="F191" s="33">
        <f>F187*E191</f>
        <v>0</v>
      </c>
      <c r="G191" s="5"/>
      <c r="H191" s="56">
        <f>G191*F191</f>
        <v>0</v>
      </c>
    </row>
    <row r="192" spans="1:8" ht="30.75" customHeight="1">
      <c r="A192" s="207">
        <v>4</v>
      </c>
      <c r="B192" s="41"/>
      <c r="C192" s="15" t="s">
        <v>80</v>
      </c>
      <c r="D192" s="14" t="s">
        <v>18</v>
      </c>
      <c r="E192" s="6"/>
      <c r="F192" s="77">
        <v>0.462</v>
      </c>
      <c r="G192" s="14"/>
      <c r="H192" s="65">
        <f>H193+H194+H195</f>
        <v>0</v>
      </c>
    </row>
    <row r="193" spans="1:8" ht="16.5" customHeight="1">
      <c r="A193" s="208"/>
      <c r="B193" s="140"/>
      <c r="C193" s="31" t="s">
        <v>27</v>
      </c>
      <c r="D193" s="4" t="s">
        <v>19</v>
      </c>
      <c r="E193" s="5"/>
      <c r="F193" s="32">
        <f>F192*E193</f>
        <v>0</v>
      </c>
      <c r="G193" s="5"/>
      <c r="H193" s="45">
        <f>G193*F193</f>
        <v>0</v>
      </c>
    </row>
    <row r="194" spans="1:8" ht="16.5" customHeight="1">
      <c r="A194" s="208"/>
      <c r="B194" s="83"/>
      <c r="C194" s="13" t="s">
        <v>75</v>
      </c>
      <c r="D194" s="4" t="s">
        <v>21</v>
      </c>
      <c r="E194" s="2"/>
      <c r="F194" s="21">
        <f>F192*E194</f>
        <v>0</v>
      </c>
      <c r="G194" s="5"/>
      <c r="H194" s="46">
        <f>G194*F194</f>
        <v>0</v>
      </c>
    </row>
    <row r="195" spans="1:8" ht="16.5" customHeight="1">
      <c r="A195" s="209"/>
      <c r="B195" s="83"/>
      <c r="C195" s="13" t="s">
        <v>42</v>
      </c>
      <c r="D195" s="4" t="s">
        <v>21</v>
      </c>
      <c r="E195" s="4"/>
      <c r="F195" s="5">
        <v>27.8</v>
      </c>
      <c r="G195" s="5"/>
      <c r="H195" s="46">
        <f>G195*F195</f>
        <v>0</v>
      </c>
    </row>
    <row r="196" spans="1:8" ht="16.5" customHeight="1">
      <c r="A196" s="157"/>
      <c r="B196" s="157"/>
      <c r="C196" s="136" t="s">
        <v>181</v>
      </c>
      <c r="D196" s="141"/>
      <c r="E196" s="142"/>
      <c r="F196" s="143"/>
      <c r="G196" s="142"/>
      <c r="H196" s="137">
        <f>H179+H182+H187+H192</f>
        <v>0</v>
      </c>
    </row>
    <row r="197" spans="1:8" ht="30" customHeight="1">
      <c r="A197" s="157"/>
      <c r="B197" s="157"/>
      <c r="C197" s="144" t="s">
        <v>261</v>
      </c>
      <c r="D197" s="141"/>
      <c r="E197" s="142"/>
      <c r="F197" s="143"/>
      <c r="G197" s="142"/>
      <c r="H197" s="142"/>
    </row>
    <row r="198" spans="1:8" ht="29.25" customHeight="1">
      <c r="A198" s="207">
        <v>1</v>
      </c>
      <c r="B198" s="41"/>
      <c r="C198" s="28" t="s">
        <v>249</v>
      </c>
      <c r="D198" s="14" t="s">
        <v>2</v>
      </c>
      <c r="E198" s="42"/>
      <c r="F198" s="30">
        <v>3.24</v>
      </c>
      <c r="G198" s="22"/>
      <c r="H198" s="65">
        <f>H199+H200</f>
        <v>0</v>
      </c>
    </row>
    <row r="199" spans="1:8" ht="13.5" customHeight="1">
      <c r="A199" s="208"/>
      <c r="B199" s="83"/>
      <c r="C199" s="17" t="s">
        <v>27</v>
      </c>
      <c r="D199" s="8" t="s">
        <v>82</v>
      </c>
      <c r="E199" s="29"/>
      <c r="F199" s="10">
        <f>F198*E199</f>
        <v>0</v>
      </c>
      <c r="G199" s="20"/>
      <c r="H199" s="43">
        <f>F199*G199</f>
        <v>0</v>
      </c>
    </row>
    <row r="200" spans="1:8" ht="16.5" customHeight="1">
      <c r="A200" s="209"/>
      <c r="B200" s="140"/>
      <c r="C200" s="17" t="s">
        <v>28</v>
      </c>
      <c r="D200" s="8" t="s">
        <v>9</v>
      </c>
      <c r="E200" s="91"/>
      <c r="F200" s="10">
        <f>F198*E200</f>
        <v>0</v>
      </c>
      <c r="G200" s="20"/>
      <c r="H200" s="26">
        <f>F200*G200</f>
        <v>0</v>
      </c>
    </row>
    <row r="201" spans="1:8" ht="26.25" customHeight="1">
      <c r="A201" s="218">
        <v>2</v>
      </c>
      <c r="B201" s="41"/>
      <c r="C201" s="149" t="s">
        <v>262</v>
      </c>
      <c r="D201" s="150" t="s">
        <v>18</v>
      </c>
      <c r="E201" s="151"/>
      <c r="F201" s="197">
        <v>0.0324</v>
      </c>
      <c r="G201" s="152"/>
      <c r="H201" s="153">
        <f>H202+H203+H204+H205</f>
        <v>0</v>
      </c>
    </row>
    <row r="202" spans="1:8" ht="18" customHeight="1">
      <c r="A202" s="219"/>
      <c r="B202" s="193"/>
      <c r="C202" s="31" t="s">
        <v>27</v>
      </c>
      <c r="D202" s="4" t="s">
        <v>19</v>
      </c>
      <c r="E202" s="5"/>
      <c r="F202" s="32">
        <f>F201*E202</f>
        <v>0</v>
      </c>
      <c r="G202" s="5"/>
      <c r="H202" s="45">
        <f>G202*F202</f>
        <v>0</v>
      </c>
    </row>
    <row r="203" spans="1:8" ht="16.5" customHeight="1">
      <c r="A203" s="219"/>
      <c r="B203" s="83"/>
      <c r="C203" s="38" t="s">
        <v>263</v>
      </c>
      <c r="D203" s="35" t="s">
        <v>2</v>
      </c>
      <c r="E203" s="39"/>
      <c r="F203" s="100">
        <v>3.24</v>
      </c>
      <c r="G203" s="39"/>
      <c r="H203" s="46">
        <f>G203*F203</f>
        <v>0</v>
      </c>
    </row>
    <row r="204" spans="1:8" ht="14.25" customHeight="1">
      <c r="A204" s="219"/>
      <c r="B204" s="83"/>
      <c r="C204" s="38" t="s">
        <v>28</v>
      </c>
      <c r="D204" s="94" t="s">
        <v>9</v>
      </c>
      <c r="E204" s="34"/>
      <c r="F204" s="95">
        <f>F201*E204</f>
        <v>0</v>
      </c>
      <c r="G204" s="35"/>
      <c r="H204" s="46">
        <f>G204*F204</f>
        <v>0</v>
      </c>
    </row>
    <row r="205" spans="1:8" ht="15.75" customHeight="1">
      <c r="A205" s="220"/>
      <c r="B205" s="140"/>
      <c r="C205" s="31" t="s">
        <v>8</v>
      </c>
      <c r="D205" s="40" t="s">
        <v>9</v>
      </c>
      <c r="E205" s="2"/>
      <c r="F205" s="21">
        <f>F201*E205</f>
        <v>0</v>
      </c>
      <c r="G205" s="4"/>
      <c r="H205" s="46">
        <f>G205*F205</f>
        <v>0</v>
      </c>
    </row>
    <row r="206" spans="1:8" ht="13.5" customHeight="1">
      <c r="A206" s="157"/>
      <c r="B206" s="157"/>
      <c r="C206" s="135" t="s">
        <v>294</v>
      </c>
      <c r="D206" s="141"/>
      <c r="E206" s="142"/>
      <c r="F206" s="143"/>
      <c r="G206" s="142"/>
      <c r="H206" s="133">
        <f>H198+H201</f>
        <v>0</v>
      </c>
    </row>
    <row r="207" spans="1:8" ht="15" customHeight="1">
      <c r="A207" s="157"/>
      <c r="B207" s="157"/>
      <c r="C207" s="144" t="s">
        <v>264</v>
      </c>
      <c r="D207" s="141"/>
      <c r="E207" s="142"/>
      <c r="F207" s="143"/>
      <c r="G207" s="142"/>
      <c r="H207" s="142"/>
    </row>
    <row r="208" spans="1:8" ht="28.5" customHeight="1">
      <c r="A208" s="207">
        <v>1</v>
      </c>
      <c r="B208" s="41"/>
      <c r="C208" s="28" t="s">
        <v>266</v>
      </c>
      <c r="D208" s="14" t="s">
        <v>2</v>
      </c>
      <c r="E208" s="42"/>
      <c r="F208" s="30">
        <v>3.94</v>
      </c>
      <c r="G208" s="22"/>
      <c r="H208" s="65">
        <f>H209+H210</f>
        <v>0</v>
      </c>
    </row>
    <row r="209" spans="1:8" ht="16.5" customHeight="1">
      <c r="A209" s="208"/>
      <c r="B209" s="83"/>
      <c r="C209" s="17" t="s">
        <v>27</v>
      </c>
      <c r="D209" s="8" t="s">
        <v>82</v>
      </c>
      <c r="E209" s="29"/>
      <c r="F209" s="10">
        <f>F208*E209</f>
        <v>0</v>
      </c>
      <c r="G209" s="20"/>
      <c r="H209" s="43">
        <f>F209*G209</f>
        <v>0</v>
      </c>
    </row>
    <row r="210" spans="1:8" ht="14.25" customHeight="1">
      <c r="A210" s="209"/>
      <c r="B210" s="140"/>
      <c r="C210" s="17" t="s">
        <v>28</v>
      </c>
      <c r="D210" s="8" t="s">
        <v>9</v>
      </c>
      <c r="E210" s="91"/>
      <c r="F210" s="10">
        <f>F208*E210</f>
        <v>0</v>
      </c>
      <c r="G210" s="20"/>
      <c r="H210" s="26">
        <f>F210*G210</f>
        <v>0</v>
      </c>
    </row>
    <row r="211" spans="1:8" ht="25.5" customHeight="1">
      <c r="A211" s="207">
        <v>2</v>
      </c>
      <c r="B211" s="41"/>
      <c r="C211" s="149" t="s">
        <v>267</v>
      </c>
      <c r="D211" s="150" t="s">
        <v>18</v>
      </c>
      <c r="E211" s="151"/>
      <c r="F211" s="197">
        <v>0.0394</v>
      </c>
      <c r="G211" s="152"/>
      <c r="H211" s="153">
        <f>H212+H213+H214+H215</f>
        <v>0</v>
      </c>
    </row>
    <row r="212" spans="1:8" ht="18" customHeight="1">
      <c r="A212" s="208"/>
      <c r="B212" s="193"/>
      <c r="C212" s="31" t="s">
        <v>27</v>
      </c>
      <c r="D212" s="4" t="s">
        <v>19</v>
      </c>
      <c r="E212" s="5"/>
      <c r="F212" s="32">
        <f>F211*E212</f>
        <v>0</v>
      </c>
      <c r="G212" s="5"/>
      <c r="H212" s="45">
        <f>G212*F212</f>
        <v>0</v>
      </c>
    </row>
    <row r="213" spans="1:8" ht="26.25" customHeight="1">
      <c r="A213" s="208"/>
      <c r="B213" s="140"/>
      <c r="C213" s="38" t="s">
        <v>268</v>
      </c>
      <c r="D213" s="35" t="s">
        <v>2</v>
      </c>
      <c r="E213" s="39"/>
      <c r="F213" s="100">
        <v>3.24</v>
      </c>
      <c r="G213" s="39"/>
      <c r="H213" s="46">
        <f>G213*F213</f>
        <v>0</v>
      </c>
    </row>
    <row r="214" spans="1:8" ht="15" customHeight="1">
      <c r="A214" s="208"/>
      <c r="B214" s="83"/>
      <c r="C214" s="38" t="s">
        <v>28</v>
      </c>
      <c r="D214" s="94" t="s">
        <v>9</v>
      </c>
      <c r="E214" s="34"/>
      <c r="F214" s="95">
        <f>F211*E214</f>
        <v>0</v>
      </c>
      <c r="G214" s="35"/>
      <c r="H214" s="46">
        <f>G214*F214</f>
        <v>0</v>
      </c>
    </row>
    <row r="215" spans="1:8" ht="15.75" customHeight="1">
      <c r="A215" s="209"/>
      <c r="B215" s="140"/>
      <c r="C215" s="31" t="s">
        <v>8</v>
      </c>
      <c r="D215" s="40" t="s">
        <v>9</v>
      </c>
      <c r="E215" s="2"/>
      <c r="F215" s="21">
        <f>F211*E215</f>
        <v>0</v>
      </c>
      <c r="G215" s="4"/>
      <c r="H215" s="46">
        <f>G215*F215</f>
        <v>0</v>
      </c>
    </row>
    <row r="216" spans="1:8" ht="14.25" customHeight="1">
      <c r="A216" s="157"/>
      <c r="B216" s="157"/>
      <c r="C216" s="135" t="s">
        <v>265</v>
      </c>
      <c r="D216" s="141"/>
      <c r="E216" s="142"/>
      <c r="F216" s="143"/>
      <c r="G216" s="142"/>
      <c r="H216" s="133">
        <f>H208+H211</f>
        <v>0</v>
      </c>
    </row>
    <row r="217" spans="1:8" ht="14.25" customHeight="1">
      <c r="A217" s="140"/>
      <c r="B217" s="140"/>
      <c r="C217" s="135" t="s">
        <v>269</v>
      </c>
      <c r="D217" s="66"/>
      <c r="E217" s="65"/>
      <c r="F217" s="67"/>
      <c r="G217" s="67"/>
      <c r="H217" s="133">
        <f>H25+H53+H130+H138+H151+H164+H177+H196+H206+H216</f>
        <v>0</v>
      </c>
    </row>
    <row r="218" spans="1:8" ht="15" customHeight="1">
      <c r="A218" s="79"/>
      <c r="B218" s="79"/>
      <c r="C218" s="122" t="s">
        <v>155</v>
      </c>
      <c r="D218" s="71" t="s">
        <v>226</v>
      </c>
      <c r="E218" s="65"/>
      <c r="F218" s="67"/>
      <c r="G218" s="56"/>
      <c r="H218" s="65" t="e">
        <f>G218*D218</f>
        <v>#VALUE!</v>
      </c>
    </row>
    <row r="219" spans="1:8" ht="13.5">
      <c r="A219" s="79"/>
      <c r="B219" s="79"/>
      <c r="C219" s="67" t="s">
        <v>7</v>
      </c>
      <c r="D219" s="66"/>
      <c r="E219" s="65"/>
      <c r="F219" s="15"/>
      <c r="G219" s="67"/>
      <c r="H219" s="65" t="e">
        <f>SUM(H217:H218)</f>
        <v>#VALUE!</v>
      </c>
    </row>
    <row r="220" spans="1:8" ht="13.5">
      <c r="A220" s="79"/>
      <c r="B220" s="79"/>
      <c r="C220" s="67" t="s">
        <v>34</v>
      </c>
      <c r="D220" s="70" t="s">
        <v>226</v>
      </c>
      <c r="E220" s="65"/>
      <c r="F220" s="15"/>
      <c r="G220" s="67"/>
      <c r="H220" s="65" t="e">
        <f>H219*D220</f>
        <v>#VALUE!</v>
      </c>
    </row>
    <row r="221" spans="1:8" ht="13.5">
      <c r="A221" s="79"/>
      <c r="B221" s="79"/>
      <c r="C221" s="67" t="s">
        <v>7</v>
      </c>
      <c r="D221" s="66"/>
      <c r="E221" s="65"/>
      <c r="F221" s="67"/>
      <c r="G221" s="67"/>
      <c r="H221" s="65" t="e">
        <f>SUM(H219:H220)</f>
        <v>#VALUE!</v>
      </c>
    </row>
    <row r="222" spans="1:8" ht="13.5">
      <c r="A222" s="79"/>
      <c r="B222" s="79"/>
      <c r="C222" s="67" t="s">
        <v>35</v>
      </c>
      <c r="D222" s="70" t="s">
        <v>226</v>
      </c>
      <c r="E222" s="65"/>
      <c r="F222" s="15"/>
      <c r="G222" s="67"/>
      <c r="H222" s="65" t="e">
        <f>H221*D222</f>
        <v>#VALUE!</v>
      </c>
    </row>
    <row r="223" spans="1:8" ht="13.5">
      <c r="A223" s="79"/>
      <c r="B223" s="79"/>
      <c r="C223" s="67" t="s">
        <v>7</v>
      </c>
      <c r="D223" s="66"/>
      <c r="E223" s="65"/>
      <c r="F223" s="67"/>
      <c r="G223" s="67"/>
      <c r="H223" s="65" t="e">
        <f>SUM(H221:H222)</f>
        <v>#VALUE!</v>
      </c>
    </row>
    <row r="224" spans="1:8" ht="16.5" customHeight="1">
      <c r="A224" s="79"/>
      <c r="B224" s="79"/>
      <c r="C224" s="67" t="s">
        <v>63</v>
      </c>
      <c r="D224" s="70" t="s">
        <v>226</v>
      </c>
      <c r="E224" s="65"/>
      <c r="F224" s="15"/>
      <c r="G224" s="67"/>
      <c r="H224" s="65" t="e">
        <f>H223*D224</f>
        <v>#VALUE!</v>
      </c>
    </row>
    <row r="225" spans="1:8" ht="13.5">
      <c r="A225" s="79"/>
      <c r="B225" s="79"/>
      <c r="C225" s="67" t="s">
        <v>7</v>
      </c>
      <c r="D225" s="66"/>
      <c r="E225" s="65"/>
      <c r="F225" s="67"/>
      <c r="G225" s="67"/>
      <c r="H225" s="65" t="e">
        <f>SUM(H223:H224)</f>
        <v>#VALUE!</v>
      </c>
    </row>
    <row r="226" spans="1:8" ht="14.25" customHeight="1">
      <c r="A226" s="79"/>
      <c r="B226" s="79"/>
      <c r="C226" s="66" t="s">
        <v>44</v>
      </c>
      <c r="D226" s="70">
        <v>0.18</v>
      </c>
      <c r="E226" s="65"/>
      <c r="F226" s="67"/>
      <c r="G226" s="67"/>
      <c r="H226" s="65" t="e">
        <f>H225*D226</f>
        <v>#VALUE!</v>
      </c>
    </row>
    <row r="227" spans="1:8" ht="15.75" customHeight="1">
      <c r="A227" s="79"/>
      <c r="B227" s="79"/>
      <c r="C227" s="132" t="s">
        <v>65</v>
      </c>
      <c r="D227" s="66"/>
      <c r="E227" s="65"/>
      <c r="F227" s="67"/>
      <c r="G227" s="67"/>
      <c r="H227" s="133" t="e">
        <f>SUM(H225:H226)</f>
        <v>#VALUE!</v>
      </c>
    </row>
    <row r="228" spans="1:8" ht="15" customHeight="1">
      <c r="A228" s="79"/>
      <c r="B228" s="79"/>
      <c r="C228" s="199" t="s">
        <v>46</v>
      </c>
      <c r="D228" s="66"/>
      <c r="E228" s="65"/>
      <c r="F228" s="67"/>
      <c r="G228" s="67"/>
      <c r="H228" s="67"/>
    </row>
    <row r="229" spans="1:18" ht="15.75" customHeight="1">
      <c r="A229" s="79"/>
      <c r="B229" s="79"/>
      <c r="C229" s="158" t="s">
        <v>51</v>
      </c>
      <c r="D229" s="66"/>
      <c r="E229" s="65"/>
      <c r="F229" s="67"/>
      <c r="G229" s="67"/>
      <c r="H229" s="67"/>
      <c r="K229" s="121"/>
      <c r="L229" s="121"/>
      <c r="M229" s="121"/>
      <c r="N229" s="121"/>
      <c r="O229" s="121"/>
      <c r="P229" s="121"/>
      <c r="Q229" s="121"/>
      <c r="R229" s="121"/>
    </row>
    <row r="230" spans="1:8" ht="29.25" customHeight="1">
      <c r="A230" s="207">
        <v>1</v>
      </c>
      <c r="B230" s="41"/>
      <c r="C230" s="16" t="s">
        <v>38</v>
      </c>
      <c r="D230" s="14" t="s">
        <v>18</v>
      </c>
      <c r="E230" s="14"/>
      <c r="F230" s="77">
        <v>1.14</v>
      </c>
      <c r="G230" s="14"/>
      <c r="H230" s="65">
        <f>H231+H232</f>
        <v>0</v>
      </c>
    </row>
    <row r="231" spans="1:8" ht="13.5">
      <c r="A231" s="208"/>
      <c r="B231" s="83"/>
      <c r="C231" s="13" t="s">
        <v>27</v>
      </c>
      <c r="D231" s="12" t="s">
        <v>17</v>
      </c>
      <c r="E231" s="4"/>
      <c r="F231" s="21">
        <f>F230*E231</f>
        <v>0</v>
      </c>
      <c r="G231" s="4"/>
      <c r="H231" s="45">
        <f>G231*F231</f>
        <v>0</v>
      </c>
    </row>
    <row r="232" spans="1:8" ht="13.5">
      <c r="A232" s="209"/>
      <c r="B232" s="140"/>
      <c r="C232" s="13" t="s">
        <v>14</v>
      </c>
      <c r="D232" s="12" t="s">
        <v>9</v>
      </c>
      <c r="E232" s="21"/>
      <c r="F232" s="4">
        <f>F230*E232</f>
        <v>0</v>
      </c>
      <c r="G232" s="4"/>
      <c r="H232" s="21">
        <f>G232*F232</f>
        <v>0</v>
      </c>
    </row>
    <row r="233" spans="1:8" ht="27">
      <c r="A233" s="207">
        <v>2</v>
      </c>
      <c r="B233" s="41"/>
      <c r="C233" s="28" t="s">
        <v>50</v>
      </c>
      <c r="D233" s="67" t="s">
        <v>18</v>
      </c>
      <c r="E233" s="65"/>
      <c r="F233" s="67">
        <v>0.203</v>
      </c>
      <c r="G233" s="67"/>
      <c r="H233" s="65">
        <f>H234+H235</f>
        <v>0</v>
      </c>
    </row>
    <row r="234" spans="1:8" ht="13.5">
      <c r="A234" s="208"/>
      <c r="B234" s="140"/>
      <c r="C234" s="13" t="s">
        <v>74</v>
      </c>
      <c r="D234" s="12" t="s">
        <v>17</v>
      </c>
      <c r="E234" s="4"/>
      <c r="F234" s="21">
        <f>F233*E234</f>
        <v>0</v>
      </c>
      <c r="G234" s="4"/>
      <c r="H234" s="45">
        <f>G234*F234</f>
        <v>0</v>
      </c>
    </row>
    <row r="235" spans="1:8" ht="13.5">
      <c r="A235" s="209"/>
      <c r="B235" s="140"/>
      <c r="C235" s="13" t="s">
        <v>14</v>
      </c>
      <c r="D235" s="12" t="s">
        <v>9</v>
      </c>
      <c r="E235" s="21"/>
      <c r="F235" s="78">
        <f>F233*E235</f>
        <v>0</v>
      </c>
      <c r="G235" s="4"/>
      <c r="H235" s="21">
        <f>G235*F235</f>
        <v>0</v>
      </c>
    </row>
    <row r="236" spans="1:8" ht="65.25" customHeight="1">
      <c r="A236" s="207">
        <v>3</v>
      </c>
      <c r="B236" s="41"/>
      <c r="C236" s="28" t="s">
        <v>67</v>
      </c>
      <c r="D236" s="67" t="s">
        <v>5</v>
      </c>
      <c r="E236" s="65"/>
      <c r="F236" s="67">
        <v>68.4</v>
      </c>
      <c r="G236" s="67"/>
      <c r="H236" s="65">
        <f>H237+H238+H239+H240</f>
        <v>0</v>
      </c>
    </row>
    <row r="237" spans="1:8" ht="13.5">
      <c r="A237" s="208"/>
      <c r="B237" s="83"/>
      <c r="C237" s="13" t="s">
        <v>15</v>
      </c>
      <c r="D237" s="12" t="s">
        <v>17</v>
      </c>
      <c r="E237" s="4"/>
      <c r="F237" s="21">
        <f>F236*E237</f>
        <v>0</v>
      </c>
      <c r="G237" s="5"/>
      <c r="H237" s="43">
        <f>G237*F237</f>
        <v>0</v>
      </c>
    </row>
    <row r="238" spans="1:8" ht="13.5">
      <c r="A238" s="208"/>
      <c r="B238" s="83"/>
      <c r="C238" s="11" t="s">
        <v>52</v>
      </c>
      <c r="D238" s="4" t="s">
        <v>5</v>
      </c>
      <c r="E238" s="4"/>
      <c r="F238" s="21">
        <f>F236*E238</f>
        <v>0</v>
      </c>
      <c r="G238" s="4"/>
      <c r="H238" s="21">
        <f>G238*F238</f>
        <v>0</v>
      </c>
    </row>
    <row r="239" spans="1:8" ht="13.5">
      <c r="A239" s="208"/>
      <c r="B239" s="83"/>
      <c r="C239" s="27" t="s">
        <v>28</v>
      </c>
      <c r="D239" s="4" t="s">
        <v>9</v>
      </c>
      <c r="E239" s="4"/>
      <c r="F239" s="21">
        <f>F236*E239</f>
        <v>0</v>
      </c>
      <c r="G239" s="4"/>
      <c r="H239" s="21">
        <f>G239*F239</f>
        <v>0</v>
      </c>
    </row>
    <row r="240" spans="1:8" ht="18" customHeight="1">
      <c r="A240" s="209"/>
      <c r="B240" s="140"/>
      <c r="C240" s="31" t="s">
        <v>77</v>
      </c>
      <c r="D240" s="40" t="s">
        <v>26</v>
      </c>
      <c r="E240" s="56"/>
      <c r="F240" s="56">
        <f>F238*E240</f>
        <v>0</v>
      </c>
      <c r="G240" s="40"/>
      <c r="H240" s="56">
        <f>G240*F240</f>
        <v>0</v>
      </c>
    </row>
    <row r="241" spans="1:8" ht="28.5" customHeight="1">
      <c r="A241" s="207">
        <v>4</v>
      </c>
      <c r="B241" s="41"/>
      <c r="C241" s="28" t="s">
        <v>78</v>
      </c>
      <c r="D241" s="14" t="s">
        <v>18</v>
      </c>
      <c r="E241" s="42"/>
      <c r="F241" s="30">
        <v>1.14</v>
      </c>
      <c r="G241" s="22"/>
      <c r="H241" s="65">
        <f>H242+H243+H245+H246+H244</f>
        <v>0</v>
      </c>
    </row>
    <row r="242" spans="1:8" ht="13.5">
      <c r="A242" s="208"/>
      <c r="B242" s="140"/>
      <c r="C242" s="31" t="s">
        <v>237</v>
      </c>
      <c r="D242" s="40" t="s">
        <v>19</v>
      </c>
      <c r="E242" s="21"/>
      <c r="F242" s="33">
        <f>F241*E242</f>
        <v>0</v>
      </c>
      <c r="G242" s="5"/>
      <c r="H242" s="45">
        <f>G242*F242</f>
        <v>0</v>
      </c>
    </row>
    <row r="243" spans="1:8" ht="13.5">
      <c r="A243" s="208"/>
      <c r="B243" s="83"/>
      <c r="C243" s="31" t="s">
        <v>79</v>
      </c>
      <c r="D243" s="4" t="s">
        <v>29</v>
      </c>
      <c r="E243" s="21"/>
      <c r="F243" s="33">
        <f>F241*E243</f>
        <v>0</v>
      </c>
      <c r="G243" s="5"/>
      <c r="H243" s="64">
        <f>G243*F243</f>
        <v>0</v>
      </c>
    </row>
    <row r="244" spans="1:8" ht="13.5">
      <c r="A244" s="208"/>
      <c r="B244" s="83"/>
      <c r="C244" s="106" t="s">
        <v>270</v>
      </c>
      <c r="D244" s="74" t="s">
        <v>2</v>
      </c>
      <c r="E244" s="57"/>
      <c r="F244" s="107">
        <f>F241*E244</f>
        <v>0</v>
      </c>
      <c r="G244" s="57"/>
      <c r="H244" s="64">
        <f>G244*F244</f>
        <v>0</v>
      </c>
    </row>
    <row r="245" spans="1:8" ht="27">
      <c r="A245" s="208"/>
      <c r="B245" s="191"/>
      <c r="C245" s="106" t="s">
        <v>245</v>
      </c>
      <c r="D245" s="74" t="s">
        <v>5</v>
      </c>
      <c r="E245" s="76"/>
      <c r="F245" s="107">
        <f>F241*E245</f>
        <v>0</v>
      </c>
      <c r="G245" s="57"/>
      <c r="H245" s="64">
        <f>G245*F245</f>
        <v>0</v>
      </c>
    </row>
    <row r="246" spans="1:8" ht="13.5">
      <c r="A246" s="209"/>
      <c r="B246" s="140"/>
      <c r="C246" s="31" t="s">
        <v>8</v>
      </c>
      <c r="D246" s="4" t="s">
        <v>9</v>
      </c>
      <c r="E246" s="21"/>
      <c r="F246" s="33">
        <f>F241*E246</f>
        <v>0</v>
      </c>
      <c r="G246" s="5"/>
      <c r="H246" s="56">
        <f>G246*F246</f>
        <v>0</v>
      </c>
    </row>
    <row r="247" spans="1:8" ht="39.75" customHeight="1">
      <c r="A247" s="207">
        <v>5</v>
      </c>
      <c r="B247" s="41"/>
      <c r="C247" s="15" t="s">
        <v>258</v>
      </c>
      <c r="D247" s="61" t="s">
        <v>18</v>
      </c>
      <c r="E247" s="61"/>
      <c r="F247" s="61">
        <v>1.14</v>
      </c>
      <c r="G247" s="14"/>
      <c r="H247" s="65">
        <f>H248+H249+H250+H251+H252</f>
        <v>0</v>
      </c>
    </row>
    <row r="248" spans="1:8" ht="13.5">
      <c r="A248" s="208"/>
      <c r="B248" s="83"/>
      <c r="C248" s="13" t="s">
        <v>234</v>
      </c>
      <c r="D248" s="12" t="s">
        <v>17</v>
      </c>
      <c r="E248" s="5"/>
      <c r="F248" s="21">
        <f>F247*E248</f>
        <v>0</v>
      </c>
      <c r="G248" s="5"/>
      <c r="H248" s="45">
        <f>G248*F248</f>
        <v>0</v>
      </c>
    </row>
    <row r="249" spans="1:8" ht="13.5">
      <c r="A249" s="208"/>
      <c r="B249" s="83"/>
      <c r="C249" s="13" t="s">
        <v>235</v>
      </c>
      <c r="D249" s="12" t="s">
        <v>9</v>
      </c>
      <c r="E249" s="4"/>
      <c r="F249" s="21">
        <f>F247*E249</f>
        <v>0</v>
      </c>
      <c r="G249" s="4"/>
      <c r="H249" s="21">
        <f>G249*F249</f>
        <v>0</v>
      </c>
    </row>
    <row r="250" spans="1:8" ht="13.5">
      <c r="A250" s="208"/>
      <c r="B250" s="83"/>
      <c r="C250" s="13" t="s">
        <v>257</v>
      </c>
      <c r="D250" s="12" t="s">
        <v>2</v>
      </c>
      <c r="E250" s="4"/>
      <c r="F250" s="21">
        <f>F247*E250</f>
        <v>0</v>
      </c>
      <c r="G250" s="5"/>
      <c r="H250" s="21">
        <f>G250*F250</f>
        <v>0</v>
      </c>
    </row>
    <row r="251" spans="1:8" ht="13.5">
      <c r="A251" s="208"/>
      <c r="B251" s="83"/>
      <c r="C251" s="13" t="s">
        <v>31</v>
      </c>
      <c r="D251" s="4" t="s">
        <v>6</v>
      </c>
      <c r="E251" s="5"/>
      <c r="F251" s="21">
        <f>F247*E251</f>
        <v>0</v>
      </c>
      <c r="G251" s="21"/>
      <c r="H251" s="21">
        <f>G251*F251</f>
        <v>0</v>
      </c>
    </row>
    <row r="252" spans="1:8" ht="13.5">
      <c r="A252" s="209"/>
      <c r="B252" s="140"/>
      <c r="C252" s="13" t="s">
        <v>8</v>
      </c>
      <c r="D252" s="12" t="s">
        <v>9</v>
      </c>
      <c r="E252" s="4"/>
      <c r="F252" s="21">
        <f>F247*E252</f>
        <v>0</v>
      </c>
      <c r="G252" s="4"/>
      <c r="H252" s="21">
        <f>G252*F252</f>
        <v>0</v>
      </c>
    </row>
    <row r="253" spans="1:8" ht="39" customHeight="1">
      <c r="A253" s="207">
        <v>6</v>
      </c>
      <c r="B253" s="41"/>
      <c r="C253" s="15" t="s">
        <v>260</v>
      </c>
      <c r="D253" s="61" t="s">
        <v>18</v>
      </c>
      <c r="E253" s="61"/>
      <c r="F253" s="61">
        <v>0.082</v>
      </c>
      <c r="G253" s="14"/>
      <c r="H253" s="65">
        <f>H254+H255+H256+H257+H258</f>
        <v>0</v>
      </c>
    </row>
    <row r="254" spans="1:8" ht="13.5">
      <c r="A254" s="208"/>
      <c r="B254" s="83"/>
      <c r="C254" s="13" t="s">
        <v>234</v>
      </c>
      <c r="D254" s="12" t="s">
        <v>17</v>
      </c>
      <c r="E254" s="5"/>
      <c r="F254" s="21">
        <f>F253*E254</f>
        <v>0</v>
      </c>
      <c r="G254" s="5"/>
      <c r="H254" s="45">
        <f>G254*F254</f>
        <v>0</v>
      </c>
    </row>
    <row r="255" spans="1:8" ht="13.5">
      <c r="A255" s="208"/>
      <c r="B255" s="83"/>
      <c r="C255" s="13" t="s">
        <v>235</v>
      </c>
      <c r="D255" s="12" t="s">
        <v>9</v>
      </c>
      <c r="E255" s="4"/>
      <c r="F255" s="21">
        <f>F253*E255</f>
        <v>0</v>
      </c>
      <c r="G255" s="4"/>
      <c r="H255" s="21">
        <f>G255*F255</f>
        <v>0</v>
      </c>
    </row>
    <row r="256" spans="1:8" ht="14.25" customHeight="1">
      <c r="A256" s="208"/>
      <c r="B256" s="83"/>
      <c r="C256" s="13" t="s">
        <v>259</v>
      </c>
      <c r="D256" s="12" t="s">
        <v>2</v>
      </c>
      <c r="E256" s="4"/>
      <c r="F256" s="21">
        <f>F253*E256</f>
        <v>0</v>
      </c>
      <c r="G256" s="5"/>
      <c r="H256" s="21">
        <f>G256*F256</f>
        <v>0</v>
      </c>
    </row>
    <row r="257" spans="1:8" ht="13.5">
      <c r="A257" s="208"/>
      <c r="B257" s="83"/>
      <c r="C257" s="13" t="s">
        <v>31</v>
      </c>
      <c r="D257" s="4" t="s">
        <v>6</v>
      </c>
      <c r="E257" s="5"/>
      <c r="F257" s="21">
        <f>F253*E257</f>
        <v>0</v>
      </c>
      <c r="G257" s="21"/>
      <c r="H257" s="21">
        <f>G257*F257</f>
        <v>0</v>
      </c>
    </row>
    <row r="258" spans="1:8" ht="13.5">
      <c r="A258" s="209"/>
      <c r="B258" s="140"/>
      <c r="C258" s="13" t="s">
        <v>8</v>
      </c>
      <c r="D258" s="12" t="s">
        <v>9</v>
      </c>
      <c r="E258" s="4"/>
      <c r="F258" s="21">
        <f>F253*E258</f>
        <v>0</v>
      </c>
      <c r="G258" s="4"/>
      <c r="H258" s="21">
        <f>G258*F258</f>
        <v>0</v>
      </c>
    </row>
    <row r="259" spans="1:8" ht="15" customHeight="1">
      <c r="A259" s="82"/>
      <c r="B259" s="82"/>
      <c r="C259" s="132" t="s">
        <v>45</v>
      </c>
      <c r="D259" s="12"/>
      <c r="E259" s="4"/>
      <c r="F259" s="21"/>
      <c r="G259" s="4"/>
      <c r="H259" s="133">
        <f>H230+H233+H236+H241+H247+H253</f>
        <v>0</v>
      </c>
    </row>
    <row r="260" spans="1:8" ht="16.5" customHeight="1">
      <c r="A260" s="79"/>
      <c r="B260" s="79"/>
      <c r="C260" s="138" t="s">
        <v>53</v>
      </c>
      <c r="D260" s="81"/>
      <c r="E260" s="56"/>
      <c r="F260" s="40"/>
      <c r="G260" s="40"/>
      <c r="H260" s="40"/>
    </row>
    <row r="261" spans="1:8" ht="25.5" customHeight="1">
      <c r="A261" s="207">
        <v>1</v>
      </c>
      <c r="B261" s="41"/>
      <c r="C261" s="16" t="s">
        <v>54</v>
      </c>
      <c r="D261" s="14" t="s">
        <v>18</v>
      </c>
      <c r="E261" s="14"/>
      <c r="F261" s="77">
        <v>0.707</v>
      </c>
      <c r="G261" s="14"/>
      <c r="H261" s="65">
        <f>H262+H263</f>
        <v>0</v>
      </c>
    </row>
    <row r="262" spans="1:8" ht="17.25" customHeight="1">
      <c r="A262" s="208"/>
      <c r="B262" s="83"/>
      <c r="C262" s="13" t="s">
        <v>27</v>
      </c>
      <c r="D262" s="12" t="s">
        <v>17</v>
      </c>
      <c r="E262" s="4"/>
      <c r="F262" s="21">
        <f>F261*E262</f>
        <v>0</v>
      </c>
      <c r="G262" s="4"/>
      <c r="H262" s="45">
        <f>G262*F262</f>
        <v>0</v>
      </c>
    </row>
    <row r="263" spans="1:8" ht="15" customHeight="1">
      <c r="A263" s="209"/>
      <c r="B263" s="140"/>
      <c r="C263" s="13" t="s">
        <v>14</v>
      </c>
      <c r="D263" s="12" t="s">
        <v>9</v>
      </c>
      <c r="E263" s="21"/>
      <c r="F263" s="4">
        <f>F261*E263</f>
        <v>0</v>
      </c>
      <c r="G263" s="4"/>
      <c r="H263" s="21">
        <f>G263*F263</f>
        <v>0</v>
      </c>
    </row>
    <row r="264" spans="1:8" ht="24" customHeight="1">
      <c r="A264" s="207">
        <v>2</v>
      </c>
      <c r="B264" s="41"/>
      <c r="C264" s="28" t="s">
        <v>55</v>
      </c>
      <c r="D264" s="14" t="s">
        <v>18</v>
      </c>
      <c r="E264" s="42"/>
      <c r="F264" s="80">
        <v>0.707</v>
      </c>
      <c r="G264" s="22"/>
      <c r="H264" s="65">
        <f>H265+H266+H268+H269+H267</f>
        <v>0</v>
      </c>
    </row>
    <row r="265" spans="1:8" ht="13.5">
      <c r="A265" s="208"/>
      <c r="B265" s="83"/>
      <c r="C265" s="31" t="s">
        <v>74</v>
      </c>
      <c r="D265" s="40" t="s">
        <v>19</v>
      </c>
      <c r="E265" s="5"/>
      <c r="F265" s="33">
        <f>F264*E265</f>
        <v>0</v>
      </c>
      <c r="G265" s="5"/>
      <c r="H265" s="45">
        <f>G265*F265</f>
        <v>0</v>
      </c>
    </row>
    <row r="266" spans="1:8" ht="13.5">
      <c r="A266" s="208"/>
      <c r="B266" s="83"/>
      <c r="C266" s="31" t="s">
        <v>28</v>
      </c>
      <c r="D266" s="4" t="s">
        <v>29</v>
      </c>
      <c r="E266" s="21"/>
      <c r="F266" s="33">
        <f>F264*E266</f>
        <v>0</v>
      </c>
      <c r="G266" s="5"/>
      <c r="H266" s="56">
        <f>G266*F266</f>
        <v>0</v>
      </c>
    </row>
    <row r="267" spans="1:8" ht="13.5">
      <c r="A267" s="208"/>
      <c r="B267" s="83"/>
      <c r="C267" s="106" t="s">
        <v>270</v>
      </c>
      <c r="D267" s="74" t="s">
        <v>2</v>
      </c>
      <c r="E267" s="57"/>
      <c r="F267" s="107">
        <f>F264*E267</f>
        <v>0</v>
      </c>
      <c r="G267" s="57"/>
      <c r="H267" s="64">
        <f>G267*F267</f>
        <v>0</v>
      </c>
    </row>
    <row r="268" spans="1:8" ht="13.5">
      <c r="A268" s="208"/>
      <c r="B268" s="191"/>
      <c r="C268" s="31" t="s">
        <v>246</v>
      </c>
      <c r="D268" s="4" t="s">
        <v>5</v>
      </c>
      <c r="E268" s="21"/>
      <c r="F268" s="33">
        <f>F264*E268</f>
        <v>0</v>
      </c>
      <c r="G268" s="5"/>
      <c r="H268" s="56">
        <f>G268*F268</f>
        <v>0</v>
      </c>
    </row>
    <row r="269" spans="1:8" ht="13.5">
      <c r="A269" s="209"/>
      <c r="B269" s="140"/>
      <c r="C269" s="31" t="s">
        <v>8</v>
      </c>
      <c r="D269" s="4" t="s">
        <v>9</v>
      </c>
      <c r="E269" s="21"/>
      <c r="F269" s="33">
        <f>F264*E269</f>
        <v>0</v>
      </c>
      <c r="G269" s="5"/>
      <c r="H269" s="56">
        <f>G269*F269</f>
        <v>0</v>
      </c>
    </row>
    <row r="270" spans="1:8" ht="41.25" customHeight="1">
      <c r="A270" s="207">
        <v>3</v>
      </c>
      <c r="B270" s="41"/>
      <c r="C270" s="60" t="s">
        <v>256</v>
      </c>
      <c r="D270" s="61" t="s">
        <v>18</v>
      </c>
      <c r="E270" s="61"/>
      <c r="F270" s="61">
        <v>0.707</v>
      </c>
      <c r="G270" s="14"/>
      <c r="H270" s="65">
        <f>H271+H272+H273+H274+H275</f>
        <v>0</v>
      </c>
    </row>
    <row r="271" spans="1:8" ht="13.5">
      <c r="A271" s="208"/>
      <c r="B271" s="83"/>
      <c r="C271" s="13" t="s">
        <v>234</v>
      </c>
      <c r="D271" s="12" t="s">
        <v>17</v>
      </c>
      <c r="E271" s="5"/>
      <c r="F271" s="21">
        <f>F270*E271</f>
        <v>0</v>
      </c>
      <c r="G271" s="5"/>
      <c r="H271" s="45">
        <f>G271*F271</f>
        <v>0</v>
      </c>
    </row>
    <row r="272" spans="1:8" ht="13.5">
      <c r="A272" s="208"/>
      <c r="B272" s="83"/>
      <c r="C272" s="13" t="s">
        <v>235</v>
      </c>
      <c r="D272" s="12" t="s">
        <v>9</v>
      </c>
      <c r="E272" s="4"/>
      <c r="F272" s="21">
        <f>F270*E272</f>
        <v>0</v>
      </c>
      <c r="G272" s="4"/>
      <c r="H272" s="21">
        <f>G272*F272</f>
        <v>0</v>
      </c>
    </row>
    <row r="273" spans="1:8" ht="15" customHeight="1">
      <c r="A273" s="208"/>
      <c r="B273" s="83"/>
      <c r="C273" s="13" t="s">
        <v>257</v>
      </c>
      <c r="D273" s="12" t="s">
        <v>2</v>
      </c>
      <c r="E273" s="4"/>
      <c r="F273" s="21">
        <f>F270*E273</f>
        <v>0</v>
      </c>
      <c r="G273" s="5"/>
      <c r="H273" s="21">
        <f>G273*F273</f>
        <v>0</v>
      </c>
    </row>
    <row r="274" spans="1:8" ht="15.75" customHeight="1">
      <c r="A274" s="208"/>
      <c r="B274" s="83"/>
      <c r="C274" s="13" t="s">
        <v>31</v>
      </c>
      <c r="D274" s="4" t="s">
        <v>6</v>
      </c>
      <c r="E274" s="5"/>
      <c r="F274" s="21">
        <f>F270*E274</f>
        <v>0</v>
      </c>
      <c r="G274" s="21"/>
      <c r="H274" s="21">
        <f>G274*F274</f>
        <v>0</v>
      </c>
    </row>
    <row r="275" spans="1:8" ht="14.25" customHeight="1">
      <c r="A275" s="209"/>
      <c r="B275" s="140"/>
      <c r="C275" s="13" t="s">
        <v>8</v>
      </c>
      <c r="D275" s="12" t="s">
        <v>9</v>
      </c>
      <c r="E275" s="4"/>
      <c r="F275" s="21">
        <f>F270*E275</f>
        <v>0</v>
      </c>
      <c r="G275" s="4"/>
      <c r="H275" s="21">
        <f>G275*F275</f>
        <v>0</v>
      </c>
    </row>
    <row r="276" spans="1:8" ht="41.25" customHeight="1">
      <c r="A276" s="207">
        <v>4</v>
      </c>
      <c r="B276" s="41"/>
      <c r="C276" s="15" t="s">
        <v>271</v>
      </c>
      <c r="D276" s="61" t="s">
        <v>18</v>
      </c>
      <c r="E276" s="61"/>
      <c r="F276" s="61">
        <v>0.043</v>
      </c>
      <c r="G276" s="14"/>
      <c r="H276" s="65">
        <f>H277+H278+H279+H280+H281</f>
        <v>0</v>
      </c>
    </row>
    <row r="277" spans="1:8" ht="13.5">
      <c r="A277" s="208"/>
      <c r="B277" s="83"/>
      <c r="C277" s="13" t="s">
        <v>234</v>
      </c>
      <c r="D277" s="12" t="s">
        <v>17</v>
      </c>
      <c r="E277" s="5"/>
      <c r="F277" s="21">
        <f>F276*E277</f>
        <v>0</v>
      </c>
      <c r="G277" s="5"/>
      <c r="H277" s="45">
        <f>G277*F277</f>
        <v>0</v>
      </c>
    </row>
    <row r="278" spans="1:8" ht="13.5">
      <c r="A278" s="208"/>
      <c r="B278" s="83"/>
      <c r="C278" s="13" t="s">
        <v>235</v>
      </c>
      <c r="D278" s="12" t="s">
        <v>9</v>
      </c>
      <c r="E278" s="4"/>
      <c r="F278" s="21">
        <f>F276*E278</f>
        <v>0</v>
      </c>
      <c r="G278" s="4"/>
      <c r="H278" s="21">
        <f>G278*F278</f>
        <v>0</v>
      </c>
    </row>
    <row r="279" spans="1:8" ht="13.5">
      <c r="A279" s="208"/>
      <c r="B279" s="83"/>
      <c r="C279" s="13" t="s">
        <v>257</v>
      </c>
      <c r="D279" s="12" t="s">
        <v>2</v>
      </c>
      <c r="E279" s="4"/>
      <c r="F279" s="21">
        <f>F276*E279</f>
        <v>0</v>
      </c>
      <c r="G279" s="5"/>
      <c r="H279" s="21">
        <f>G279*F279</f>
        <v>0</v>
      </c>
    </row>
    <row r="280" spans="1:8" ht="13.5">
      <c r="A280" s="208"/>
      <c r="B280" s="83"/>
      <c r="C280" s="13" t="s">
        <v>31</v>
      </c>
      <c r="D280" s="4" t="s">
        <v>6</v>
      </c>
      <c r="E280" s="5"/>
      <c r="F280" s="21">
        <f>F276*E280</f>
        <v>0</v>
      </c>
      <c r="G280" s="21"/>
      <c r="H280" s="21">
        <f>G280*F280</f>
        <v>0</v>
      </c>
    </row>
    <row r="281" spans="1:8" ht="13.5">
      <c r="A281" s="209"/>
      <c r="B281" s="140"/>
      <c r="C281" s="13" t="s">
        <v>8</v>
      </c>
      <c r="D281" s="12" t="s">
        <v>9</v>
      </c>
      <c r="E281" s="4"/>
      <c r="F281" s="21">
        <f>F276*E281</f>
        <v>0</v>
      </c>
      <c r="G281" s="4"/>
      <c r="H281" s="21">
        <f>G281*F281</f>
        <v>0</v>
      </c>
    </row>
    <row r="282" spans="1:8" ht="15.75" customHeight="1">
      <c r="A282" s="83"/>
      <c r="B282" s="83"/>
      <c r="C282" s="132" t="s">
        <v>49</v>
      </c>
      <c r="D282" s="12"/>
      <c r="E282" s="4"/>
      <c r="F282" s="21"/>
      <c r="G282" s="4"/>
      <c r="H282" s="133">
        <f>H261+H264+H270+H276</f>
        <v>0</v>
      </c>
    </row>
    <row r="283" spans="1:8" ht="16.5" customHeight="1">
      <c r="A283" s="82"/>
      <c r="B283" s="82"/>
      <c r="C283" s="138" t="s">
        <v>59</v>
      </c>
      <c r="D283" s="12"/>
      <c r="E283" s="4"/>
      <c r="F283" s="21"/>
      <c r="G283" s="4"/>
      <c r="H283" s="21"/>
    </row>
    <row r="284" spans="1:8" ht="24.75" customHeight="1">
      <c r="A284" s="207">
        <v>1</v>
      </c>
      <c r="B284" s="41"/>
      <c r="C284" s="16" t="s">
        <v>54</v>
      </c>
      <c r="D284" s="14" t="s">
        <v>18</v>
      </c>
      <c r="E284" s="14"/>
      <c r="F284" s="23">
        <v>0.55</v>
      </c>
      <c r="G284" s="14"/>
      <c r="H284" s="65">
        <f>H285+H286</f>
        <v>0</v>
      </c>
    </row>
    <row r="285" spans="1:8" ht="13.5">
      <c r="A285" s="208"/>
      <c r="B285" s="83"/>
      <c r="C285" s="13" t="s">
        <v>27</v>
      </c>
      <c r="D285" s="12" t="s">
        <v>17</v>
      </c>
      <c r="E285" s="4"/>
      <c r="F285" s="21">
        <f>F284*E285</f>
        <v>0</v>
      </c>
      <c r="G285" s="4"/>
      <c r="H285" s="45">
        <f>G285*F285</f>
        <v>0</v>
      </c>
    </row>
    <row r="286" spans="1:8" ht="14.25" customHeight="1">
      <c r="A286" s="209"/>
      <c r="B286" s="140"/>
      <c r="C286" s="13" t="s">
        <v>14</v>
      </c>
      <c r="D286" s="12" t="s">
        <v>9</v>
      </c>
      <c r="E286" s="21"/>
      <c r="F286" s="4">
        <f>F284*E286</f>
        <v>0</v>
      </c>
      <c r="G286" s="4"/>
      <c r="H286" s="56">
        <f>G286*F286</f>
        <v>0</v>
      </c>
    </row>
    <row r="287" spans="1:8" ht="28.5" customHeight="1">
      <c r="A287" s="207">
        <v>2</v>
      </c>
      <c r="B287" s="41"/>
      <c r="C287" s="108" t="s">
        <v>57</v>
      </c>
      <c r="D287" s="72" t="s">
        <v>18</v>
      </c>
      <c r="E287" s="109"/>
      <c r="F287" s="110">
        <v>0.55</v>
      </c>
      <c r="G287" s="111"/>
      <c r="H287" s="65">
        <f>H288+H289+H291+H292+H290</f>
        <v>0</v>
      </c>
    </row>
    <row r="288" spans="1:8" ht="13.5">
      <c r="A288" s="208"/>
      <c r="B288" s="83"/>
      <c r="C288" s="31" t="s">
        <v>74</v>
      </c>
      <c r="D288" s="40" t="s">
        <v>19</v>
      </c>
      <c r="E288" s="5"/>
      <c r="F288" s="33">
        <f>F287*E288</f>
        <v>0</v>
      </c>
      <c r="G288" s="5"/>
      <c r="H288" s="45">
        <f>G288*F288</f>
        <v>0</v>
      </c>
    </row>
    <row r="289" spans="1:8" ht="13.5">
      <c r="A289" s="208"/>
      <c r="B289" s="83"/>
      <c r="C289" s="31" t="s">
        <v>28</v>
      </c>
      <c r="D289" s="4" t="s">
        <v>29</v>
      </c>
      <c r="E289" s="21"/>
      <c r="F289" s="33">
        <f>F287*E289</f>
        <v>0</v>
      </c>
      <c r="G289" s="5"/>
      <c r="H289" s="56">
        <f>G289*F289</f>
        <v>0</v>
      </c>
    </row>
    <row r="290" spans="1:8" ht="13.5">
      <c r="A290" s="208"/>
      <c r="B290" s="83"/>
      <c r="C290" s="106" t="s">
        <v>270</v>
      </c>
      <c r="D290" s="74" t="s">
        <v>2</v>
      </c>
      <c r="E290" s="57"/>
      <c r="F290" s="107">
        <f>F287*E290</f>
        <v>0</v>
      </c>
      <c r="G290" s="57"/>
      <c r="H290" s="64">
        <f>G290*F290</f>
        <v>0</v>
      </c>
    </row>
    <row r="291" spans="1:8" ht="13.5">
      <c r="A291" s="208"/>
      <c r="B291" s="191"/>
      <c r="C291" s="31" t="s">
        <v>246</v>
      </c>
      <c r="D291" s="4" t="s">
        <v>5</v>
      </c>
      <c r="E291" s="21"/>
      <c r="F291" s="33">
        <f>F287*E291</f>
        <v>0</v>
      </c>
      <c r="G291" s="5"/>
      <c r="H291" s="56">
        <f>G291*F291</f>
        <v>0</v>
      </c>
    </row>
    <row r="292" spans="1:8" ht="15.75" customHeight="1">
      <c r="A292" s="209"/>
      <c r="B292" s="140"/>
      <c r="C292" s="31" t="s">
        <v>8</v>
      </c>
      <c r="D292" s="4" t="s">
        <v>9</v>
      </c>
      <c r="E292" s="21"/>
      <c r="F292" s="33">
        <f>F287*E292</f>
        <v>0</v>
      </c>
      <c r="G292" s="5"/>
      <c r="H292" s="56">
        <f>G292*F292</f>
        <v>0</v>
      </c>
    </row>
    <row r="293" spans="1:8" ht="41.25" customHeight="1">
      <c r="A293" s="207">
        <v>3</v>
      </c>
      <c r="B293" s="41"/>
      <c r="C293" s="15" t="s">
        <v>253</v>
      </c>
      <c r="D293" s="61" t="s">
        <v>18</v>
      </c>
      <c r="E293" s="61"/>
      <c r="F293" s="201">
        <v>0.55</v>
      </c>
      <c r="G293" s="14"/>
      <c r="H293" s="65">
        <f>H294+H295+H296+H297+H298</f>
        <v>0</v>
      </c>
    </row>
    <row r="294" spans="1:8" ht="13.5">
      <c r="A294" s="208"/>
      <c r="B294" s="83"/>
      <c r="C294" s="13" t="s">
        <v>234</v>
      </c>
      <c r="D294" s="12" t="s">
        <v>17</v>
      </c>
      <c r="E294" s="5"/>
      <c r="F294" s="21">
        <f>F293*E294</f>
        <v>0</v>
      </c>
      <c r="G294" s="5"/>
      <c r="H294" s="45">
        <f>G294*F294</f>
        <v>0</v>
      </c>
    </row>
    <row r="295" spans="1:8" ht="13.5">
      <c r="A295" s="208"/>
      <c r="B295" s="83"/>
      <c r="C295" s="13" t="s">
        <v>235</v>
      </c>
      <c r="D295" s="12" t="s">
        <v>9</v>
      </c>
      <c r="E295" s="4"/>
      <c r="F295" s="21">
        <f>F293*E295</f>
        <v>0</v>
      </c>
      <c r="G295" s="4"/>
      <c r="H295" s="21">
        <f>G295*F295</f>
        <v>0</v>
      </c>
    </row>
    <row r="296" spans="1:8" ht="13.5">
      <c r="A296" s="208"/>
      <c r="B296" s="83"/>
      <c r="C296" s="13" t="s">
        <v>254</v>
      </c>
      <c r="D296" s="12" t="s">
        <v>2</v>
      </c>
      <c r="E296" s="4"/>
      <c r="F296" s="21">
        <f>F293*E296</f>
        <v>0</v>
      </c>
      <c r="G296" s="5"/>
      <c r="H296" s="21">
        <f>G296*F296</f>
        <v>0</v>
      </c>
    </row>
    <row r="297" spans="1:8" ht="13.5">
      <c r="A297" s="208"/>
      <c r="B297" s="83"/>
      <c r="C297" s="13" t="s">
        <v>31</v>
      </c>
      <c r="D297" s="4" t="s">
        <v>6</v>
      </c>
      <c r="E297" s="5"/>
      <c r="F297" s="21">
        <f>F293*E297</f>
        <v>0</v>
      </c>
      <c r="G297" s="21"/>
      <c r="H297" s="21">
        <f>G297*F297</f>
        <v>0</v>
      </c>
    </row>
    <row r="298" spans="1:8" ht="13.5">
      <c r="A298" s="209"/>
      <c r="B298" s="140"/>
      <c r="C298" s="13" t="s">
        <v>8</v>
      </c>
      <c r="D298" s="12" t="s">
        <v>9</v>
      </c>
      <c r="E298" s="4"/>
      <c r="F298" s="21">
        <f>F293*E298</f>
        <v>0</v>
      </c>
      <c r="G298" s="4"/>
      <c r="H298" s="21">
        <f>G298*F298</f>
        <v>0</v>
      </c>
    </row>
    <row r="299" spans="1:8" ht="41.25" customHeight="1">
      <c r="A299" s="207">
        <v>4</v>
      </c>
      <c r="B299" s="41"/>
      <c r="C299" s="15" t="s">
        <v>58</v>
      </c>
      <c r="D299" s="61" t="s">
        <v>18</v>
      </c>
      <c r="E299" s="61"/>
      <c r="F299" s="61">
        <v>0.042</v>
      </c>
      <c r="G299" s="14"/>
      <c r="H299" s="65">
        <f>H300+H301+H302+H303+H304</f>
        <v>0</v>
      </c>
    </row>
    <row r="300" spans="1:8" ht="17.25" customHeight="1">
      <c r="A300" s="208"/>
      <c r="B300" s="83"/>
      <c r="C300" s="13" t="s">
        <v>234</v>
      </c>
      <c r="D300" s="12" t="s">
        <v>17</v>
      </c>
      <c r="E300" s="5"/>
      <c r="F300" s="21">
        <f>F299*E300</f>
        <v>0</v>
      </c>
      <c r="G300" s="5"/>
      <c r="H300" s="45">
        <f>G300*F300</f>
        <v>0</v>
      </c>
    </row>
    <row r="301" spans="1:8" ht="13.5">
      <c r="A301" s="208"/>
      <c r="B301" s="83"/>
      <c r="C301" s="13" t="s">
        <v>235</v>
      </c>
      <c r="D301" s="12" t="s">
        <v>9</v>
      </c>
      <c r="E301" s="4"/>
      <c r="F301" s="21">
        <f>F299*E301</f>
        <v>0</v>
      </c>
      <c r="G301" s="4"/>
      <c r="H301" s="21">
        <f>G301*F301</f>
        <v>0</v>
      </c>
    </row>
    <row r="302" spans="1:8" ht="13.5">
      <c r="A302" s="208"/>
      <c r="B302" s="83"/>
      <c r="C302" s="13" t="s">
        <v>189</v>
      </c>
      <c r="D302" s="12" t="s">
        <v>2</v>
      </c>
      <c r="E302" s="4"/>
      <c r="F302" s="21">
        <f>F299*E302</f>
        <v>0</v>
      </c>
      <c r="G302" s="5"/>
      <c r="H302" s="21">
        <f>G302*F302</f>
        <v>0</v>
      </c>
    </row>
    <row r="303" spans="1:8" ht="13.5">
      <c r="A303" s="208"/>
      <c r="B303" s="83"/>
      <c r="C303" s="13" t="s">
        <v>31</v>
      </c>
      <c r="D303" s="4" t="s">
        <v>6</v>
      </c>
      <c r="E303" s="5"/>
      <c r="F303" s="21">
        <f>F299*E303</f>
        <v>0</v>
      </c>
      <c r="G303" s="21"/>
      <c r="H303" s="21">
        <f>G303*F303</f>
        <v>0</v>
      </c>
    </row>
    <row r="304" spans="1:8" ht="13.5">
      <c r="A304" s="209"/>
      <c r="B304" s="140"/>
      <c r="C304" s="13" t="s">
        <v>8</v>
      </c>
      <c r="D304" s="12" t="s">
        <v>9</v>
      </c>
      <c r="E304" s="4"/>
      <c r="F304" s="21">
        <f>F299*E304</f>
        <v>0</v>
      </c>
      <c r="G304" s="4"/>
      <c r="H304" s="21">
        <f>G304*F304</f>
        <v>0</v>
      </c>
    </row>
    <row r="305" spans="1:8" ht="13.5">
      <c r="A305" s="83"/>
      <c r="B305" s="83"/>
      <c r="C305" s="132" t="s">
        <v>47</v>
      </c>
      <c r="D305" s="12"/>
      <c r="E305" s="4"/>
      <c r="F305" s="21"/>
      <c r="G305" s="4"/>
      <c r="H305" s="133">
        <f>H284+H287+H293+H299</f>
        <v>0</v>
      </c>
    </row>
    <row r="306" spans="1:8" ht="16.5" customHeight="1">
      <c r="A306" s="82"/>
      <c r="B306" s="82"/>
      <c r="C306" s="138" t="s">
        <v>81</v>
      </c>
      <c r="D306" s="12"/>
      <c r="E306" s="4"/>
      <c r="F306" s="21"/>
      <c r="G306" s="4"/>
      <c r="H306" s="21"/>
    </row>
    <row r="307" spans="1:8" ht="25.5" customHeight="1">
      <c r="A307" s="207">
        <v>1</v>
      </c>
      <c r="B307" s="41"/>
      <c r="C307" s="16" t="s">
        <v>54</v>
      </c>
      <c r="D307" s="14" t="s">
        <v>18</v>
      </c>
      <c r="E307" s="14"/>
      <c r="F307" s="77">
        <v>0.552</v>
      </c>
      <c r="G307" s="14"/>
      <c r="H307" s="65">
        <f>H308+H309</f>
        <v>0</v>
      </c>
    </row>
    <row r="308" spans="1:8" ht="14.25" customHeight="1">
      <c r="A308" s="208"/>
      <c r="B308" s="83"/>
      <c r="C308" s="13" t="s">
        <v>27</v>
      </c>
      <c r="D308" s="12" t="s">
        <v>17</v>
      </c>
      <c r="E308" s="4"/>
      <c r="F308" s="21">
        <f>F307*E308</f>
        <v>0</v>
      </c>
      <c r="G308" s="4"/>
      <c r="H308" s="45">
        <f>G308*F308</f>
        <v>0</v>
      </c>
    </row>
    <row r="309" spans="1:8" ht="17.25" customHeight="1">
      <c r="A309" s="209"/>
      <c r="B309" s="140"/>
      <c r="C309" s="13" t="s">
        <v>14</v>
      </c>
      <c r="D309" s="12" t="s">
        <v>9</v>
      </c>
      <c r="E309" s="21"/>
      <c r="F309" s="4">
        <f>F307*E309</f>
        <v>0</v>
      </c>
      <c r="G309" s="4"/>
      <c r="H309" s="21">
        <f>G309*F309</f>
        <v>0</v>
      </c>
    </row>
    <row r="310" spans="1:8" ht="26.25" customHeight="1">
      <c r="A310" s="207">
        <v>2</v>
      </c>
      <c r="B310" s="41"/>
      <c r="C310" s="28" t="s">
        <v>60</v>
      </c>
      <c r="D310" s="14" t="s">
        <v>18</v>
      </c>
      <c r="E310" s="42"/>
      <c r="F310" s="80">
        <v>0.55</v>
      </c>
      <c r="G310" s="22"/>
      <c r="H310" s="65">
        <f>H311+H312+H314+H315+H313</f>
        <v>0</v>
      </c>
    </row>
    <row r="311" spans="1:8" ht="15" customHeight="1">
      <c r="A311" s="208"/>
      <c r="B311" s="83"/>
      <c r="C311" s="31" t="s">
        <v>74</v>
      </c>
      <c r="D311" s="40" t="s">
        <v>19</v>
      </c>
      <c r="E311" s="5"/>
      <c r="F311" s="33">
        <f>F310*E311</f>
        <v>0</v>
      </c>
      <c r="G311" s="5"/>
      <c r="H311" s="45">
        <f>G311*F311</f>
        <v>0</v>
      </c>
    </row>
    <row r="312" spans="1:8" ht="15.75" customHeight="1">
      <c r="A312" s="208"/>
      <c r="B312" s="83"/>
      <c r="C312" s="31" t="s">
        <v>28</v>
      </c>
      <c r="D312" s="4" t="s">
        <v>29</v>
      </c>
      <c r="E312" s="21"/>
      <c r="F312" s="33">
        <f>F310*E312</f>
        <v>0</v>
      </c>
      <c r="G312" s="5"/>
      <c r="H312" s="56">
        <f>G312*F312</f>
        <v>0</v>
      </c>
    </row>
    <row r="313" spans="1:8" ht="16.5" customHeight="1">
      <c r="A313" s="208"/>
      <c r="B313" s="83"/>
      <c r="C313" s="106" t="s">
        <v>270</v>
      </c>
      <c r="D313" s="74" t="s">
        <v>2</v>
      </c>
      <c r="E313" s="57"/>
      <c r="F313" s="107">
        <f>F310*E313</f>
        <v>0</v>
      </c>
      <c r="G313" s="57"/>
      <c r="H313" s="64">
        <f>G313*F313</f>
        <v>0</v>
      </c>
    </row>
    <row r="314" spans="1:8" ht="13.5">
      <c r="A314" s="208"/>
      <c r="B314" s="191"/>
      <c r="C314" s="31" t="s">
        <v>246</v>
      </c>
      <c r="D314" s="4" t="s">
        <v>5</v>
      </c>
      <c r="E314" s="21"/>
      <c r="F314" s="33">
        <f>F310*E314</f>
        <v>0</v>
      </c>
      <c r="G314" s="5"/>
      <c r="H314" s="56">
        <f>G314*F314</f>
        <v>0</v>
      </c>
    </row>
    <row r="315" spans="1:8" ht="13.5">
      <c r="A315" s="209"/>
      <c r="B315" s="140"/>
      <c r="C315" s="31" t="s">
        <v>8</v>
      </c>
      <c r="D315" s="4" t="s">
        <v>9</v>
      </c>
      <c r="E315" s="21"/>
      <c r="F315" s="33">
        <f>F310*E315</f>
        <v>0</v>
      </c>
      <c r="G315" s="21"/>
      <c r="H315" s="56">
        <f>G315*F315</f>
        <v>0</v>
      </c>
    </row>
    <row r="316" spans="1:8" ht="41.25" customHeight="1">
      <c r="A316" s="207">
        <v>3</v>
      </c>
      <c r="B316" s="41"/>
      <c r="C316" s="15" t="s">
        <v>255</v>
      </c>
      <c r="D316" s="61" t="s">
        <v>18</v>
      </c>
      <c r="E316" s="61"/>
      <c r="F316" s="61">
        <v>1.62</v>
      </c>
      <c r="G316" s="14"/>
      <c r="H316" s="65">
        <f>H317+H318+H319+H320+H321</f>
        <v>0</v>
      </c>
    </row>
    <row r="317" spans="1:8" ht="18.75" customHeight="1">
      <c r="A317" s="208"/>
      <c r="B317" s="83"/>
      <c r="C317" s="13" t="s">
        <v>234</v>
      </c>
      <c r="D317" s="12" t="s">
        <v>17</v>
      </c>
      <c r="E317" s="5"/>
      <c r="F317" s="21">
        <f>F316*E317</f>
        <v>0</v>
      </c>
      <c r="G317" s="5"/>
      <c r="H317" s="45">
        <f>G317*F317</f>
        <v>0</v>
      </c>
    </row>
    <row r="318" spans="1:8" ht="15" customHeight="1">
      <c r="A318" s="208"/>
      <c r="B318" s="83"/>
      <c r="C318" s="13" t="s">
        <v>235</v>
      </c>
      <c r="D318" s="12" t="s">
        <v>9</v>
      </c>
      <c r="E318" s="4"/>
      <c r="F318" s="21">
        <f>F316*E318</f>
        <v>0</v>
      </c>
      <c r="G318" s="4"/>
      <c r="H318" s="21">
        <f>G318*F318</f>
        <v>0</v>
      </c>
    </row>
    <row r="319" spans="1:8" ht="18" customHeight="1">
      <c r="A319" s="208"/>
      <c r="B319" s="83"/>
      <c r="C319" s="13" t="s">
        <v>254</v>
      </c>
      <c r="D319" s="12" t="s">
        <v>2</v>
      </c>
      <c r="E319" s="4"/>
      <c r="F319" s="21">
        <f>F316*E319</f>
        <v>0</v>
      </c>
      <c r="G319" s="5"/>
      <c r="H319" s="21">
        <f>G319*F319</f>
        <v>0</v>
      </c>
    </row>
    <row r="320" spans="1:8" ht="15" customHeight="1">
      <c r="A320" s="208"/>
      <c r="B320" s="83"/>
      <c r="C320" s="13" t="s">
        <v>31</v>
      </c>
      <c r="D320" s="4" t="s">
        <v>6</v>
      </c>
      <c r="E320" s="5"/>
      <c r="F320" s="21">
        <f>F316*E320</f>
        <v>0</v>
      </c>
      <c r="G320" s="21"/>
      <c r="H320" s="21">
        <f>G320*F320</f>
        <v>0</v>
      </c>
    </row>
    <row r="321" spans="1:8" ht="13.5">
      <c r="A321" s="209"/>
      <c r="B321" s="140"/>
      <c r="C321" s="13" t="s">
        <v>8</v>
      </c>
      <c r="D321" s="12" t="s">
        <v>9</v>
      </c>
      <c r="E321" s="4"/>
      <c r="F321" s="21">
        <f>F316*E321</f>
        <v>0</v>
      </c>
      <c r="G321" s="4"/>
      <c r="H321" s="21">
        <f>G321*F321</f>
        <v>0</v>
      </c>
    </row>
    <row r="322" spans="1:8" ht="40.5" customHeight="1">
      <c r="A322" s="207">
        <v>4</v>
      </c>
      <c r="B322" s="41"/>
      <c r="C322" s="15" t="s">
        <v>301</v>
      </c>
      <c r="D322" s="61" t="s">
        <v>18</v>
      </c>
      <c r="E322" s="61"/>
      <c r="F322" s="61">
        <v>0.103</v>
      </c>
      <c r="G322" s="14"/>
      <c r="H322" s="65">
        <f>H323+H324+H325+H326+H327</f>
        <v>0</v>
      </c>
    </row>
    <row r="323" spans="1:8" ht="13.5">
      <c r="A323" s="208"/>
      <c r="B323" s="83"/>
      <c r="C323" s="13" t="s">
        <v>234</v>
      </c>
      <c r="D323" s="12" t="s">
        <v>17</v>
      </c>
      <c r="E323" s="5"/>
      <c r="F323" s="21">
        <f>F322*E323</f>
        <v>0</v>
      </c>
      <c r="G323" s="5"/>
      <c r="H323" s="45">
        <f aca="true" t="shared" si="1" ref="H323:H328">G323*F323</f>
        <v>0</v>
      </c>
    </row>
    <row r="324" spans="1:8" ht="13.5">
      <c r="A324" s="208"/>
      <c r="B324" s="83"/>
      <c r="C324" s="13" t="s">
        <v>235</v>
      </c>
      <c r="D324" s="12" t="s">
        <v>9</v>
      </c>
      <c r="E324" s="4"/>
      <c r="F324" s="21">
        <f>F322*E324</f>
        <v>0</v>
      </c>
      <c r="G324" s="4"/>
      <c r="H324" s="21">
        <f t="shared" si="1"/>
        <v>0</v>
      </c>
    </row>
    <row r="325" spans="1:8" ht="18" customHeight="1">
      <c r="A325" s="208"/>
      <c r="B325" s="83"/>
      <c r="C325" s="13" t="s">
        <v>254</v>
      </c>
      <c r="D325" s="12" t="s">
        <v>2</v>
      </c>
      <c r="E325" s="4"/>
      <c r="F325" s="21">
        <f>F322*E325</f>
        <v>0</v>
      </c>
      <c r="G325" s="5"/>
      <c r="H325" s="21">
        <f t="shared" si="1"/>
        <v>0</v>
      </c>
    </row>
    <row r="326" spans="1:8" ht="13.5">
      <c r="A326" s="208"/>
      <c r="B326" s="83"/>
      <c r="C326" s="13" t="s">
        <v>31</v>
      </c>
      <c r="D326" s="4" t="s">
        <v>6</v>
      </c>
      <c r="E326" s="5"/>
      <c r="F326" s="21">
        <f>F322*E326</f>
        <v>0</v>
      </c>
      <c r="G326" s="21"/>
      <c r="H326" s="21">
        <f t="shared" si="1"/>
        <v>0</v>
      </c>
    </row>
    <row r="327" spans="1:8" ht="13.5">
      <c r="A327" s="209"/>
      <c r="B327" s="140"/>
      <c r="C327" s="13" t="s">
        <v>8</v>
      </c>
      <c r="D327" s="12" t="s">
        <v>9</v>
      </c>
      <c r="E327" s="4"/>
      <c r="F327" s="21">
        <f>F322*E327</f>
        <v>0</v>
      </c>
      <c r="G327" s="4"/>
      <c r="H327" s="21">
        <f t="shared" si="1"/>
        <v>0</v>
      </c>
    </row>
    <row r="328" spans="1:8" ht="29.25" customHeight="1">
      <c r="A328" s="82">
        <v>9</v>
      </c>
      <c r="B328" s="41"/>
      <c r="C328" s="15" t="s">
        <v>66</v>
      </c>
      <c r="D328" s="14" t="s">
        <v>26</v>
      </c>
      <c r="E328" s="14"/>
      <c r="F328" s="22">
        <v>8</v>
      </c>
      <c r="G328" s="21"/>
      <c r="H328" s="65">
        <f t="shared" si="1"/>
        <v>0</v>
      </c>
    </row>
    <row r="329" spans="1:8" ht="14.25" customHeight="1">
      <c r="A329" s="83"/>
      <c r="B329" s="83"/>
      <c r="C329" s="132" t="s">
        <v>61</v>
      </c>
      <c r="D329" s="12"/>
      <c r="E329" s="4"/>
      <c r="F329" s="21"/>
      <c r="G329" s="4"/>
      <c r="H329" s="133">
        <f>H307+H310+H316+H322+H328</f>
        <v>0</v>
      </c>
    </row>
    <row r="330" spans="1:8" ht="17.25" customHeight="1">
      <c r="A330" s="82"/>
      <c r="B330" s="82"/>
      <c r="C330" s="138" t="s">
        <v>143</v>
      </c>
      <c r="D330" s="12"/>
      <c r="E330" s="5"/>
      <c r="F330" s="5"/>
      <c r="G330" s="5"/>
      <c r="H330" s="21"/>
    </row>
    <row r="331" spans="1:8" ht="41.25" customHeight="1">
      <c r="A331" s="207">
        <v>1</v>
      </c>
      <c r="B331" s="41"/>
      <c r="C331" s="16" t="s">
        <v>196</v>
      </c>
      <c r="D331" s="14" t="s">
        <v>21</v>
      </c>
      <c r="E331" s="14"/>
      <c r="F331" s="22">
        <v>202</v>
      </c>
      <c r="G331" s="22"/>
      <c r="H331" s="65">
        <f>H332+H333+H334</f>
        <v>0</v>
      </c>
    </row>
    <row r="332" spans="1:8" ht="13.5">
      <c r="A332" s="208"/>
      <c r="B332" s="83"/>
      <c r="C332" s="13" t="s">
        <v>27</v>
      </c>
      <c r="D332" s="12" t="s">
        <v>17</v>
      </c>
      <c r="E332" s="4"/>
      <c r="F332" s="21">
        <f>F331*E332</f>
        <v>0</v>
      </c>
      <c r="G332" s="5"/>
      <c r="H332" s="45">
        <f>G332*F332</f>
        <v>0</v>
      </c>
    </row>
    <row r="333" spans="1:8" ht="13.5">
      <c r="A333" s="208"/>
      <c r="B333" s="83"/>
      <c r="C333" s="13" t="s">
        <v>197</v>
      </c>
      <c r="D333" s="12" t="s">
        <v>2</v>
      </c>
      <c r="E333" s="5"/>
      <c r="F333" s="4">
        <v>109.2</v>
      </c>
      <c r="G333" s="5"/>
      <c r="H333" s="21">
        <f>G333*F333</f>
        <v>0</v>
      </c>
    </row>
    <row r="334" spans="1:8" ht="13.5">
      <c r="A334" s="209"/>
      <c r="B334" s="140"/>
      <c r="C334" s="13" t="s">
        <v>106</v>
      </c>
      <c r="D334" s="12" t="s">
        <v>16</v>
      </c>
      <c r="E334" s="4"/>
      <c r="F334" s="5">
        <f>F331*E334</f>
        <v>0</v>
      </c>
      <c r="G334" s="21"/>
      <c r="H334" s="21">
        <f>G334*F334</f>
        <v>0</v>
      </c>
    </row>
    <row r="335" spans="1:8" ht="39" customHeight="1">
      <c r="A335" s="207">
        <v>2</v>
      </c>
      <c r="B335" s="41"/>
      <c r="C335" s="15" t="s">
        <v>239</v>
      </c>
      <c r="D335" s="14">
        <v>10002</v>
      </c>
      <c r="E335" s="14"/>
      <c r="F335" s="23">
        <v>12.65</v>
      </c>
      <c r="G335" s="14"/>
      <c r="H335" s="65">
        <f>H336+H337+H338+H339+H340</f>
        <v>0</v>
      </c>
    </row>
    <row r="336" spans="1:8" ht="13.5">
      <c r="A336" s="208"/>
      <c r="B336" s="192"/>
      <c r="C336" s="75" t="s">
        <v>3</v>
      </c>
      <c r="D336" s="74" t="s">
        <v>4</v>
      </c>
      <c r="E336" s="74"/>
      <c r="F336" s="76">
        <f>E336*F335</f>
        <v>0</v>
      </c>
      <c r="G336" s="57"/>
      <c r="H336" s="63">
        <f>G336*F336</f>
        <v>0</v>
      </c>
    </row>
    <row r="337" spans="1:8" ht="13.5">
      <c r="A337" s="208"/>
      <c r="B337" s="83"/>
      <c r="C337" s="196" t="s">
        <v>14</v>
      </c>
      <c r="D337" s="74" t="s">
        <v>9</v>
      </c>
      <c r="E337" s="57"/>
      <c r="F337" s="76">
        <f>E337*F335</f>
        <v>0</v>
      </c>
      <c r="G337" s="57"/>
      <c r="H337" s="64">
        <f>G337*F337</f>
        <v>0</v>
      </c>
    </row>
    <row r="338" spans="1:8" ht="13.5">
      <c r="A338" s="208"/>
      <c r="B338" s="83"/>
      <c r="C338" s="196" t="s">
        <v>30</v>
      </c>
      <c r="D338" s="74" t="s">
        <v>6</v>
      </c>
      <c r="E338" s="57"/>
      <c r="F338" s="5">
        <f>F335*E338</f>
        <v>0</v>
      </c>
      <c r="G338" s="57"/>
      <c r="H338" s="64">
        <f>G338*F338</f>
        <v>0</v>
      </c>
    </row>
    <row r="339" spans="1:8" ht="13.5">
      <c r="A339" s="208"/>
      <c r="B339" s="83"/>
      <c r="C339" s="196" t="s">
        <v>88</v>
      </c>
      <c r="D339" s="74" t="s">
        <v>6</v>
      </c>
      <c r="E339" s="74"/>
      <c r="F339" s="5">
        <f>F335*E339</f>
        <v>0</v>
      </c>
      <c r="G339" s="57"/>
      <c r="H339" s="64">
        <f>G339*F339</f>
        <v>0</v>
      </c>
    </row>
    <row r="340" spans="1:8" ht="13.5">
      <c r="A340" s="209"/>
      <c r="B340" s="182"/>
      <c r="C340" s="196" t="s">
        <v>8</v>
      </c>
      <c r="D340" s="74" t="s">
        <v>9</v>
      </c>
      <c r="E340" s="74"/>
      <c r="F340" s="5">
        <f>F335*E340</f>
        <v>0</v>
      </c>
      <c r="G340" s="57"/>
      <c r="H340" s="64">
        <f>G340*F340</f>
        <v>0</v>
      </c>
    </row>
    <row r="341" spans="1:8" ht="13.5">
      <c r="A341" s="83"/>
      <c r="B341" s="83"/>
      <c r="C341" s="132" t="s">
        <v>108</v>
      </c>
      <c r="D341" s="12"/>
      <c r="E341" s="4"/>
      <c r="F341" s="21"/>
      <c r="G341" s="4"/>
      <c r="H341" s="133">
        <f>H331+H335</f>
        <v>0</v>
      </c>
    </row>
    <row r="342" spans="1:8" ht="14.25" customHeight="1">
      <c r="A342" s="79"/>
      <c r="B342" s="79"/>
      <c r="C342" s="132" t="s">
        <v>109</v>
      </c>
      <c r="D342" s="66"/>
      <c r="E342" s="65"/>
      <c r="F342" s="67"/>
      <c r="G342" s="67"/>
      <c r="H342" s="133">
        <f>H259+H282+H305+H341+H329</f>
        <v>0</v>
      </c>
    </row>
    <row r="343" spans="1:8" ht="13.5" customHeight="1">
      <c r="A343" s="79"/>
      <c r="B343" s="79"/>
      <c r="C343" s="122" t="s">
        <v>154</v>
      </c>
      <c r="D343" s="71">
        <v>0.05</v>
      </c>
      <c r="E343" s="65"/>
      <c r="F343" s="67"/>
      <c r="G343" s="56"/>
      <c r="H343" s="65">
        <f>G343*D343</f>
        <v>0</v>
      </c>
    </row>
    <row r="344" spans="1:8" ht="13.5">
      <c r="A344" s="79"/>
      <c r="B344" s="79"/>
      <c r="C344" s="67" t="s">
        <v>7</v>
      </c>
      <c r="D344" s="66"/>
      <c r="E344" s="65"/>
      <c r="F344" s="67"/>
      <c r="G344" s="67"/>
      <c r="H344" s="65">
        <f>SUM(H342:H343)</f>
        <v>0</v>
      </c>
    </row>
    <row r="345" spans="1:8" ht="13.5">
      <c r="A345" s="79"/>
      <c r="B345" s="79"/>
      <c r="C345" s="67" t="s">
        <v>34</v>
      </c>
      <c r="D345" s="70">
        <v>0.1</v>
      </c>
      <c r="E345" s="65"/>
      <c r="F345" s="67"/>
      <c r="G345" s="67"/>
      <c r="H345" s="65">
        <f>H344*D345</f>
        <v>0</v>
      </c>
    </row>
    <row r="346" spans="1:8" ht="13.5">
      <c r="A346" s="79"/>
      <c r="B346" s="79"/>
      <c r="C346" s="67" t="s">
        <v>7</v>
      </c>
      <c r="D346" s="66"/>
      <c r="E346" s="65"/>
      <c r="F346" s="67"/>
      <c r="G346" s="67"/>
      <c r="H346" s="65">
        <f>SUM(H344:H345)</f>
        <v>0</v>
      </c>
    </row>
    <row r="347" spans="1:8" ht="16.5" customHeight="1">
      <c r="A347" s="79"/>
      <c r="B347" s="79"/>
      <c r="C347" s="67" t="s">
        <v>35</v>
      </c>
      <c r="D347" s="70">
        <v>0.08</v>
      </c>
      <c r="E347" s="65"/>
      <c r="F347" s="67"/>
      <c r="G347" s="67"/>
      <c r="H347" s="65">
        <f>H346*D347</f>
        <v>0</v>
      </c>
    </row>
    <row r="348" spans="1:8" ht="13.5">
      <c r="A348" s="79"/>
      <c r="B348" s="79"/>
      <c r="C348" s="67" t="s">
        <v>7</v>
      </c>
      <c r="D348" s="66"/>
      <c r="E348" s="65"/>
      <c r="F348" s="67"/>
      <c r="G348" s="67"/>
      <c r="H348" s="65">
        <f>SUM(H346:H347)</f>
        <v>0</v>
      </c>
    </row>
    <row r="349" spans="1:8" ht="15.75" customHeight="1">
      <c r="A349" s="79"/>
      <c r="B349" s="79"/>
      <c r="C349" s="67" t="s">
        <v>63</v>
      </c>
      <c r="D349" s="70">
        <v>0.01</v>
      </c>
      <c r="E349" s="65"/>
      <c r="F349" s="67"/>
      <c r="G349" s="67"/>
      <c r="H349" s="65">
        <f>H348*D349</f>
        <v>0</v>
      </c>
    </row>
    <row r="350" spans="1:8" ht="13.5">
      <c r="A350" s="79"/>
      <c r="B350" s="79"/>
      <c r="C350" s="67" t="s">
        <v>7</v>
      </c>
      <c r="D350" s="66"/>
      <c r="E350" s="65"/>
      <c r="F350" s="67"/>
      <c r="G350" s="67"/>
      <c r="H350" s="65">
        <f>SUM(H348:H349)</f>
        <v>0</v>
      </c>
    </row>
    <row r="351" spans="1:8" ht="15" customHeight="1">
      <c r="A351" s="79"/>
      <c r="B351" s="79"/>
      <c r="C351" s="67" t="s">
        <v>44</v>
      </c>
      <c r="D351" s="70">
        <v>0.18</v>
      </c>
      <c r="E351" s="65"/>
      <c r="F351" s="67"/>
      <c r="G351" s="67"/>
      <c r="H351" s="65">
        <f>H350*D351</f>
        <v>0</v>
      </c>
    </row>
    <row r="352" spans="1:8" ht="14.25" customHeight="1">
      <c r="A352" s="83"/>
      <c r="B352" s="83"/>
      <c r="C352" s="132" t="s">
        <v>64</v>
      </c>
      <c r="D352" s="66"/>
      <c r="E352" s="65"/>
      <c r="F352" s="67"/>
      <c r="G352" s="67"/>
      <c r="H352" s="133">
        <f>SUM(H350:H351)</f>
        <v>0</v>
      </c>
    </row>
    <row r="353" spans="1:8" ht="16.5">
      <c r="A353" s="82"/>
      <c r="B353" s="82"/>
      <c r="C353" s="139" t="s">
        <v>112</v>
      </c>
      <c r="D353" s="112"/>
      <c r="E353" s="113"/>
      <c r="F353" s="114"/>
      <c r="G353" s="114"/>
      <c r="H353" s="113"/>
    </row>
    <row r="354" spans="1:8" ht="24.75" customHeight="1">
      <c r="A354" s="207">
        <v>1</v>
      </c>
      <c r="B354" s="41"/>
      <c r="C354" s="28" t="s">
        <v>33</v>
      </c>
      <c r="D354" s="14" t="s">
        <v>2</v>
      </c>
      <c r="E354" s="42"/>
      <c r="F354" s="30">
        <v>8.83</v>
      </c>
      <c r="G354" s="22"/>
      <c r="H354" s="65">
        <f>H355+H356</f>
        <v>0</v>
      </c>
    </row>
    <row r="355" spans="1:8" ht="15.75" customHeight="1">
      <c r="A355" s="208"/>
      <c r="B355" s="83"/>
      <c r="C355" s="17" t="s">
        <v>27</v>
      </c>
      <c r="D355" s="8" t="s">
        <v>82</v>
      </c>
      <c r="E355" s="29"/>
      <c r="F355" s="10">
        <f>F354*E355</f>
        <v>0</v>
      </c>
      <c r="G355" s="20"/>
      <c r="H355" s="43">
        <f>F355*G355</f>
        <v>0</v>
      </c>
    </row>
    <row r="356" spans="1:8" ht="12.75" customHeight="1">
      <c r="A356" s="209"/>
      <c r="B356" s="140"/>
      <c r="C356" s="17" t="s">
        <v>28</v>
      </c>
      <c r="D356" s="8" t="s">
        <v>9</v>
      </c>
      <c r="E356" s="91"/>
      <c r="F356" s="10">
        <f>F354*E356</f>
        <v>0</v>
      </c>
      <c r="G356" s="20"/>
      <c r="H356" s="26">
        <f>F356*G356</f>
        <v>0</v>
      </c>
    </row>
    <row r="357" spans="1:8" ht="27" customHeight="1">
      <c r="A357" s="207">
        <v>2</v>
      </c>
      <c r="B357" s="41"/>
      <c r="C357" s="16" t="s">
        <v>118</v>
      </c>
      <c r="D357" s="14" t="s">
        <v>18</v>
      </c>
      <c r="E357" s="14"/>
      <c r="F357" s="23">
        <v>0.62</v>
      </c>
      <c r="G357" s="14"/>
      <c r="H357" s="65">
        <f>H358+H359</f>
        <v>0</v>
      </c>
    </row>
    <row r="358" spans="1:8" ht="12.75" customHeight="1">
      <c r="A358" s="208"/>
      <c r="B358" s="83"/>
      <c r="C358" s="13" t="s">
        <v>27</v>
      </c>
      <c r="D358" s="12" t="s">
        <v>17</v>
      </c>
      <c r="E358" s="4"/>
      <c r="F358" s="21">
        <f>F357*E358</f>
        <v>0</v>
      </c>
      <c r="G358" s="4"/>
      <c r="H358" s="45">
        <f>G358*F358</f>
        <v>0</v>
      </c>
    </row>
    <row r="359" spans="1:8" ht="15" customHeight="1">
      <c r="A359" s="209"/>
      <c r="B359" s="140"/>
      <c r="C359" s="13" t="s">
        <v>14</v>
      </c>
      <c r="D359" s="12" t="s">
        <v>9</v>
      </c>
      <c r="E359" s="21"/>
      <c r="F359" s="4">
        <f>F357*E359</f>
        <v>0</v>
      </c>
      <c r="G359" s="4"/>
      <c r="H359" s="21">
        <f>G359*F359</f>
        <v>0</v>
      </c>
    </row>
    <row r="360" spans="1:8" ht="24" customHeight="1">
      <c r="A360" s="207">
        <v>3</v>
      </c>
      <c r="B360" s="41"/>
      <c r="C360" s="88" t="s">
        <v>113</v>
      </c>
      <c r="D360" s="14" t="s">
        <v>2</v>
      </c>
      <c r="E360" s="89"/>
      <c r="F360" s="90">
        <v>8</v>
      </c>
      <c r="G360" s="22"/>
      <c r="H360" s="65">
        <f>H361</f>
        <v>0</v>
      </c>
    </row>
    <row r="361" spans="1:8" ht="13.5">
      <c r="A361" s="208"/>
      <c r="B361" s="7"/>
      <c r="C361" s="17" t="s">
        <v>27</v>
      </c>
      <c r="D361" s="8" t="s">
        <v>82</v>
      </c>
      <c r="E361" s="29"/>
      <c r="F361" s="10">
        <f>F360*E361</f>
        <v>0</v>
      </c>
      <c r="G361" s="20"/>
      <c r="H361" s="43">
        <f>F361*G361</f>
        <v>0</v>
      </c>
    </row>
    <row r="362" spans="1:8" ht="27.75" customHeight="1">
      <c r="A362" s="207">
        <v>4</v>
      </c>
      <c r="B362" s="41"/>
      <c r="C362" s="15" t="s">
        <v>114</v>
      </c>
      <c r="D362" s="14" t="s">
        <v>18</v>
      </c>
      <c r="E362" s="23"/>
      <c r="F362" s="14">
        <v>0.82</v>
      </c>
      <c r="G362" s="14"/>
      <c r="H362" s="65">
        <f>H363</f>
        <v>0</v>
      </c>
    </row>
    <row r="363" spans="1:8" ht="15.75" customHeight="1">
      <c r="A363" s="209"/>
      <c r="B363" s="140"/>
      <c r="C363" s="13" t="s">
        <v>27</v>
      </c>
      <c r="D363" s="12" t="s">
        <v>17</v>
      </c>
      <c r="E363" s="4"/>
      <c r="F363" s="21">
        <f>F362*E363</f>
        <v>0</v>
      </c>
      <c r="G363" s="4"/>
      <c r="H363" s="45">
        <f>G363*F363</f>
        <v>0</v>
      </c>
    </row>
    <row r="364" spans="1:8" ht="42.75" customHeight="1">
      <c r="A364" s="207">
        <v>6</v>
      </c>
      <c r="B364" s="41"/>
      <c r="C364" s="28" t="s">
        <v>287</v>
      </c>
      <c r="D364" s="14" t="s">
        <v>18</v>
      </c>
      <c r="E364" s="89"/>
      <c r="F364" s="30">
        <v>0.08</v>
      </c>
      <c r="G364" s="89"/>
      <c r="H364" s="65">
        <f>H365+H366+H367</f>
        <v>0</v>
      </c>
    </row>
    <row r="365" spans="1:8" ht="13.5">
      <c r="A365" s="208"/>
      <c r="B365" s="83"/>
      <c r="C365" s="31" t="s">
        <v>27</v>
      </c>
      <c r="D365" s="40" t="s">
        <v>19</v>
      </c>
      <c r="E365" s="5"/>
      <c r="F365" s="32">
        <f>F364*E365</f>
        <v>0</v>
      </c>
      <c r="G365" s="5"/>
      <c r="H365" s="45">
        <f>F365*G365</f>
        <v>0</v>
      </c>
    </row>
    <row r="366" spans="1:8" ht="13.5">
      <c r="A366" s="208"/>
      <c r="B366" s="83"/>
      <c r="C366" s="92" t="s">
        <v>84</v>
      </c>
      <c r="D366" s="4" t="s">
        <v>9</v>
      </c>
      <c r="E366" s="5"/>
      <c r="F366" s="33">
        <f>F364*E366</f>
        <v>0</v>
      </c>
      <c r="G366" s="5"/>
      <c r="H366" s="21">
        <f>F366*G366</f>
        <v>0</v>
      </c>
    </row>
    <row r="367" spans="1:8" ht="15.75" customHeight="1">
      <c r="A367" s="209"/>
      <c r="B367" s="83"/>
      <c r="C367" s="31" t="s">
        <v>241</v>
      </c>
      <c r="D367" s="4" t="s">
        <v>5</v>
      </c>
      <c r="E367" s="21"/>
      <c r="F367" s="33">
        <f>F364*E367</f>
        <v>0</v>
      </c>
      <c r="G367" s="5"/>
      <c r="H367" s="21">
        <f>F367*G367</f>
        <v>0</v>
      </c>
    </row>
    <row r="368" spans="1:8" ht="29.25" customHeight="1">
      <c r="A368" s="207">
        <v>7</v>
      </c>
      <c r="B368" s="41"/>
      <c r="C368" s="28" t="s">
        <v>240</v>
      </c>
      <c r="D368" s="14" t="s">
        <v>18</v>
      </c>
      <c r="E368" s="42"/>
      <c r="F368" s="30">
        <v>0.93</v>
      </c>
      <c r="G368" s="22"/>
      <c r="H368" s="65">
        <f>H369+H370+H371+H372</f>
        <v>0</v>
      </c>
    </row>
    <row r="369" spans="1:8" ht="13.5">
      <c r="A369" s="208"/>
      <c r="B369" s="83"/>
      <c r="C369" s="31" t="s">
        <v>119</v>
      </c>
      <c r="D369" s="40" t="s">
        <v>19</v>
      </c>
      <c r="E369" s="21"/>
      <c r="F369" s="33">
        <f>F368*E369</f>
        <v>0</v>
      </c>
      <c r="G369" s="5"/>
      <c r="H369" s="45">
        <f>G369*F369</f>
        <v>0</v>
      </c>
    </row>
    <row r="370" spans="1:8" ht="13.5">
      <c r="A370" s="208"/>
      <c r="B370" s="83"/>
      <c r="C370" s="31" t="s">
        <v>120</v>
      </c>
      <c r="D370" s="4" t="s">
        <v>29</v>
      </c>
      <c r="E370" s="21"/>
      <c r="F370" s="33">
        <f>F368*E370</f>
        <v>0</v>
      </c>
      <c r="G370" s="5"/>
      <c r="H370" s="56">
        <f>G370*F370</f>
        <v>0</v>
      </c>
    </row>
    <row r="371" spans="1:8" ht="25.5" customHeight="1">
      <c r="A371" s="208"/>
      <c r="B371" s="191"/>
      <c r="C371" s="31" t="s">
        <v>247</v>
      </c>
      <c r="D371" s="4" t="s">
        <v>5</v>
      </c>
      <c r="E371" s="21"/>
      <c r="F371" s="33">
        <f>F368*E371</f>
        <v>0</v>
      </c>
      <c r="G371" s="5"/>
      <c r="H371" s="56">
        <f>G371*F371</f>
        <v>0</v>
      </c>
    </row>
    <row r="372" spans="1:8" ht="13.5">
      <c r="A372" s="209"/>
      <c r="B372" s="140"/>
      <c r="C372" s="31" t="s">
        <v>8</v>
      </c>
      <c r="D372" s="4" t="s">
        <v>9</v>
      </c>
      <c r="E372" s="21"/>
      <c r="F372" s="33">
        <f>F368*E372</f>
        <v>0</v>
      </c>
      <c r="G372" s="5"/>
      <c r="H372" s="56">
        <f>G372*F372</f>
        <v>0</v>
      </c>
    </row>
    <row r="373" spans="1:13" ht="36.75" customHeight="1">
      <c r="A373" s="207">
        <v>8</v>
      </c>
      <c r="B373" s="41"/>
      <c r="C373" s="60" t="s">
        <v>296</v>
      </c>
      <c r="D373" s="61" t="s">
        <v>18</v>
      </c>
      <c r="E373" s="61"/>
      <c r="F373" s="61">
        <v>0.88</v>
      </c>
      <c r="G373" s="14"/>
      <c r="H373" s="65">
        <f>H374+H375+H376+H377+H378</f>
        <v>0</v>
      </c>
      <c r="J373" s="195"/>
      <c r="K373" s="195"/>
      <c r="L373" s="195"/>
      <c r="M373" s="195"/>
    </row>
    <row r="374" spans="1:8" ht="13.5">
      <c r="A374" s="208"/>
      <c r="B374" s="83"/>
      <c r="C374" s="13" t="s">
        <v>234</v>
      </c>
      <c r="D374" s="12" t="s">
        <v>17</v>
      </c>
      <c r="E374" s="5"/>
      <c r="F374" s="21">
        <f>F373*E374</f>
        <v>0</v>
      </c>
      <c r="G374" s="5"/>
      <c r="H374" s="45">
        <f>G374*F374</f>
        <v>0</v>
      </c>
    </row>
    <row r="375" spans="1:8" ht="13.5">
      <c r="A375" s="208"/>
      <c r="B375" s="83"/>
      <c r="C375" s="13" t="s">
        <v>235</v>
      </c>
      <c r="D375" s="12" t="s">
        <v>9</v>
      </c>
      <c r="E375" s="4"/>
      <c r="F375" s="21">
        <f>F373*E375</f>
        <v>0</v>
      </c>
      <c r="G375" s="4"/>
      <c r="H375" s="21">
        <f>G375*F375</f>
        <v>0</v>
      </c>
    </row>
    <row r="376" spans="1:8" ht="13.5">
      <c r="A376" s="208"/>
      <c r="B376" s="83"/>
      <c r="C376" s="13" t="s">
        <v>257</v>
      </c>
      <c r="D376" s="12" t="s">
        <v>2</v>
      </c>
      <c r="E376" s="4"/>
      <c r="F376" s="21">
        <f>F373*E376</f>
        <v>0</v>
      </c>
      <c r="G376" s="5"/>
      <c r="H376" s="21">
        <f>G376*F376</f>
        <v>0</v>
      </c>
    </row>
    <row r="377" spans="1:8" ht="13.5">
      <c r="A377" s="208"/>
      <c r="B377" s="83"/>
      <c r="C377" s="13" t="s">
        <v>31</v>
      </c>
      <c r="D377" s="4" t="s">
        <v>6</v>
      </c>
      <c r="E377" s="5"/>
      <c r="F377" s="21">
        <f>F373*E377</f>
        <v>0</v>
      </c>
      <c r="G377" s="21"/>
      <c r="H377" s="21">
        <f>G377*F377</f>
        <v>0</v>
      </c>
    </row>
    <row r="378" spans="1:8" ht="13.5">
      <c r="A378" s="209"/>
      <c r="B378" s="140"/>
      <c r="C378" s="13" t="s">
        <v>8</v>
      </c>
      <c r="D378" s="12" t="s">
        <v>9</v>
      </c>
      <c r="E378" s="4"/>
      <c r="F378" s="21">
        <f>F373*E378</f>
        <v>0</v>
      </c>
      <c r="G378" s="4"/>
      <c r="H378" s="21">
        <f>G378*F378</f>
        <v>0</v>
      </c>
    </row>
    <row r="379" spans="1:8" ht="41.25" customHeight="1">
      <c r="A379" s="207">
        <v>9</v>
      </c>
      <c r="B379" s="41"/>
      <c r="C379" s="60" t="s">
        <v>194</v>
      </c>
      <c r="D379" s="61" t="s">
        <v>18</v>
      </c>
      <c r="E379" s="61"/>
      <c r="F379" s="61">
        <v>0.0475</v>
      </c>
      <c r="G379" s="14"/>
      <c r="H379" s="65">
        <f>H380+H381+H382+H383+H384</f>
        <v>0</v>
      </c>
    </row>
    <row r="380" spans="1:8" ht="14.25" customHeight="1">
      <c r="A380" s="208"/>
      <c r="B380" s="83"/>
      <c r="C380" s="13" t="s">
        <v>234</v>
      </c>
      <c r="D380" s="12" t="s">
        <v>17</v>
      </c>
      <c r="E380" s="5"/>
      <c r="F380" s="21">
        <f>F379*E380</f>
        <v>0</v>
      </c>
      <c r="G380" s="5"/>
      <c r="H380" s="45">
        <f>G380*F380</f>
        <v>0</v>
      </c>
    </row>
    <row r="381" spans="1:8" ht="13.5">
      <c r="A381" s="208"/>
      <c r="B381" s="83"/>
      <c r="C381" s="13" t="s">
        <v>235</v>
      </c>
      <c r="D381" s="12" t="s">
        <v>9</v>
      </c>
      <c r="E381" s="4"/>
      <c r="F381" s="21">
        <f>F379*E381</f>
        <v>0</v>
      </c>
      <c r="G381" s="4"/>
      <c r="H381" s="21">
        <f>G381*F381</f>
        <v>0</v>
      </c>
    </row>
    <row r="382" spans="1:8" ht="15.75" customHeight="1">
      <c r="A382" s="208"/>
      <c r="B382" s="83"/>
      <c r="C382" s="13" t="s">
        <v>193</v>
      </c>
      <c r="D382" s="12" t="s">
        <v>2</v>
      </c>
      <c r="E382" s="4"/>
      <c r="F382" s="21">
        <f>F379*E382</f>
        <v>0</v>
      </c>
      <c r="G382" s="5"/>
      <c r="H382" s="21">
        <f>G382*F382</f>
        <v>0</v>
      </c>
    </row>
    <row r="383" spans="1:8" ht="16.5" customHeight="1">
      <c r="A383" s="208"/>
      <c r="B383" s="83"/>
      <c r="C383" s="13" t="s">
        <v>31</v>
      </c>
      <c r="D383" s="4" t="s">
        <v>6</v>
      </c>
      <c r="E383" s="5"/>
      <c r="F383" s="21">
        <f>F379*E383</f>
        <v>0</v>
      </c>
      <c r="G383" s="21"/>
      <c r="H383" s="21">
        <f>G383*F383</f>
        <v>0</v>
      </c>
    </row>
    <row r="384" spans="1:8" ht="13.5" customHeight="1">
      <c r="A384" s="209"/>
      <c r="B384" s="140"/>
      <c r="C384" s="13" t="s">
        <v>8</v>
      </c>
      <c r="D384" s="12" t="s">
        <v>9</v>
      </c>
      <c r="E384" s="4"/>
      <c r="F384" s="21">
        <f>F379*E384</f>
        <v>0</v>
      </c>
      <c r="G384" s="4"/>
      <c r="H384" s="21">
        <f>G384*F384</f>
        <v>0</v>
      </c>
    </row>
    <row r="385" spans="1:8" ht="64.5" customHeight="1">
      <c r="A385" s="207">
        <v>10</v>
      </c>
      <c r="B385" s="41"/>
      <c r="C385" s="115" t="s">
        <v>288</v>
      </c>
      <c r="D385" s="116" t="s">
        <v>18</v>
      </c>
      <c r="E385" s="117"/>
      <c r="F385" s="118">
        <v>0.0883</v>
      </c>
      <c r="G385" s="119"/>
      <c r="H385" s="65">
        <f>H386+H387+H388+H389</f>
        <v>0</v>
      </c>
    </row>
    <row r="386" spans="1:8" ht="13.5">
      <c r="A386" s="208"/>
      <c r="B386" s="193"/>
      <c r="C386" s="31" t="s">
        <v>27</v>
      </c>
      <c r="D386" s="4" t="s">
        <v>4</v>
      </c>
      <c r="E386" s="5"/>
      <c r="F386" s="33">
        <f>F385*E386</f>
        <v>0</v>
      </c>
      <c r="G386" s="5"/>
      <c r="H386" s="45">
        <f>G386*F386</f>
        <v>0</v>
      </c>
    </row>
    <row r="387" spans="1:8" ht="13.5">
      <c r="A387" s="208"/>
      <c r="B387" s="83"/>
      <c r="C387" s="38" t="s">
        <v>164</v>
      </c>
      <c r="D387" s="35" t="s">
        <v>2</v>
      </c>
      <c r="E387" s="39"/>
      <c r="F387" s="100">
        <v>7.56</v>
      </c>
      <c r="G387" s="39"/>
      <c r="H387" s="46">
        <f>G387*F387</f>
        <v>0</v>
      </c>
    </row>
    <row r="388" spans="1:8" ht="13.5">
      <c r="A388" s="208"/>
      <c r="B388" s="83"/>
      <c r="C388" s="38" t="s">
        <v>28</v>
      </c>
      <c r="D388" s="94" t="s">
        <v>9</v>
      </c>
      <c r="E388" s="34"/>
      <c r="F388" s="95">
        <f>F385*E388</f>
        <v>0</v>
      </c>
      <c r="G388" s="35"/>
      <c r="H388" s="46">
        <f>G388*F388</f>
        <v>0</v>
      </c>
    </row>
    <row r="389" spans="1:8" ht="13.5">
      <c r="A389" s="209"/>
      <c r="B389" s="140"/>
      <c r="C389" s="31" t="s">
        <v>8</v>
      </c>
      <c r="D389" s="40" t="s">
        <v>9</v>
      </c>
      <c r="E389" s="2"/>
      <c r="F389" s="21">
        <f>F385*E389</f>
        <v>0</v>
      </c>
      <c r="G389" s="4"/>
      <c r="H389" s="46">
        <f>G389*F389</f>
        <v>0</v>
      </c>
    </row>
    <row r="390" spans="1:8" ht="36" customHeight="1">
      <c r="A390" s="207">
        <v>11</v>
      </c>
      <c r="B390" s="41"/>
      <c r="C390" s="48" t="s">
        <v>124</v>
      </c>
      <c r="D390" s="58" t="s">
        <v>18</v>
      </c>
      <c r="E390" s="59"/>
      <c r="F390" s="49">
        <v>1.63</v>
      </c>
      <c r="G390" s="49"/>
      <c r="H390" s="65">
        <f>H391+H392+H393+H394+H395</f>
        <v>0</v>
      </c>
    </row>
    <row r="391" spans="1:8" ht="13.5">
      <c r="A391" s="208"/>
      <c r="B391" s="192"/>
      <c r="C391" s="31" t="s">
        <v>27</v>
      </c>
      <c r="D391" s="19" t="s">
        <v>4</v>
      </c>
      <c r="E391" s="51"/>
      <c r="F391" s="10">
        <f>F390*E391</f>
        <v>0</v>
      </c>
      <c r="G391" s="20"/>
      <c r="H391" s="43">
        <f>F391*G391</f>
        <v>0</v>
      </c>
    </row>
    <row r="392" spans="1:8" ht="13.5">
      <c r="A392" s="208"/>
      <c r="B392" s="83"/>
      <c r="C392" s="18" t="s">
        <v>123</v>
      </c>
      <c r="D392" s="19" t="s">
        <v>9</v>
      </c>
      <c r="E392" s="51"/>
      <c r="F392" s="10">
        <f>F390*E392</f>
        <v>0</v>
      </c>
      <c r="G392" s="20"/>
      <c r="H392" s="26">
        <f>F392*G392</f>
        <v>0</v>
      </c>
    </row>
    <row r="393" spans="1:8" ht="13.5">
      <c r="A393" s="208"/>
      <c r="B393" s="83"/>
      <c r="C393" s="18" t="s">
        <v>30</v>
      </c>
      <c r="D393" s="19" t="s">
        <v>6</v>
      </c>
      <c r="E393" s="51"/>
      <c r="F393" s="10">
        <f>F390*E393</f>
        <v>0</v>
      </c>
      <c r="G393" s="20"/>
      <c r="H393" s="26">
        <f>F393*G393</f>
        <v>0</v>
      </c>
    </row>
    <row r="394" spans="1:8" ht="13.5">
      <c r="A394" s="208"/>
      <c r="B394" s="83"/>
      <c r="C394" s="18" t="s">
        <v>22</v>
      </c>
      <c r="D394" s="19" t="s">
        <v>6</v>
      </c>
      <c r="E394" s="51"/>
      <c r="F394" s="10">
        <f>F390*E394</f>
        <v>0</v>
      </c>
      <c r="G394" s="20"/>
      <c r="H394" s="26">
        <f>F394*G394</f>
        <v>0</v>
      </c>
    </row>
    <row r="395" spans="1:8" ht="13.5">
      <c r="A395" s="209"/>
      <c r="B395" s="140"/>
      <c r="C395" s="18" t="s">
        <v>110</v>
      </c>
      <c r="D395" s="19" t="s">
        <v>9</v>
      </c>
      <c r="E395" s="97"/>
      <c r="F395" s="10">
        <f>F390*E395</f>
        <v>0</v>
      </c>
      <c r="G395" s="20"/>
      <c r="H395" s="26">
        <f>F395*G395</f>
        <v>0</v>
      </c>
    </row>
    <row r="396" spans="1:8" ht="39" customHeight="1">
      <c r="A396" s="207">
        <v>12</v>
      </c>
      <c r="B396" s="41"/>
      <c r="C396" s="48" t="s">
        <v>125</v>
      </c>
      <c r="D396" s="37" t="s">
        <v>18</v>
      </c>
      <c r="E396" s="36"/>
      <c r="F396" s="49">
        <v>1.86</v>
      </c>
      <c r="G396" s="49"/>
      <c r="H396" s="65">
        <f>H397+H398+H399+H400+H401</f>
        <v>0</v>
      </c>
    </row>
    <row r="397" spans="1:8" ht="13.5">
      <c r="A397" s="208"/>
      <c r="B397" s="192"/>
      <c r="C397" s="31" t="s">
        <v>27</v>
      </c>
      <c r="D397" s="19" t="s">
        <v>4</v>
      </c>
      <c r="E397" s="51"/>
      <c r="F397" s="10">
        <f>F396*E397</f>
        <v>0</v>
      </c>
      <c r="G397" s="20"/>
      <c r="H397" s="43">
        <f>F397*G397</f>
        <v>0</v>
      </c>
    </row>
    <row r="398" spans="1:8" ht="13.5">
      <c r="A398" s="208"/>
      <c r="B398" s="83"/>
      <c r="C398" s="18" t="s">
        <v>84</v>
      </c>
      <c r="D398" s="19" t="s">
        <v>9</v>
      </c>
      <c r="E398" s="51"/>
      <c r="F398" s="10">
        <f>F396*E398</f>
        <v>0</v>
      </c>
      <c r="G398" s="20"/>
      <c r="H398" s="26">
        <f>F398*G398</f>
        <v>0</v>
      </c>
    </row>
    <row r="399" spans="1:8" ht="13.5">
      <c r="A399" s="208"/>
      <c r="B399" s="83"/>
      <c r="C399" s="18" t="s">
        <v>30</v>
      </c>
      <c r="D399" s="19" t="s">
        <v>6</v>
      </c>
      <c r="E399" s="51"/>
      <c r="F399" s="10">
        <f>F396*E399</f>
        <v>0</v>
      </c>
      <c r="G399" s="20"/>
      <c r="H399" s="26">
        <f>F399*G399</f>
        <v>0</v>
      </c>
    </row>
    <row r="400" spans="1:8" ht="13.5">
      <c r="A400" s="208"/>
      <c r="B400" s="83"/>
      <c r="C400" s="18" t="s">
        <v>22</v>
      </c>
      <c r="D400" s="19" t="s">
        <v>6</v>
      </c>
      <c r="E400" s="51"/>
      <c r="F400" s="10">
        <f>F396*E400</f>
        <v>0</v>
      </c>
      <c r="G400" s="20"/>
      <c r="H400" s="26">
        <f>F400*G400</f>
        <v>0</v>
      </c>
    </row>
    <row r="401" spans="1:8" ht="13.5">
      <c r="A401" s="209"/>
      <c r="B401" s="140"/>
      <c r="C401" s="18" t="s">
        <v>110</v>
      </c>
      <c r="D401" s="19" t="s">
        <v>9</v>
      </c>
      <c r="E401" s="97"/>
      <c r="F401" s="10">
        <f>F396*E401</f>
        <v>0</v>
      </c>
      <c r="G401" s="20"/>
      <c r="H401" s="26">
        <f>F401*G401</f>
        <v>0</v>
      </c>
    </row>
    <row r="402" spans="1:8" ht="27" customHeight="1">
      <c r="A402" s="207">
        <v>13</v>
      </c>
      <c r="B402" s="41"/>
      <c r="C402" s="15" t="s">
        <v>144</v>
      </c>
      <c r="D402" s="14" t="s">
        <v>18</v>
      </c>
      <c r="E402" s="6"/>
      <c r="F402" s="77">
        <v>0.751</v>
      </c>
      <c r="G402" s="14"/>
      <c r="H402" s="65">
        <f>H403+H404+H405</f>
        <v>0</v>
      </c>
    </row>
    <row r="403" spans="1:8" ht="13.5">
      <c r="A403" s="208"/>
      <c r="B403" s="140"/>
      <c r="C403" s="31" t="s">
        <v>27</v>
      </c>
      <c r="D403" s="4" t="s">
        <v>4</v>
      </c>
      <c r="E403" s="5"/>
      <c r="F403" s="32">
        <f>F402*E403</f>
        <v>0</v>
      </c>
      <c r="G403" s="5"/>
      <c r="H403" s="45">
        <f>G403*F403</f>
        <v>0</v>
      </c>
    </row>
    <row r="404" spans="1:8" ht="16.5" customHeight="1">
      <c r="A404" s="208"/>
      <c r="B404" s="83"/>
      <c r="C404" s="13" t="s">
        <v>76</v>
      </c>
      <c r="D404" s="4" t="s">
        <v>2</v>
      </c>
      <c r="E404" s="2"/>
      <c r="F404" s="21">
        <f>F402*E404</f>
        <v>0</v>
      </c>
      <c r="G404" s="5"/>
      <c r="H404" s="46">
        <f>G404*F404</f>
        <v>0</v>
      </c>
    </row>
    <row r="405" spans="1:8" ht="15.75" customHeight="1">
      <c r="A405" s="208"/>
      <c r="B405" s="83"/>
      <c r="C405" s="13" t="s">
        <v>150</v>
      </c>
      <c r="D405" s="4" t="s">
        <v>21</v>
      </c>
      <c r="E405" s="4"/>
      <c r="F405" s="5">
        <v>47.5</v>
      </c>
      <c r="G405" s="5"/>
      <c r="H405" s="46">
        <f>G405*F405</f>
        <v>0</v>
      </c>
    </row>
    <row r="406" spans="1:8" ht="40.5" customHeight="1">
      <c r="A406" s="207">
        <v>14</v>
      </c>
      <c r="B406" s="41"/>
      <c r="C406" s="15" t="s">
        <v>128</v>
      </c>
      <c r="D406" s="14" t="s">
        <v>21</v>
      </c>
      <c r="E406" s="14"/>
      <c r="F406" s="22">
        <v>44.1</v>
      </c>
      <c r="G406" s="22"/>
      <c r="H406" s="65">
        <f>H407+H408+H409</f>
        <v>0</v>
      </c>
    </row>
    <row r="407" spans="1:8" ht="13.5">
      <c r="A407" s="208"/>
      <c r="B407" s="83"/>
      <c r="C407" s="13" t="s">
        <v>27</v>
      </c>
      <c r="D407" s="12" t="s">
        <v>17</v>
      </c>
      <c r="E407" s="4"/>
      <c r="F407" s="5">
        <f>F406*E407</f>
        <v>0</v>
      </c>
      <c r="G407" s="5"/>
      <c r="H407" s="45">
        <f>G407*F407</f>
        <v>0</v>
      </c>
    </row>
    <row r="408" spans="1:8" ht="13.5">
      <c r="A408" s="208"/>
      <c r="B408" s="83"/>
      <c r="C408" s="13" t="s">
        <v>165</v>
      </c>
      <c r="D408" s="12" t="s">
        <v>2</v>
      </c>
      <c r="E408" s="5"/>
      <c r="F408" s="5">
        <f>F406*E408</f>
        <v>0</v>
      </c>
      <c r="G408" s="5"/>
      <c r="H408" s="21">
        <f>G408*F408</f>
        <v>0</v>
      </c>
    </row>
    <row r="409" spans="1:8" ht="13.5">
      <c r="A409" s="209"/>
      <c r="B409" s="140"/>
      <c r="C409" s="13" t="s">
        <v>106</v>
      </c>
      <c r="D409" s="12" t="s">
        <v>16</v>
      </c>
      <c r="E409" s="5"/>
      <c r="F409" s="5">
        <f>F406*E409</f>
        <v>0</v>
      </c>
      <c r="G409" s="21"/>
      <c r="H409" s="21">
        <f>G409*F409</f>
        <v>0</v>
      </c>
    </row>
    <row r="410" spans="1:11" ht="42" customHeight="1">
      <c r="A410" s="207">
        <v>15</v>
      </c>
      <c r="B410" s="41"/>
      <c r="C410" s="16" t="s">
        <v>232</v>
      </c>
      <c r="D410" s="14" t="s">
        <v>21</v>
      </c>
      <c r="E410" s="22"/>
      <c r="F410" s="22">
        <v>38</v>
      </c>
      <c r="G410" s="22"/>
      <c r="H410" s="65">
        <f>H411+H412+H413</f>
        <v>0</v>
      </c>
      <c r="K410" s="121"/>
    </row>
    <row r="411" spans="1:8" ht="17.25" customHeight="1">
      <c r="A411" s="208"/>
      <c r="B411" s="83"/>
      <c r="C411" s="13" t="s">
        <v>27</v>
      </c>
      <c r="D411" s="12" t="s">
        <v>17</v>
      </c>
      <c r="E411" s="21"/>
      <c r="F411" s="21">
        <f>F410*E411</f>
        <v>0</v>
      </c>
      <c r="G411" s="5"/>
      <c r="H411" s="45">
        <f>G411*F411</f>
        <v>0</v>
      </c>
    </row>
    <row r="412" spans="1:8" ht="16.5" customHeight="1">
      <c r="A412" s="208"/>
      <c r="B412" s="83"/>
      <c r="C412" s="13" t="s">
        <v>233</v>
      </c>
      <c r="D412" s="12" t="s">
        <v>2</v>
      </c>
      <c r="E412" s="5"/>
      <c r="F412" s="5">
        <v>38</v>
      </c>
      <c r="G412" s="5"/>
      <c r="H412" s="21">
        <f>G412*F412</f>
        <v>0</v>
      </c>
    </row>
    <row r="413" spans="1:8" ht="12.75" customHeight="1">
      <c r="A413" s="209"/>
      <c r="B413" s="140"/>
      <c r="C413" s="13" t="s">
        <v>106</v>
      </c>
      <c r="D413" s="12" t="s">
        <v>16</v>
      </c>
      <c r="E413" s="5"/>
      <c r="F413" s="5">
        <f>F412*E413</f>
        <v>0</v>
      </c>
      <c r="G413" s="21"/>
      <c r="H413" s="21">
        <f>G413*F413</f>
        <v>0</v>
      </c>
    </row>
    <row r="414" spans="1:8" ht="13.5">
      <c r="A414" s="79"/>
      <c r="B414" s="79"/>
      <c r="C414" s="132" t="s">
        <v>7</v>
      </c>
      <c r="D414" s="66"/>
      <c r="E414" s="65"/>
      <c r="F414" s="67"/>
      <c r="G414" s="67"/>
      <c r="H414" s="133"/>
    </row>
    <row r="415" spans="1:8" ht="14.25" customHeight="1">
      <c r="A415" s="79"/>
      <c r="B415" s="79"/>
      <c r="C415" s="122" t="s">
        <v>152</v>
      </c>
      <c r="D415" s="71">
        <v>0.05</v>
      </c>
      <c r="E415" s="65"/>
      <c r="F415" s="67"/>
      <c r="G415" s="56"/>
      <c r="H415" s="65"/>
    </row>
    <row r="416" spans="1:8" ht="12.75" customHeight="1">
      <c r="A416" s="79"/>
      <c r="B416" s="79"/>
      <c r="C416" s="67" t="s">
        <v>7</v>
      </c>
      <c r="D416" s="66"/>
      <c r="E416" s="65"/>
      <c r="F416" s="67"/>
      <c r="G416" s="67"/>
      <c r="H416" s="65"/>
    </row>
    <row r="417" spans="1:8" ht="13.5">
      <c r="A417" s="79"/>
      <c r="B417" s="79"/>
      <c r="C417" s="67" t="s">
        <v>34</v>
      </c>
      <c r="D417" s="70">
        <v>0.1</v>
      </c>
      <c r="E417" s="65"/>
      <c r="F417" s="67"/>
      <c r="G417" s="67"/>
      <c r="H417" s="65"/>
    </row>
    <row r="418" spans="1:8" ht="13.5">
      <c r="A418" s="83"/>
      <c r="B418" s="83"/>
      <c r="C418" s="67" t="s">
        <v>7</v>
      </c>
      <c r="D418" s="66"/>
      <c r="E418" s="65"/>
      <c r="F418" s="67"/>
      <c r="G418" s="67"/>
      <c r="H418" s="65"/>
    </row>
    <row r="419" spans="1:8" ht="13.5">
      <c r="A419" s="82"/>
      <c r="B419" s="82"/>
      <c r="C419" s="114" t="s">
        <v>35</v>
      </c>
      <c r="D419" s="120">
        <v>0.08</v>
      </c>
      <c r="E419" s="113"/>
      <c r="F419" s="114"/>
      <c r="G419" s="114"/>
      <c r="H419" s="113"/>
    </row>
    <row r="420" spans="1:8" ht="13.5">
      <c r="A420" s="79"/>
      <c r="B420" s="79"/>
      <c r="C420" s="67" t="s">
        <v>7</v>
      </c>
      <c r="D420" s="66"/>
      <c r="E420" s="65"/>
      <c r="F420" s="67"/>
      <c r="G420" s="67"/>
      <c r="H420" s="65"/>
    </row>
    <row r="421" spans="1:8" ht="16.5" customHeight="1">
      <c r="A421" s="79"/>
      <c r="B421" s="79"/>
      <c r="C421" s="67" t="s">
        <v>134</v>
      </c>
      <c r="D421" s="70">
        <v>0.01</v>
      </c>
      <c r="E421" s="65"/>
      <c r="F421" s="67"/>
      <c r="G421" s="67"/>
      <c r="H421" s="65"/>
    </row>
    <row r="422" spans="1:8" ht="13.5">
      <c r="A422" s="79"/>
      <c r="B422" s="79"/>
      <c r="C422" s="67" t="s">
        <v>7</v>
      </c>
      <c r="D422" s="66"/>
      <c r="E422" s="65"/>
      <c r="F422" s="67"/>
      <c r="G422" s="67"/>
      <c r="H422" s="65"/>
    </row>
    <row r="423" spans="1:8" ht="12" customHeight="1">
      <c r="A423" s="79"/>
      <c r="B423" s="79"/>
      <c r="C423" s="66" t="s">
        <v>44</v>
      </c>
      <c r="D423" s="70">
        <v>0.18</v>
      </c>
      <c r="E423" s="65"/>
      <c r="F423" s="67"/>
      <c r="G423" s="67"/>
      <c r="H423" s="65"/>
    </row>
    <row r="424" spans="1:8" ht="13.5">
      <c r="A424" s="134"/>
      <c r="B424" s="134"/>
      <c r="C424" s="132" t="s">
        <v>126</v>
      </c>
      <c r="D424" s="135"/>
      <c r="E424" s="133"/>
      <c r="F424" s="132"/>
      <c r="G424" s="132"/>
      <c r="H424" s="133"/>
    </row>
    <row r="425" spans="1:8" ht="16.5">
      <c r="A425" s="79"/>
      <c r="B425" s="79"/>
      <c r="C425" s="138" t="s">
        <v>127</v>
      </c>
      <c r="D425" s="66"/>
      <c r="E425" s="65"/>
      <c r="F425" s="67"/>
      <c r="G425" s="67"/>
      <c r="H425" s="65"/>
    </row>
    <row r="426" spans="1:8" ht="25.5" customHeight="1">
      <c r="A426" s="207">
        <v>1</v>
      </c>
      <c r="B426" s="41"/>
      <c r="C426" s="15" t="s">
        <v>32</v>
      </c>
      <c r="D426" s="14" t="s">
        <v>24</v>
      </c>
      <c r="E426" s="14"/>
      <c r="F426" s="14">
        <v>2.2</v>
      </c>
      <c r="G426" s="14"/>
      <c r="H426" s="65">
        <f>H427+H428+H429</f>
        <v>0</v>
      </c>
    </row>
    <row r="427" spans="1:8" ht="17.25" customHeight="1">
      <c r="A427" s="208"/>
      <c r="B427" s="83"/>
      <c r="C427" s="13" t="s">
        <v>3</v>
      </c>
      <c r="D427" s="4" t="s">
        <v>4</v>
      </c>
      <c r="E427" s="2"/>
      <c r="F427" s="21">
        <f>E427*F426</f>
        <v>0</v>
      </c>
      <c r="G427" s="5"/>
      <c r="H427" s="45">
        <f>G427*F427</f>
        <v>0</v>
      </c>
    </row>
    <row r="428" spans="1:8" ht="16.5" customHeight="1">
      <c r="A428" s="208"/>
      <c r="B428" s="83"/>
      <c r="C428" s="13" t="s">
        <v>231</v>
      </c>
      <c r="D428" s="4" t="s">
        <v>21</v>
      </c>
      <c r="E428" s="2"/>
      <c r="F428" s="5">
        <v>220</v>
      </c>
      <c r="G428" s="5"/>
      <c r="H428" s="21">
        <f>G428*F428</f>
        <v>0</v>
      </c>
    </row>
    <row r="429" spans="1:8" ht="13.5" customHeight="1">
      <c r="A429" s="209"/>
      <c r="B429" s="140"/>
      <c r="C429" s="13" t="s">
        <v>8</v>
      </c>
      <c r="D429" s="4" t="s">
        <v>9</v>
      </c>
      <c r="E429" s="2"/>
      <c r="F429" s="5">
        <f>F426*E429</f>
        <v>0</v>
      </c>
      <c r="G429" s="5"/>
      <c r="H429" s="21">
        <f>G429*F429</f>
        <v>0</v>
      </c>
    </row>
    <row r="430" spans="1:8" ht="24" customHeight="1">
      <c r="A430" s="207">
        <v>2</v>
      </c>
      <c r="B430" s="41"/>
      <c r="C430" s="15" t="s">
        <v>145</v>
      </c>
      <c r="D430" s="14" t="s">
        <v>23</v>
      </c>
      <c r="E430" s="2"/>
      <c r="F430" s="22">
        <v>13</v>
      </c>
      <c r="G430" s="14"/>
      <c r="H430" s="65">
        <f>H431+H432+H434+H433</f>
        <v>0</v>
      </c>
    </row>
    <row r="431" spans="1:8" ht="16.5" customHeight="1">
      <c r="A431" s="208"/>
      <c r="B431" s="83"/>
      <c r="C431" s="13" t="s">
        <v>3</v>
      </c>
      <c r="D431" s="4" t="s">
        <v>4</v>
      </c>
      <c r="E431" s="2"/>
      <c r="F431" s="21">
        <f>E431*F430</f>
        <v>0</v>
      </c>
      <c r="G431" s="5"/>
      <c r="H431" s="45">
        <f>G431*F431</f>
        <v>0</v>
      </c>
    </row>
    <row r="432" spans="1:8" ht="15" customHeight="1">
      <c r="A432" s="208"/>
      <c r="B432" s="83"/>
      <c r="C432" s="13" t="s">
        <v>219</v>
      </c>
      <c r="D432" s="4" t="s">
        <v>23</v>
      </c>
      <c r="E432" s="2"/>
      <c r="F432" s="5">
        <v>5</v>
      </c>
      <c r="G432" s="5"/>
      <c r="H432" s="21">
        <f>G432*F432</f>
        <v>0</v>
      </c>
    </row>
    <row r="433" spans="1:8" ht="17.25" customHeight="1">
      <c r="A433" s="208"/>
      <c r="B433" s="83"/>
      <c r="C433" s="13" t="s">
        <v>142</v>
      </c>
      <c r="D433" s="4" t="s">
        <v>23</v>
      </c>
      <c r="E433" s="2"/>
      <c r="F433" s="5">
        <v>8</v>
      </c>
      <c r="G433" s="5"/>
      <c r="H433" s="21">
        <f>G433*F433</f>
        <v>0</v>
      </c>
    </row>
    <row r="434" spans="1:8" ht="15" customHeight="1">
      <c r="A434" s="209"/>
      <c r="B434" s="83"/>
      <c r="C434" s="13" t="s">
        <v>139</v>
      </c>
      <c r="D434" s="4" t="s">
        <v>23</v>
      </c>
      <c r="E434" s="2"/>
      <c r="F434" s="5">
        <v>8</v>
      </c>
      <c r="G434" s="4"/>
      <c r="H434" s="21">
        <f>G434*F434</f>
        <v>0</v>
      </c>
    </row>
    <row r="435" spans="1:10" ht="40.5" customHeight="1">
      <c r="A435" s="207">
        <v>3</v>
      </c>
      <c r="B435" s="41"/>
      <c r="C435" s="15" t="s">
        <v>146</v>
      </c>
      <c r="D435" s="14" t="s">
        <v>0</v>
      </c>
      <c r="E435" s="6"/>
      <c r="F435" s="23">
        <v>0.15</v>
      </c>
      <c r="G435" s="14"/>
      <c r="H435" s="65">
        <f>H436+H437+H438+H439</f>
        <v>0</v>
      </c>
      <c r="J435" s="205"/>
    </row>
    <row r="436" spans="1:8" ht="13.5">
      <c r="A436" s="208"/>
      <c r="B436" s="192"/>
      <c r="C436" s="13" t="s">
        <v>3</v>
      </c>
      <c r="D436" s="4" t="s">
        <v>17</v>
      </c>
      <c r="E436" s="4"/>
      <c r="F436" s="21">
        <f>F435*E436</f>
        <v>0</v>
      </c>
      <c r="G436" s="5"/>
      <c r="H436" s="45">
        <f>G436*F436</f>
        <v>0</v>
      </c>
    </row>
    <row r="437" spans="1:8" ht="13.5">
      <c r="A437" s="208"/>
      <c r="B437" s="83"/>
      <c r="C437" s="13" t="s">
        <v>299</v>
      </c>
      <c r="D437" s="4" t="s">
        <v>16</v>
      </c>
      <c r="E437" s="4"/>
      <c r="F437" s="5">
        <v>15</v>
      </c>
      <c r="G437" s="5"/>
      <c r="H437" s="46">
        <f>G437*F437</f>
        <v>0</v>
      </c>
    </row>
    <row r="438" spans="1:8" ht="13.5">
      <c r="A438" s="208"/>
      <c r="B438" s="83"/>
      <c r="C438" s="13" t="s">
        <v>300</v>
      </c>
      <c r="D438" s="4" t="s">
        <v>16</v>
      </c>
      <c r="E438" s="4"/>
      <c r="F438" s="5">
        <v>40</v>
      </c>
      <c r="G438" s="5"/>
      <c r="H438" s="46">
        <f>G438*F438</f>
        <v>0</v>
      </c>
    </row>
    <row r="439" spans="1:8" ht="13.5">
      <c r="A439" s="209"/>
      <c r="B439" s="140"/>
      <c r="C439" s="13" t="s">
        <v>8</v>
      </c>
      <c r="D439" s="4" t="s">
        <v>9</v>
      </c>
      <c r="E439" s="4"/>
      <c r="F439" s="21">
        <f>F435*E439</f>
        <v>0</v>
      </c>
      <c r="G439" s="4"/>
      <c r="H439" s="46">
        <f>G439*F439</f>
        <v>0</v>
      </c>
    </row>
    <row r="440" spans="1:8" ht="30" customHeight="1">
      <c r="A440" s="207">
        <v>4</v>
      </c>
      <c r="B440" s="41"/>
      <c r="C440" s="15" t="s">
        <v>130</v>
      </c>
      <c r="D440" s="14" t="s">
        <v>23</v>
      </c>
      <c r="E440" s="6"/>
      <c r="F440" s="22">
        <v>1</v>
      </c>
      <c r="G440" s="14"/>
      <c r="H440" s="65">
        <f>H441+H442+H443+H444+H445</f>
        <v>0</v>
      </c>
    </row>
    <row r="441" spans="1:8" ht="13.5">
      <c r="A441" s="208"/>
      <c r="B441" s="83"/>
      <c r="C441" s="3" t="s">
        <v>3</v>
      </c>
      <c r="D441" s="4" t="s">
        <v>4</v>
      </c>
      <c r="E441" s="2"/>
      <c r="F441" s="21">
        <f>E441*F440</f>
        <v>0</v>
      </c>
      <c r="G441" s="5"/>
      <c r="H441" s="45">
        <f>G441*F441</f>
        <v>0</v>
      </c>
    </row>
    <row r="442" spans="1:8" ht="15.75" customHeight="1">
      <c r="A442" s="208"/>
      <c r="B442" s="83"/>
      <c r="C442" s="13" t="s">
        <v>140</v>
      </c>
      <c r="D442" s="4" t="s">
        <v>16</v>
      </c>
      <c r="E442" s="2"/>
      <c r="F442" s="5">
        <v>1</v>
      </c>
      <c r="G442" s="5"/>
      <c r="H442" s="21">
        <f>G442*F442</f>
        <v>0</v>
      </c>
    </row>
    <row r="443" spans="1:8" ht="14.25" customHeight="1">
      <c r="A443" s="208"/>
      <c r="B443" s="83"/>
      <c r="C443" s="13" t="s">
        <v>141</v>
      </c>
      <c r="D443" s="4" t="s">
        <v>16</v>
      </c>
      <c r="E443" s="2"/>
      <c r="F443" s="5">
        <v>4</v>
      </c>
      <c r="G443" s="5"/>
      <c r="H443" s="21">
        <f>G443*F443</f>
        <v>0</v>
      </c>
    </row>
    <row r="444" spans="1:8" ht="15" customHeight="1">
      <c r="A444" s="209"/>
      <c r="B444" s="83"/>
      <c r="C444" s="13" t="s">
        <v>218</v>
      </c>
      <c r="D444" s="4" t="s">
        <v>16</v>
      </c>
      <c r="E444" s="2"/>
      <c r="F444" s="5">
        <v>1</v>
      </c>
      <c r="G444" s="5"/>
      <c r="H444" s="21">
        <f>G444*F444</f>
        <v>0</v>
      </c>
    </row>
    <row r="445" spans="1:8" ht="15" customHeight="1">
      <c r="A445" s="82"/>
      <c r="B445" s="82"/>
      <c r="C445" s="13" t="s">
        <v>205</v>
      </c>
      <c r="D445" s="4" t="s">
        <v>9</v>
      </c>
      <c r="E445" s="2"/>
      <c r="F445" s="21">
        <f>F440*E445</f>
        <v>0</v>
      </c>
      <c r="G445" s="5"/>
      <c r="H445" s="21">
        <f>G445*F445</f>
        <v>0</v>
      </c>
    </row>
    <row r="446" spans="1:8" ht="13.5">
      <c r="A446" s="79"/>
      <c r="B446" s="79"/>
      <c r="C446" s="132" t="s">
        <v>133</v>
      </c>
      <c r="D446" s="66"/>
      <c r="E446" s="65"/>
      <c r="F446" s="67"/>
      <c r="G446" s="67"/>
      <c r="H446" s="133">
        <f>H426+H430+H435+H440</f>
        <v>0</v>
      </c>
    </row>
    <row r="447" spans="1:8" ht="13.5">
      <c r="A447" s="79"/>
      <c r="B447" s="79"/>
      <c r="C447" s="67" t="s">
        <v>220</v>
      </c>
      <c r="D447" s="70" t="s">
        <v>226</v>
      </c>
      <c r="E447" s="65"/>
      <c r="F447" s="67"/>
      <c r="G447" s="56">
        <f>H428+H429+H432+H433+H434+H437+H438+H439+H442+H443+H444+H445</f>
        <v>0</v>
      </c>
      <c r="H447" s="65" t="e">
        <f>G447*D447</f>
        <v>#VALUE!</v>
      </c>
    </row>
    <row r="448" spans="1:8" ht="13.5">
      <c r="A448" s="79"/>
      <c r="B448" s="79"/>
      <c r="C448" s="67" t="s">
        <v>7</v>
      </c>
      <c r="D448" s="66"/>
      <c r="E448" s="65"/>
      <c r="F448" s="67"/>
      <c r="G448" s="67"/>
      <c r="H448" s="65" t="e">
        <f>SUM(H446:H447)</f>
        <v>#VALUE!</v>
      </c>
    </row>
    <row r="449" spans="1:8" ht="13.5">
      <c r="A449" s="83"/>
      <c r="B449" s="83"/>
      <c r="C449" s="24" t="s">
        <v>153</v>
      </c>
      <c r="D449" s="47" t="s">
        <v>226</v>
      </c>
      <c r="E449" s="67"/>
      <c r="F449" s="65"/>
      <c r="G449" s="21">
        <f>H427+H431+H436+H441</f>
        <v>0</v>
      </c>
      <c r="H449" s="23" t="e">
        <f>G449*D449</f>
        <v>#VALUE!</v>
      </c>
    </row>
    <row r="450" spans="1:8" ht="13.5">
      <c r="A450" s="83"/>
      <c r="B450" s="83"/>
      <c r="C450" s="14" t="s">
        <v>135</v>
      </c>
      <c r="D450" s="44"/>
      <c r="E450" s="67"/>
      <c r="F450" s="65"/>
      <c r="G450" s="22"/>
      <c r="H450" s="23" t="e">
        <f>SUM(H446:H449)</f>
        <v>#VALUE!</v>
      </c>
    </row>
    <row r="451" spans="1:8" ht="13.5">
      <c r="A451" s="83"/>
      <c r="B451" s="83"/>
      <c r="C451" s="14" t="s">
        <v>13</v>
      </c>
      <c r="D451" s="62" t="s">
        <v>226</v>
      </c>
      <c r="E451" s="67"/>
      <c r="F451" s="65"/>
      <c r="G451" s="22"/>
      <c r="H451" s="23" t="e">
        <f>H450*D451</f>
        <v>#VALUE!</v>
      </c>
    </row>
    <row r="452" spans="1:8" ht="13.5">
      <c r="A452" s="83"/>
      <c r="B452" s="83"/>
      <c r="C452" s="67" t="s">
        <v>136</v>
      </c>
      <c r="D452" s="66"/>
      <c r="E452" s="67"/>
      <c r="F452" s="65"/>
      <c r="G452" s="101"/>
      <c r="H452" s="65" t="e">
        <f>SUM(H450:H451)</f>
        <v>#VALUE!</v>
      </c>
    </row>
    <row r="453" spans="1:8" ht="15.75" customHeight="1">
      <c r="A453" s="83"/>
      <c r="B453" s="83"/>
      <c r="C453" s="67" t="s">
        <v>134</v>
      </c>
      <c r="D453" s="70" t="s">
        <v>226</v>
      </c>
      <c r="E453" s="67"/>
      <c r="F453" s="65"/>
      <c r="G453" s="101"/>
      <c r="H453" s="65" t="e">
        <f>H452*D453</f>
        <v>#VALUE!</v>
      </c>
    </row>
    <row r="454" spans="1:8" ht="15" customHeight="1">
      <c r="A454" s="83"/>
      <c r="B454" s="83"/>
      <c r="C454" s="67" t="s">
        <v>136</v>
      </c>
      <c r="D454" s="66"/>
      <c r="E454" s="67"/>
      <c r="F454" s="65"/>
      <c r="G454" s="101"/>
      <c r="H454" s="65" t="e">
        <f>SUM(H452:H453)</f>
        <v>#VALUE!</v>
      </c>
    </row>
    <row r="455" spans="1:8" ht="15.75" customHeight="1">
      <c r="A455" s="83"/>
      <c r="B455" s="83"/>
      <c r="C455" s="67" t="s">
        <v>192</v>
      </c>
      <c r="D455" s="71">
        <v>0.18</v>
      </c>
      <c r="E455" s="67"/>
      <c r="F455" s="65"/>
      <c r="G455" s="101"/>
      <c r="H455" s="65" t="e">
        <f>H454*D455</f>
        <v>#VALUE!</v>
      </c>
    </row>
    <row r="456" spans="1:8" ht="16.5" customHeight="1">
      <c r="A456" s="79"/>
      <c r="B456" s="79"/>
      <c r="C456" s="132" t="s">
        <v>137</v>
      </c>
      <c r="D456" s="66"/>
      <c r="E456" s="65"/>
      <c r="F456" s="67"/>
      <c r="G456" s="67"/>
      <c r="H456" s="133" t="e">
        <f>SUM(H454:H455)</f>
        <v>#VALUE!</v>
      </c>
    </row>
    <row r="457" spans="1:8" ht="13.5" customHeight="1">
      <c r="A457" s="83"/>
      <c r="B457" s="83"/>
      <c r="C457" s="132" t="s">
        <v>138</v>
      </c>
      <c r="D457" s="81"/>
      <c r="E457" s="40"/>
      <c r="F457" s="56"/>
      <c r="G457" s="40"/>
      <c r="H457" s="133" t="e">
        <f>H227+H352+H424+H456</f>
        <v>#VALUE!</v>
      </c>
    </row>
    <row r="458" spans="1:8" ht="13.5">
      <c r="A458" s="123"/>
      <c r="B458" s="123"/>
      <c r="C458" s="124"/>
      <c r="D458" s="125"/>
      <c r="E458" s="126"/>
      <c r="F458" s="127"/>
      <c r="G458" s="126"/>
      <c r="H458" s="128"/>
    </row>
    <row r="459" spans="1:8" ht="16.5">
      <c r="A459" s="1"/>
      <c r="B459" s="1"/>
      <c r="C459" s="206"/>
      <c r="D459" s="206"/>
      <c r="E459" s="206"/>
      <c r="F459" s="1"/>
      <c r="G459" s="1"/>
      <c r="H459" s="1"/>
    </row>
    <row r="461" spans="3:5" ht="16.5">
      <c r="C461" s="206"/>
      <c r="D461" s="206"/>
      <c r="E461" s="206"/>
    </row>
    <row r="509" spans="1:8" ht="15" customHeight="1">
      <c r="A509" s="210" t="s">
        <v>184</v>
      </c>
      <c r="B509" s="210"/>
      <c r="C509" s="210"/>
      <c r="D509" s="210"/>
      <c r="E509" s="210"/>
      <c r="F509" s="210"/>
      <c r="G509" s="210"/>
      <c r="H509" s="210"/>
    </row>
    <row r="510" spans="1:8" ht="18" customHeight="1">
      <c r="A510" s="210" t="s">
        <v>185</v>
      </c>
      <c r="B510" s="210"/>
      <c r="C510" s="210"/>
      <c r="D510" s="210"/>
      <c r="E510" s="210"/>
      <c r="F510" s="210"/>
      <c r="G510" s="210"/>
      <c r="H510" s="210"/>
    </row>
    <row r="511" spans="1:8" ht="15" customHeight="1">
      <c r="A511" s="211" t="s">
        <v>225</v>
      </c>
      <c r="B511" s="211"/>
      <c r="C511" s="211"/>
      <c r="D511" s="211"/>
      <c r="E511" s="211"/>
      <c r="F511" s="211"/>
      <c r="G511" s="211"/>
      <c r="H511" s="211"/>
    </row>
    <row r="512" spans="1:8" ht="16.5">
      <c r="A512" s="212"/>
      <c r="B512" s="212"/>
      <c r="C512" s="212"/>
      <c r="D512" s="212"/>
      <c r="E512" s="212"/>
      <c r="F512" s="212"/>
      <c r="G512" s="212"/>
      <c r="H512" s="212"/>
    </row>
    <row r="513" spans="1:8" ht="13.5">
      <c r="A513" s="52"/>
      <c r="B513" s="52"/>
      <c r="C513" s="53"/>
      <c r="D513" s="54"/>
      <c r="E513" s="54"/>
      <c r="F513" s="54"/>
      <c r="G513" s="102"/>
      <c r="H513" s="55"/>
    </row>
    <row r="514" spans="1:8" ht="13.5" customHeight="1">
      <c r="A514" s="213" t="s">
        <v>156</v>
      </c>
      <c r="B514" s="216"/>
      <c r="C514" s="214" t="s">
        <v>157</v>
      </c>
      <c r="D514" s="225" t="s">
        <v>158</v>
      </c>
      <c r="E514" s="226" t="s">
        <v>1</v>
      </c>
      <c r="F514" s="226"/>
      <c r="G514" s="226" t="s">
        <v>159</v>
      </c>
      <c r="H514" s="226"/>
    </row>
    <row r="515" spans="1:8" ht="70.5">
      <c r="A515" s="213"/>
      <c r="B515" s="217"/>
      <c r="C515" s="215"/>
      <c r="D515" s="213"/>
      <c r="E515" s="130" t="s">
        <v>160</v>
      </c>
      <c r="F515" s="130" t="s">
        <v>161</v>
      </c>
      <c r="G515" s="130" t="s">
        <v>160</v>
      </c>
      <c r="H515" s="129" t="s">
        <v>162</v>
      </c>
    </row>
    <row r="516" spans="1:8" ht="13.5">
      <c r="A516" s="2">
        <v>1</v>
      </c>
      <c r="B516" s="2"/>
      <c r="C516" s="171">
        <v>3</v>
      </c>
      <c r="D516" s="6">
        <v>4</v>
      </c>
      <c r="E516" s="6">
        <v>5</v>
      </c>
      <c r="F516" s="6">
        <v>6</v>
      </c>
      <c r="G516" s="6">
        <v>7</v>
      </c>
      <c r="H516" s="6">
        <v>8</v>
      </c>
    </row>
    <row r="517" spans="1:8" ht="16.5">
      <c r="A517" s="68"/>
      <c r="B517" s="68"/>
      <c r="C517" s="177" t="s">
        <v>48</v>
      </c>
      <c r="D517" s="66"/>
      <c r="E517" s="65"/>
      <c r="F517" s="67"/>
      <c r="G517" s="67"/>
      <c r="H517" s="65"/>
    </row>
    <row r="518" spans="1:8" ht="16.5">
      <c r="A518" s="68"/>
      <c r="B518" s="68"/>
      <c r="C518" s="177" t="s">
        <v>92</v>
      </c>
      <c r="D518" s="66"/>
      <c r="E518" s="65"/>
      <c r="F518" s="67"/>
      <c r="G518" s="67"/>
      <c r="H518" s="65"/>
    </row>
    <row r="519" spans="1:8" ht="30" customHeight="1">
      <c r="A519" s="79">
        <v>1</v>
      </c>
      <c r="B519" s="79"/>
      <c r="C519" s="16" t="s">
        <v>38</v>
      </c>
      <c r="D519" s="14" t="s">
        <v>18</v>
      </c>
      <c r="E519" s="14"/>
      <c r="F519" s="23">
        <v>0.44</v>
      </c>
      <c r="G519" s="14"/>
      <c r="H519" s="65"/>
    </row>
    <row r="520" spans="1:8" ht="28.5" customHeight="1">
      <c r="A520" s="207">
        <v>2</v>
      </c>
      <c r="B520" s="79"/>
      <c r="C520" s="28" t="s">
        <v>39</v>
      </c>
      <c r="D520" s="14" t="s">
        <v>18</v>
      </c>
      <c r="E520" s="42"/>
      <c r="F520" s="30">
        <v>0.44</v>
      </c>
      <c r="G520" s="22"/>
      <c r="H520" s="65"/>
    </row>
    <row r="521" spans="1:8" ht="17.25" customHeight="1">
      <c r="A521" s="208"/>
      <c r="B521" s="82"/>
      <c r="C521" s="31" t="s">
        <v>227</v>
      </c>
      <c r="D521" s="4" t="s">
        <v>5</v>
      </c>
      <c r="E521" s="21"/>
      <c r="F521" s="33">
        <v>3.59</v>
      </c>
      <c r="G521" s="5"/>
      <c r="H521" s="56"/>
    </row>
    <row r="522" spans="1:8" ht="34.5" customHeight="1">
      <c r="A522" s="207">
        <v>3</v>
      </c>
      <c r="B522" s="79"/>
      <c r="C522" s="15" t="s">
        <v>41</v>
      </c>
      <c r="D522" s="14" t="s">
        <v>18</v>
      </c>
      <c r="E522" s="6"/>
      <c r="F522" s="23">
        <v>0.44</v>
      </c>
      <c r="G522" s="14"/>
      <c r="H522" s="65"/>
    </row>
    <row r="523" spans="1:8" ht="13.5">
      <c r="A523" s="208"/>
      <c r="B523" s="82"/>
      <c r="C523" s="13" t="s">
        <v>75</v>
      </c>
      <c r="D523" s="4" t="s">
        <v>21</v>
      </c>
      <c r="E523" s="2"/>
      <c r="F523" s="21">
        <v>44.8</v>
      </c>
      <c r="G523" s="5"/>
      <c r="H523" s="46"/>
    </row>
    <row r="524" spans="1:8" ht="13.5">
      <c r="A524" s="209"/>
      <c r="B524" s="140"/>
      <c r="C524" s="13" t="s">
        <v>42</v>
      </c>
      <c r="D524" s="4" t="s">
        <v>21</v>
      </c>
      <c r="E524" s="4"/>
      <c r="F524" s="5">
        <v>27</v>
      </c>
      <c r="G524" s="5"/>
      <c r="H524" s="56"/>
    </row>
    <row r="525" spans="1:8" ht="13.5">
      <c r="A525" s="79"/>
      <c r="B525" s="79"/>
      <c r="C525" s="67" t="s">
        <v>45</v>
      </c>
      <c r="D525" s="66"/>
      <c r="E525" s="65"/>
      <c r="F525" s="67"/>
      <c r="G525" s="67"/>
      <c r="H525" s="65"/>
    </row>
    <row r="526" spans="1:8" ht="18.75" customHeight="1">
      <c r="A526" s="68"/>
      <c r="B526" s="68"/>
      <c r="C526" s="177" t="s">
        <v>91</v>
      </c>
      <c r="D526" s="66"/>
      <c r="E526" s="65"/>
      <c r="F526" s="67"/>
      <c r="G526" s="67"/>
      <c r="H526" s="65"/>
    </row>
    <row r="527" spans="1:8" ht="28.5" customHeight="1">
      <c r="A527" s="79">
        <v>1</v>
      </c>
      <c r="B527" s="79"/>
      <c r="C527" s="16" t="s">
        <v>38</v>
      </c>
      <c r="D527" s="14" t="s">
        <v>18</v>
      </c>
      <c r="E527" s="14"/>
      <c r="F527" s="77">
        <v>0.197</v>
      </c>
      <c r="G527" s="14"/>
      <c r="H527" s="65"/>
    </row>
    <row r="528" spans="1:8" ht="29.25" customHeight="1">
      <c r="A528" s="207">
        <v>2</v>
      </c>
      <c r="B528" s="79"/>
      <c r="C528" s="28" t="s">
        <v>39</v>
      </c>
      <c r="D528" s="14" t="s">
        <v>18</v>
      </c>
      <c r="E528" s="42"/>
      <c r="F528" s="80">
        <v>0.197</v>
      </c>
      <c r="G528" s="22"/>
      <c r="H528" s="65"/>
    </row>
    <row r="529" spans="1:8" ht="13.5">
      <c r="A529" s="208"/>
      <c r="B529" s="82"/>
      <c r="C529" s="31" t="s">
        <v>223</v>
      </c>
      <c r="D529" s="4" t="s">
        <v>5</v>
      </c>
      <c r="E529" s="21"/>
      <c r="F529" s="33">
        <v>1.61</v>
      </c>
      <c r="G529" s="5"/>
      <c r="H529" s="56"/>
    </row>
    <row r="530" spans="1:8" ht="40.5">
      <c r="A530" s="207">
        <v>3</v>
      </c>
      <c r="B530" s="79"/>
      <c r="C530" s="15" t="s">
        <v>41</v>
      </c>
      <c r="D530" s="14" t="s">
        <v>18</v>
      </c>
      <c r="E530" s="6"/>
      <c r="F530" s="77">
        <v>0.197</v>
      </c>
      <c r="G530" s="14"/>
      <c r="H530" s="65"/>
    </row>
    <row r="531" spans="1:8" ht="13.5">
      <c r="A531" s="208"/>
      <c r="B531" s="82"/>
      <c r="C531" s="13" t="s">
        <v>75</v>
      </c>
      <c r="D531" s="4" t="s">
        <v>2</v>
      </c>
      <c r="E531" s="2"/>
      <c r="F531" s="21">
        <v>20.09</v>
      </c>
      <c r="G531" s="5"/>
      <c r="H531" s="46"/>
    </row>
    <row r="532" spans="1:8" ht="13.5">
      <c r="A532" s="209"/>
      <c r="B532" s="140"/>
      <c r="C532" s="13" t="s">
        <v>42</v>
      </c>
      <c r="D532" s="4" t="s">
        <v>21</v>
      </c>
      <c r="E532" s="4"/>
      <c r="F532" s="5">
        <v>18.4</v>
      </c>
      <c r="G532" s="5"/>
      <c r="H532" s="46"/>
    </row>
    <row r="533" spans="1:8" ht="27">
      <c r="A533" s="207">
        <v>4</v>
      </c>
      <c r="B533" s="79"/>
      <c r="C533" s="15" t="s">
        <v>99</v>
      </c>
      <c r="D533" s="14" t="s">
        <v>18</v>
      </c>
      <c r="E533" s="6"/>
      <c r="F533" s="77">
        <v>0.197</v>
      </c>
      <c r="G533" s="14"/>
      <c r="H533" s="65"/>
    </row>
    <row r="534" spans="1:8" ht="13.5">
      <c r="A534" s="208"/>
      <c r="B534" s="82"/>
      <c r="C534" s="3" t="s">
        <v>96</v>
      </c>
      <c r="D534" s="12" t="s">
        <v>6</v>
      </c>
      <c r="E534" s="2"/>
      <c r="F534" s="21">
        <v>15.56</v>
      </c>
      <c r="G534" s="4"/>
      <c r="H534" s="46"/>
    </row>
    <row r="535" spans="1:8" ht="13.5">
      <c r="A535" s="208"/>
      <c r="B535" s="82"/>
      <c r="C535" s="3" t="s">
        <v>97</v>
      </c>
      <c r="D535" s="12" t="s">
        <v>6</v>
      </c>
      <c r="E535" s="2"/>
      <c r="F535" s="21">
        <v>12.41</v>
      </c>
      <c r="G535" s="4"/>
      <c r="H535" s="46"/>
    </row>
    <row r="536" spans="1:8" ht="27">
      <c r="A536" s="207">
        <v>5</v>
      </c>
      <c r="B536" s="79"/>
      <c r="C536" s="15" t="s">
        <v>98</v>
      </c>
      <c r="D536" s="14" t="s">
        <v>18</v>
      </c>
      <c r="E536" s="6"/>
      <c r="F536" s="77">
        <v>0.624</v>
      </c>
      <c r="G536" s="14"/>
      <c r="H536" s="65"/>
    </row>
    <row r="537" spans="1:8" ht="13.5">
      <c r="A537" s="208"/>
      <c r="B537" s="82"/>
      <c r="C537" s="3" t="s">
        <v>96</v>
      </c>
      <c r="D537" s="4" t="s">
        <v>6</v>
      </c>
      <c r="E537" s="2"/>
      <c r="F537" s="21">
        <v>49.3</v>
      </c>
      <c r="G537" s="4"/>
      <c r="H537" s="46"/>
    </row>
    <row r="538" spans="1:8" ht="13.5">
      <c r="A538" s="208"/>
      <c r="B538" s="82"/>
      <c r="C538" s="3" t="s">
        <v>97</v>
      </c>
      <c r="D538" s="4" t="s">
        <v>6</v>
      </c>
      <c r="E538" s="2"/>
      <c r="F538" s="21">
        <v>39.31</v>
      </c>
      <c r="G538" s="4"/>
      <c r="H538" s="46"/>
    </row>
    <row r="539" spans="1:8" ht="13.5">
      <c r="A539" s="79"/>
      <c r="B539" s="79"/>
      <c r="C539" s="67" t="s">
        <v>49</v>
      </c>
      <c r="D539" s="66"/>
      <c r="E539" s="65"/>
      <c r="F539" s="67"/>
      <c r="G539" s="67"/>
      <c r="H539" s="65"/>
    </row>
    <row r="540" spans="1:8" ht="19.5" customHeight="1">
      <c r="A540" s="68"/>
      <c r="B540" s="68"/>
      <c r="C540" s="177" t="s">
        <v>90</v>
      </c>
      <c r="D540" s="66"/>
      <c r="E540" s="65"/>
      <c r="F540" s="67"/>
      <c r="G540" s="67"/>
      <c r="H540" s="65"/>
    </row>
    <row r="541" spans="1:8" ht="33" customHeight="1">
      <c r="A541" s="207">
        <v>1</v>
      </c>
      <c r="B541" s="79"/>
      <c r="C541" s="28" t="s">
        <v>43</v>
      </c>
      <c r="D541" s="14" t="s">
        <v>18</v>
      </c>
      <c r="E541" s="42"/>
      <c r="F541" s="80">
        <v>0.188</v>
      </c>
      <c r="G541" s="22"/>
      <c r="H541" s="65"/>
    </row>
    <row r="542" spans="1:8" ht="16.5" customHeight="1">
      <c r="A542" s="208"/>
      <c r="B542" s="82"/>
      <c r="C542" s="174" t="s">
        <v>222</v>
      </c>
      <c r="D542" s="4" t="s">
        <v>5</v>
      </c>
      <c r="E542" s="21"/>
      <c r="F542" s="33">
        <v>0.58</v>
      </c>
      <c r="G542" s="5"/>
      <c r="H542" s="56"/>
    </row>
    <row r="543" spans="1:8" ht="29.25" customHeight="1">
      <c r="A543" s="207">
        <v>2</v>
      </c>
      <c r="B543" s="79"/>
      <c r="C543" s="15" t="s">
        <v>80</v>
      </c>
      <c r="D543" s="14" t="s">
        <v>18</v>
      </c>
      <c r="E543" s="6"/>
      <c r="F543" s="77">
        <v>0.188</v>
      </c>
      <c r="G543" s="14"/>
      <c r="H543" s="65"/>
    </row>
    <row r="544" spans="1:8" ht="17.25" customHeight="1">
      <c r="A544" s="208"/>
      <c r="B544" s="82"/>
      <c r="C544" s="27" t="s">
        <v>76</v>
      </c>
      <c r="D544" s="4" t="s">
        <v>21</v>
      </c>
      <c r="E544" s="2"/>
      <c r="F544" s="21">
        <v>19.18</v>
      </c>
      <c r="G544" s="5"/>
      <c r="H544" s="46"/>
    </row>
    <row r="545" spans="1:8" ht="17.25" customHeight="1">
      <c r="A545" s="209"/>
      <c r="B545" s="140"/>
      <c r="C545" s="13" t="s">
        <v>42</v>
      </c>
      <c r="D545" s="4" t="s">
        <v>21</v>
      </c>
      <c r="E545" s="4"/>
      <c r="F545" s="5">
        <v>17.9</v>
      </c>
      <c r="G545" s="5"/>
      <c r="H545" s="46"/>
    </row>
    <row r="546" spans="1:8" ht="33.75" customHeight="1">
      <c r="A546" s="207">
        <v>3</v>
      </c>
      <c r="B546" s="79"/>
      <c r="C546" s="15" t="s">
        <v>149</v>
      </c>
      <c r="D546" s="14" t="s">
        <v>2</v>
      </c>
      <c r="E546" s="6"/>
      <c r="F546" s="23">
        <v>9.4</v>
      </c>
      <c r="G546" s="14"/>
      <c r="H546" s="65"/>
    </row>
    <row r="547" spans="1:8" ht="13.5">
      <c r="A547" s="208"/>
      <c r="B547" s="82"/>
      <c r="C547" s="3" t="s">
        <v>93</v>
      </c>
      <c r="D547" s="4" t="s">
        <v>2</v>
      </c>
      <c r="E547" s="2"/>
      <c r="F547" s="21">
        <v>9.87</v>
      </c>
      <c r="G547" s="5"/>
      <c r="H547" s="46"/>
    </row>
    <row r="548" spans="1:8" ht="13.5">
      <c r="A548" s="208"/>
      <c r="B548" s="82"/>
      <c r="C548" s="3" t="s">
        <v>94</v>
      </c>
      <c r="D548" s="4" t="s">
        <v>6</v>
      </c>
      <c r="E548" s="2"/>
      <c r="F548" s="5">
        <v>2</v>
      </c>
      <c r="G548" s="5"/>
      <c r="H548" s="46"/>
    </row>
    <row r="549" spans="1:8" ht="27">
      <c r="A549" s="207">
        <v>4</v>
      </c>
      <c r="B549" s="79"/>
      <c r="C549" s="15" t="s">
        <v>99</v>
      </c>
      <c r="D549" s="14" t="s">
        <v>18</v>
      </c>
      <c r="E549" s="6"/>
      <c r="F549" s="77">
        <v>0.188</v>
      </c>
      <c r="G549" s="14"/>
      <c r="H549" s="65"/>
    </row>
    <row r="550" spans="1:8" ht="13.5">
      <c r="A550" s="208"/>
      <c r="B550" s="82"/>
      <c r="C550" s="3" t="s">
        <v>96</v>
      </c>
      <c r="D550" s="4" t="s">
        <v>6</v>
      </c>
      <c r="E550" s="2"/>
      <c r="F550" s="21">
        <v>14.85</v>
      </c>
      <c r="G550" s="4"/>
      <c r="H550" s="46"/>
    </row>
    <row r="551" spans="1:8" ht="13.5">
      <c r="A551" s="208"/>
      <c r="B551" s="82"/>
      <c r="C551" s="3" t="s">
        <v>97</v>
      </c>
      <c r="D551" s="4" t="s">
        <v>6</v>
      </c>
      <c r="E551" s="2"/>
      <c r="F551" s="21">
        <v>11.84</v>
      </c>
      <c r="G551" s="4"/>
      <c r="H551" s="46"/>
    </row>
    <row r="552" spans="1:8" ht="27">
      <c r="A552" s="207">
        <v>5</v>
      </c>
      <c r="B552" s="79"/>
      <c r="C552" s="15" t="s">
        <v>98</v>
      </c>
      <c r="D552" s="14" t="s">
        <v>18</v>
      </c>
      <c r="E552" s="6"/>
      <c r="F552" s="77">
        <v>0.604</v>
      </c>
      <c r="G552" s="14"/>
      <c r="H552" s="65"/>
    </row>
    <row r="553" spans="1:8" ht="13.5">
      <c r="A553" s="208"/>
      <c r="B553" s="82"/>
      <c r="C553" s="3" t="s">
        <v>96</v>
      </c>
      <c r="D553" s="4" t="s">
        <v>6</v>
      </c>
      <c r="E553" s="2"/>
      <c r="F553" s="21">
        <v>47.72</v>
      </c>
      <c r="G553" s="4"/>
      <c r="H553" s="46"/>
    </row>
    <row r="554" spans="1:8" ht="13.5">
      <c r="A554" s="208"/>
      <c r="B554" s="82"/>
      <c r="C554" s="3" t="s">
        <v>97</v>
      </c>
      <c r="D554" s="4" t="s">
        <v>6</v>
      </c>
      <c r="E554" s="2"/>
      <c r="F554" s="21">
        <v>38.05</v>
      </c>
      <c r="G554" s="4"/>
      <c r="H554" s="56"/>
    </row>
    <row r="555" spans="1:8" ht="13.5">
      <c r="A555" s="79"/>
      <c r="B555" s="79"/>
      <c r="C555" s="67" t="s">
        <v>47</v>
      </c>
      <c r="D555" s="66"/>
      <c r="E555" s="65"/>
      <c r="F555" s="67"/>
      <c r="G555" s="67"/>
      <c r="H555" s="65"/>
    </row>
    <row r="556" spans="1:8" ht="33">
      <c r="A556" s="79"/>
      <c r="B556" s="79"/>
      <c r="C556" s="176" t="s">
        <v>68</v>
      </c>
      <c r="D556" s="66"/>
      <c r="E556" s="65"/>
      <c r="F556" s="67"/>
      <c r="G556" s="67"/>
      <c r="H556" s="65"/>
    </row>
    <row r="557" spans="1:8" ht="18" customHeight="1">
      <c r="A557" s="79">
        <v>1</v>
      </c>
      <c r="B557" s="79"/>
      <c r="C557" s="88" t="s">
        <v>83</v>
      </c>
      <c r="D557" s="14" t="s">
        <v>2</v>
      </c>
      <c r="E557" s="89"/>
      <c r="F557" s="90">
        <v>42</v>
      </c>
      <c r="G557" s="22"/>
      <c r="H557" s="65"/>
    </row>
    <row r="558" spans="1:8" ht="30" customHeight="1">
      <c r="A558" s="207">
        <v>2</v>
      </c>
      <c r="B558" s="79"/>
      <c r="C558" s="149" t="s">
        <v>187</v>
      </c>
      <c r="D558" s="150" t="s">
        <v>18</v>
      </c>
      <c r="E558" s="151"/>
      <c r="F558" s="154">
        <v>0.024</v>
      </c>
      <c r="G558" s="152"/>
      <c r="H558" s="153"/>
    </row>
    <row r="559" spans="1:8" ht="29.25" customHeight="1">
      <c r="A559" s="208"/>
      <c r="B559" s="82"/>
      <c r="C559" s="38" t="s">
        <v>186</v>
      </c>
      <c r="D559" s="35" t="s">
        <v>2</v>
      </c>
      <c r="E559" s="39"/>
      <c r="F559" s="50">
        <v>2.4</v>
      </c>
      <c r="G559" s="39"/>
      <c r="H559" s="46"/>
    </row>
    <row r="560" spans="1:8" ht="31.5" customHeight="1">
      <c r="A560" s="207">
        <v>3</v>
      </c>
      <c r="B560" s="79"/>
      <c r="C560" s="28" t="s">
        <v>115</v>
      </c>
      <c r="D560" s="14" t="s">
        <v>18</v>
      </c>
      <c r="E560" s="89"/>
      <c r="F560" s="30">
        <v>0.42</v>
      </c>
      <c r="G560" s="89"/>
      <c r="H560" s="65"/>
    </row>
    <row r="561" spans="1:8" ht="16.5" customHeight="1">
      <c r="A561" s="208"/>
      <c r="B561" s="82"/>
      <c r="C561" s="31" t="s">
        <v>85</v>
      </c>
      <c r="D561" s="4" t="s">
        <v>5</v>
      </c>
      <c r="E561" s="21"/>
      <c r="F561" s="33">
        <v>1.13</v>
      </c>
      <c r="G561" s="5"/>
      <c r="H561" s="21"/>
    </row>
    <row r="562" spans="1:8" ht="18" customHeight="1">
      <c r="A562" s="208"/>
      <c r="B562" s="82"/>
      <c r="C562" s="17" t="s">
        <v>86</v>
      </c>
      <c r="D562" s="8" t="s">
        <v>2</v>
      </c>
      <c r="E562" s="91"/>
      <c r="F562" s="10">
        <v>42</v>
      </c>
      <c r="G562" s="20"/>
      <c r="H562" s="21"/>
    </row>
    <row r="563" spans="1:8" ht="18" customHeight="1">
      <c r="A563" s="209"/>
      <c r="B563" s="140"/>
      <c r="C563" s="103" t="s">
        <v>116</v>
      </c>
      <c r="D563" s="96" t="s">
        <v>16</v>
      </c>
      <c r="E563" s="99"/>
      <c r="F563" s="104">
        <v>252</v>
      </c>
      <c r="G563" s="98"/>
      <c r="H563" s="76"/>
    </row>
    <row r="564" spans="1:8" ht="35.25" customHeight="1">
      <c r="A564" s="207">
        <v>4</v>
      </c>
      <c r="B564" s="79"/>
      <c r="C564" s="28" t="s">
        <v>87</v>
      </c>
      <c r="D564" s="72" t="s">
        <v>18</v>
      </c>
      <c r="E564" s="72"/>
      <c r="F564" s="23">
        <v>0.7</v>
      </c>
      <c r="G564" s="73"/>
      <c r="H564" s="65"/>
    </row>
    <row r="565" spans="1:8" ht="13.5">
      <c r="A565" s="208"/>
      <c r="B565" s="181"/>
      <c r="C565" s="93" t="s">
        <v>30</v>
      </c>
      <c r="D565" s="74" t="s">
        <v>6</v>
      </c>
      <c r="E565" s="57"/>
      <c r="F565" s="5">
        <v>44.1</v>
      </c>
      <c r="G565" s="57"/>
      <c r="H565" s="64"/>
    </row>
    <row r="566" spans="1:8" ht="13.5">
      <c r="A566" s="208"/>
      <c r="B566" s="181"/>
      <c r="C566" s="93" t="s">
        <v>88</v>
      </c>
      <c r="D566" s="74" t="s">
        <v>6</v>
      </c>
      <c r="E566" s="74"/>
      <c r="F566" s="5">
        <v>55.3</v>
      </c>
      <c r="G566" s="57"/>
      <c r="H566" s="64"/>
    </row>
    <row r="567" spans="1:8" ht="30" customHeight="1">
      <c r="A567" s="79">
        <v>5</v>
      </c>
      <c r="B567" s="79"/>
      <c r="C567" s="16" t="s">
        <v>38</v>
      </c>
      <c r="D567" s="14" t="s">
        <v>18</v>
      </c>
      <c r="E567" s="14"/>
      <c r="F567" s="23">
        <v>0.23</v>
      </c>
      <c r="G567" s="14"/>
      <c r="H567" s="65"/>
    </row>
    <row r="568" spans="1:8" ht="27">
      <c r="A568" s="79">
        <v>6</v>
      </c>
      <c r="B568" s="79"/>
      <c r="C568" s="16" t="s">
        <v>284</v>
      </c>
      <c r="D568" s="67" t="s">
        <v>18</v>
      </c>
      <c r="E568" s="65"/>
      <c r="F568" s="67">
        <v>0.068</v>
      </c>
      <c r="G568" s="67"/>
      <c r="H568" s="65"/>
    </row>
    <row r="569" spans="1:8" ht="27">
      <c r="A569" s="207">
        <v>7</v>
      </c>
      <c r="B569" s="79"/>
      <c r="C569" s="16" t="s">
        <v>69</v>
      </c>
      <c r="D569" s="67" t="s">
        <v>18</v>
      </c>
      <c r="E569" s="65"/>
      <c r="F569" s="67">
        <v>0.068</v>
      </c>
      <c r="G569" s="67"/>
      <c r="H569" s="65"/>
    </row>
    <row r="570" spans="1:8" ht="13.5">
      <c r="A570" s="208"/>
      <c r="B570" s="82"/>
      <c r="C570" s="84" t="s">
        <v>70</v>
      </c>
      <c r="D570" s="81" t="s">
        <v>5</v>
      </c>
      <c r="E570" s="56"/>
      <c r="F570" s="87">
        <v>0.6</v>
      </c>
      <c r="G570" s="40"/>
      <c r="H570" s="56"/>
    </row>
    <row r="571" spans="1:8" ht="13.5">
      <c r="A571" s="209"/>
      <c r="B571" s="140"/>
      <c r="C571" s="84" t="s">
        <v>71</v>
      </c>
      <c r="D571" s="81" t="s">
        <v>6</v>
      </c>
      <c r="E571" s="56"/>
      <c r="F571" s="56">
        <v>1.58</v>
      </c>
      <c r="G571" s="40"/>
      <c r="H571" s="56"/>
    </row>
    <row r="572" spans="1:8" ht="27">
      <c r="A572" s="207">
        <v>8</v>
      </c>
      <c r="B572" s="79"/>
      <c r="C572" s="15" t="s">
        <v>80</v>
      </c>
      <c r="D572" s="14" t="s">
        <v>18</v>
      </c>
      <c r="E572" s="6"/>
      <c r="F572" s="77">
        <v>0.23</v>
      </c>
      <c r="G572" s="14"/>
      <c r="H572" s="65"/>
    </row>
    <row r="573" spans="1:8" ht="13.5">
      <c r="A573" s="208"/>
      <c r="B573" s="82"/>
      <c r="C573" s="3" t="s">
        <v>75</v>
      </c>
      <c r="D573" s="4" t="s">
        <v>21</v>
      </c>
      <c r="E573" s="2"/>
      <c r="F573" s="21">
        <v>23.46</v>
      </c>
      <c r="G573" s="5"/>
      <c r="H573" s="46"/>
    </row>
    <row r="574" spans="1:8" ht="13.5">
      <c r="A574" s="209"/>
      <c r="B574" s="140"/>
      <c r="C574" s="13" t="s">
        <v>42</v>
      </c>
      <c r="D574" s="4" t="s">
        <v>21</v>
      </c>
      <c r="E574" s="4"/>
      <c r="F574" s="5">
        <v>18.4</v>
      </c>
      <c r="G574" s="5"/>
      <c r="H574" s="46"/>
    </row>
    <row r="575" spans="1:8" ht="39.75" customHeight="1">
      <c r="A575" s="207">
        <v>9</v>
      </c>
      <c r="B575" s="79"/>
      <c r="C575" s="16" t="s">
        <v>199</v>
      </c>
      <c r="D575" s="14" t="s">
        <v>2</v>
      </c>
      <c r="E575" s="14"/>
      <c r="F575" s="14">
        <v>5.72</v>
      </c>
      <c r="G575" s="14"/>
      <c r="H575" s="65"/>
    </row>
    <row r="576" spans="1:8" ht="13.5">
      <c r="A576" s="209"/>
      <c r="B576" s="140"/>
      <c r="C576" s="13" t="s">
        <v>89</v>
      </c>
      <c r="D576" s="4" t="s">
        <v>2</v>
      </c>
      <c r="E576" s="5"/>
      <c r="F576" s="21">
        <v>5.72</v>
      </c>
      <c r="G576" s="5"/>
      <c r="H576" s="21"/>
    </row>
    <row r="577" spans="1:8" ht="30.75" customHeight="1">
      <c r="A577" s="79">
        <v>10</v>
      </c>
      <c r="B577" s="79"/>
      <c r="C577" s="16" t="s">
        <v>210</v>
      </c>
      <c r="D577" s="14" t="s">
        <v>5</v>
      </c>
      <c r="E577" s="22"/>
      <c r="F577" s="22">
        <v>0.5</v>
      </c>
      <c r="G577" s="22"/>
      <c r="H577" s="23"/>
    </row>
    <row r="578" spans="1:8" ht="39.75" customHeight="1">
      <c r="A578" s="79">
        <v>11</v>
      </c>
      <c r="B578" s="79"/>
      <c r="C578" s="16" t="s">
        <v>213</v>
      </c>
      <c r="D578" s="14" t="s">
        <v>211</v>
      </c>
      <c r="E578" s="22"/>
      <c r="F578" s="77">
        <v>0.01</v>
      </c>
      <c r="G578" s="77"/>
      <c r="H578" s="23"/>
    </row>
    <row r="579" spans="1:8" ht="27">
      <c r="A579" s="207">
        <v>12</v>
      </c>
      <c r="B579" s="79"/>
      <c r="C579" s="15" t="s">
        <v>204</v>
      </c>
      <c r="D579" s="14" t="s">
        <v>21</v>
      </c>
      <c r="E579" s="14"/>
      <c r="F579" s="22">
        <v>23</v>
      </c>
      <c r="G579" s="22"/>
      <c r="H579" s="159"/>
    </row>
    <row r="580" spans="1:8" ht="13.5">
      <c r="A580" s="208"/>
      <c r="B580" s="82"/>
      <c r="C580" s="27" t="s">
        <v>200</v>
      </c>
      <c r="D580" s="161" t="s">
        <v>21</v>
      </c>
      <c r="E580" s="161"/>
      <c r="F580" s="162">
        <v>23</v>
      </c>
      <c r="G580" s="161"/>
      <c r="H580" s="163"/>
    </row>
    <row r="581" spans="1:8" ht="17.25" customHeight="1">
      <c r="A581" s="208"/>
      <c r="B581" s="82"/>
      <c r="C581" s="27" t="s">
        <v>201</v>
      </c>
      <c r="D581" s="164" t="s">
        <v>16</v>
      </c>
      <c r="E581" s="161"/>
      <c r="F581" s="162">
        <v>10</v>
      </c>
      <c r="G581" s="162"/>
      <c r="H581" s="163"/>
    </row>
    <row r="582" spans="1:8" ht="13.5">
      <c r="A582" s="208"/>
      <c r="B582" s="82"/>
      <c r="C582" s="27" t="s">
        <v>202</v>
      </c>
      <c r="D582" s="164" t="s">
        <v>16</v>
      </c>
      <c r="E582" s="161"/>
      <c r="F582" s="162">
        <v>1</v>
      </c>
      <c r="G582" s="161"/>
      <c r="H582" s="163"/>
    </row>
    <row r="583" spans="1:8" ht="13.5">
      <c r="A583" s="208"/>
      <c r="B583" s="82"/>
      <c r="C583" s="27" t="s">
        <v>203</v>
      </c>
      <c r="D583" s="164" t="s">
        <v>16</v>
      </c>
      <c r="E583" s="161"/>
      <c r="F583" s="162">
        <v>10</v>
      </c>
      <c r="G583" s="161"/>
      <c r="H583" s="163"/>
    </row>
    <row r="584" spans="1:8" ht="31.5" customHeight="1">
      <c r="A584" s="207">
        <v>13</v>
      </c>
      <c r="B584" s="79"/>
      <c r="C584" s="48" t="s">
        <v>212</v>
      </c>
      <c r="D584" s="14" t="s">
        <v>21</v>
      </c>
      <c r="E584" s="14"/>
      <c r="F584" s="22">
        <v>18</v>
      </c>
      <c r="G584" s="14"/>
      <c r="H584" s="65"/>
    </row>
    <row r="585" spans="1:8" ht="13.5">
      <c r="A585" s="208"/>
      <c r="B585" s="82"/>
      <c r="C585" s="11" t="s">
        <v>206</v>
      </c>
      <c r="D585" s="12" t="s">
        <v>16</v>
      </c>
      <c r="E585" s="4"/>
      <c r="F585" s="5">
        <v>9</v>
      </c>
      <c r="G585" s="4"/>
      <c r="H585" s="21"/>
    </row>
    <row r="586" spans="1:8" ht="13.5">
      <c r="A586" s="208"/>
      <c r="B586" s="82"/>
      <c r="C586" s="27" t="s">
        <v>207</v>
      </c>
      <c r="D586" s="4" t="s">
        <v>16</v>
      </c>
      <c r="E586" s="161"/>
      <c r="F586" s="20">
        <v>6</v>
      </c>
      <c r="G586" s="20"/>
      <c r="H586" s="21"/>
    </row>
    <row r="587" spans="1:8" ht="15" customHeight="1">
      <c r="A587" s="207">
        <v>14</v>
      </c>
      <c r="B587" s="79"/>
      <c r="C587" s="28" t="s">
        <v>224</v>
      </c>
      <c r="D587" s="14" t="s">
        <v>16</v>
      </c>
      <c r="E587" s="165"/>
      <c r="F587" s="22">
        <v>1</v>
      </c>
      <c r="G587" s="143"/>
      <c r="H587" s="65"/>
    </row>
    <row r="588" spans="1:8" ht="27">
      <c r="A588" s="208"/>
      <c r="B588" s="82"/>
      <c r="C588" s="17" t="s">
        <v>208</v>
      </c>
      <c r="D588" s="9" t="s">
        <v>132</v>
      </c>
      <c r="E588" s="9"/>
      <c r="F588" s="167">
        <f>F587*E588</f>
        <v>0</v>
      </c>
      <c r="G588" s="166"/>
      <c r="H588" s="168"/>
    </row>
    <row r="589" spans="1:8" ht="15" customHeight="1">
      <c r="A589" s="208"/>
      <c r="B589" s="82"/>
      <c r="C589" s="17" t="s">
        <v>209</v>
      </c>
      <c r="D589" s="9" t="s">
        <v>132</v>
      </c>
      <c r="E589" s="9"/>
      <c r="F589" s="167">
        <f>E589*F587</f>
        <v>0</v>
      </c>
      <c r="G589" s="166"/>
      <c r="H589" s="168"/>
    </row>
    <row r="590" spans="1:8" ht="54" customHeight="1">
      <c r="A590" s="207">
        <v>15</v>
      </c>
      <c r="B590" s="79"/>
      <c r="C590" s="15" t="s">
        <v>214</v>
      </c>
      <c r="D590" s="150" t="s">
        <v>2</v>
      </c>
      <c r="E590" s="150"/>
      <c r="F590" s="152">
        <v>1.1</v>
      </c>
      <c r="G590" s="150"/>
      <c r="H590" s="153"/>
    </row>
    <row r="591" spans="1:8" ht="13.5">
      <c r="A591" s="208"/>
      <c r="B591" s="82"/>
      <c r="C591" s="84" t="s">
        <v>72</v>
      </c>
      <c r="D591" s="81" t="s">
        <v>2</v>
      </c>
      <c r="E591" s="87"/>
      <c r="F591" s="56">
        <v>1.12</v>
      </c>
      <c r="G591" s="40"/>
      <c r="H591" s="56"/>
    </row>
    <row r="592" spans="1:8" ht="13.5">
      <c r="A592" s="208"/>
      <c r="B592" s="82"/>
      <c r="C592" s="27" t="s">
        <v>215</v>
      </c>
      <c r="D592" s="41" t="s">
        <v>21</v>
      </c>
      <c r="E592" s="27"/>
      <c r="F592" s="32">
        <v>12</v>
      </c>
      <c r="G592" s="32"/>
      <c r="H592" s="56"/>
    </row>
    <row r="593" spans="1:8" ht="13.5">
      <c r="A593" s="209"/>
      <c r="B593" s="140"/>
      <c r="C593" s="84" t="s">
        <v>216</v>
      </c>
      <c r="D593" s="81" t="s">
        <v>6</v>
      </c>
      <c r="E593" s="85"/>
      <c r="F593" s="40">
        <v>0.5</v>
      </c>
      <c r="G593" s="40"/>
      <c r="H593" s="56"/>
    </row>
    <row r="594" spans="1:8" ht="29.25" customHeight="1">
      <c r="A594" s="207">
        <v>16</v>
      </c>
      <c r="B594" s="79"/>
      <c r="C594" s="16" t="s">
        <v>217</v>
      </c>
      <c r="D594" s="14" t="s">
        <v>21</v>
      </c>
      <c r="E594" s="14"/>
      <c r="F594" s="22">
        <v>15</v>
      </c>
      <c r="G594" s="22"/>
      <c r="H594" s="65"/>
    </row>
    <row r="595" spans="1:8" ht="13.5">
      <c r="A595" s="208"/>
      <c r="B595" s="82"/>
      <c r="C595" s="13" t="s">
        <v>198</v>
      </c>
      <c r="D595" s="12" t="s">
        <v>2</v>
      </c>
      <c r="E595" s="5"/>
      <c r="F595" s="5">
        <v>3</v>
      </c>
      <c r="G595" s="5"/>
      <c r="H595" s="21"/>
    </row>
    <row r="596" spans="1:8" ht="13.5">
      <c r="A596" s="209"/>
      <c r="B596" s="140"/>
      <c r="C596" s="13" t="s">
        <v>106</v>
      </c>
      <c r="D596" s="12" t="s">
        <v>16</v>
      </c>
      <c r="E596" s="4"/>
      <c r="F596" s="5">
        <v>60</v>
      </c>
      <c r="G596" s="21"/>
      <c r="H596" s="21"/>
    </row>
    <row r="597" spans="1:8" ht="30.75" customHeight="1">
      <c r="A597" s="207">
        <v>17</v>
      </c>
      <c r="B597" s="79"/>
      <c r="C597" s="15" t="s">
        <v>283</v>
      </c>
      <c r="D597" s="67" t="s">
        <v>18</v>
      </c>
      <c r="E597" s="65"/>
      <c r="F597" s="67">
        <v>0.068</v>
      </c>
      <c r="G597" s="67"/>
      <c r="H597" s="65"/>
    </row>
    <row r="598" spans="1:8" ht="13.5">
      <c r="A598" s="208"/>
      <c r="B598" s="82"/>
      <c r="C598" s="84" t="s">
        <v>72</v>
      </c>
      <c r="D598" s="81" t="s">
        <v>2</v>
      </c>
      <c r="E598" s="87"/>
      <c r="F598" s="56">
        <v>6.94</v>
      </c>
      <c r="G598" s="40"/>
      <c r="H598" s="56"/>
    </row>
    <row r="599" spans="1:8" ht="13.5">
      <c r="A599" s="209"/>
      <c r="B599" s="140"/>
      <c r="C599" s="84" t="s">
        <v>73</v>
      </c>
      <c r="D599" s="81" t="s">
        <v>6</v>
      </c>
      <c r="E599" s="85"/>
      <c r="F599" s="40">
        <v>1.5</v>
      </c>
      <c r="G599" s="40"/>
      <c r="H599" s="56"/>
    </row>
    <row r="600" spans="1:8" ht="27">
      <c r="A600" s="40">
        <v>18</v>
      </c>
      <c r="B600" s="40"/>
      <c r="C600" s="28" t="s">
        <v>163</v>
      </c>
      <c r="D600" s="14" t="s">
        <v>5</v>
      </c>
      <c r="E600" s="131"/>
      <c r="F600" s="22">
        <v>2.5</v>
      </c>
      <c r="G600" s="5"/>
      <c r="H600" s="65"/>
    </row>
    <row r="601" spans="1:8" ht="27">
      <c r="A601" s="40">
        <v>19</v>
      </c>
      <c r="B601" s="40"/>
      <c r="C601" s="15" t="s">
        <v>66</v>
      </c>
      <c r="D601" s="14" t="s">
        <v>26</v>
      </c>
      <c r="E601" s="14"/>
      <c r="F601" s="22">
        <v>4</v>
      </c>
      <c r="G601" s="21"/>
      <c r="H601" s="65"/>
    </row>
    <row r="602" spans="1:8" ht="13.5">
      <c r="A602" s="69"/>
      <c r="B602" s="69"/>
      <c r="C602" s="67" t="s">
        <v>61</v>
      </c>
      <c r="D602" s="66"/>
      <c r="E602" s="65"/>
      <c r="F602" s="67"/>
      <c r="G602" s="67"/>
      <c r="H602" s="65"/>
    </row>
    <row r="603" spans="1:8" ht="16.5">
      <c r="A603" s="69"/>
      <c r="B603" s="69"/>
      <c r="C603" s="178" t="s">
        <v>111</v>
      </c>
      <c r="D603" s="66"/>
      <c r="E603" s="65"/>
      <c r="F603" s="67"/>
      <c r="G603" s="67"/>
      <c r="H603" s="65"/>
    </row>
    <row r="604" spans="1:8" ht="40.5">
      <c r="A604" s="207">
        <v>1</v>
      </c>
      <c r="B604" s="79"/>
      <c r="C604" s="48" t="s">
        <v>188</v>
      </c>
      <c r="D604" s="37" t="s">
        <v>18</v>
      </c>
      <c r="E604" s="36"/>
      <c r="F604" s="49">
        <v>1.4</v>
      </c>
      <c r="G604" s="49"/>
      <c r="H604" s="65"/>
    </row>
    <row r="605" spans="1:8" ht="13.5">
      <c r="A605" s="208"/>
      <c r="B605" s="82"/>
      <c r="C605" s="18" t="s">
        <v>30</v>
      </c>
      <c r="D605" s="19" t="s">
        <v>20</v>
      </c>
      <c r="E605" s="51"/>
      <c r="F605" s="10">
        <v>88.2</v>
      </c>
      <c r="G605" s="20"/>
      <c r="H605" s="26"/>
    </row>
    <row r="606" spans="1:8" ht="13.5">
      <c r="A606" s="208"/>
      <c r="B606" s="82"/>
      <c r="C606" s="18" t="s">
        <v>22</v>
      </c>
      <c r="D606" s="19" t="s">
        <v>20</v>
      </c>
      <c r="E606" s="51"/>
      <c r="F606" s="10">
        <v>110.6</v>
      </c>
      <c r="G606" s="20"/>
      <c r="H606" s="168"/>
    </row>
    <row r="607" spans="1:8" ht="13.5">
      <c r="A607" s="157"/>
      <c r="B607" s="157"/>
      <c r="C607" s="175" t="s">
        <v>108</v>
      </c>
      <c r="D607" s="141"/>
      <c r="E607" s="142"/>
      <c r="F607" s="143"/>
      <c r="G607" s="142"/>
      <c r="H607" s="142"/>
    </row>
    <row r="608" spans="1:8" ht="31.5">
      <c r="A608" s="69"/>
      <c r="B608" s="69"/>
      <c r="C608" s="158" t="s">
        <v>167</v>
      </c>
      <c r="D608" s="66"/>
      <c r="E608" s="65"/>
      <c r="F608" s="67"/>
      <c r="G608" s="67"/>
      <c r="H608" s="65"/>
    </row>
    <row r="609" spans="1:8" ht="40.5">
      <c r="A609" s="79">
        <v>1</v>
      </c>
      <c r="B609" s="79"/>
      <c r="C609" s="16" t="s">
        <v>177</v>
      </c>
      <c r="D609" s="14" t="s">
        <v>18</v>
      </c>
      <c r="E609" s="14"/>
      <c r="F609" s="77">
        <v>0.523</v>
      </c>
      <c r="G609" s="14"/>
      <c r="H609" s="65"/>
    </row>
    <row r="610" spans="1:8" ht="30" customHeight="1">
      <c r="A610" s="207">
        <v>2</v>
      </c>
      <c r="B610" s="79"/>
      <c r="C610" s="16" t="s">
        <v>168</v>
      </c>
      <c r="D610" s="67" t="s">
        <v>18</v>
      </c>
      <c r="E610" s="65"/>
      <c r="F610" s="67">
        <v>0.523</v>
      </c>
      <c r="G610" s="67"/>
      <c r="H610" s="65"/>
    </row>
    <row r="611" spans="1:8" ht="13.5">
      <c r="A611" s="208"/>
      <c r="B611" s="82"/>
      <c r="C611" s="13" t="s">
        <v>169</v>
      </c>
      <c r="D611" s="12" t="s">
        <v>5</v>
      </c>
      <c r="E611" s="4"/>
      <c r="F611" s="21">
        <v>0.73</v>
      </c>
      <c r="G611" s="5"/>
      <c r="H611" s="56"/>
    </row>
    <row r="612" spans="1:8" ht="13.5">
      <c r="A612" s="208"/>
      <c r="B612" s="82"/>
      <c r="C612" s="84" t="s">
        <v>170</v>
      </c>
      <c r="D612" s="81" t="s">
        <v>5</v>
      </c>
      <c r="E612" s="56"/>
      <c r="F612" s="87">
        <v>1.1</v>
      </c>
      <c r="G612" s="40"/>
      <c r="H612" s="56"/>
    </row>
    <row r="613" spans="1:8" ht="13.5">
      <c r="A613" s="209"/>
      <c r="B613" s="140"/>
      <c r="C613" s="84" t="s">
        <v>221</v>
      </c>
      <c r="D613" s="81" t="s">
        <v>6</v>
      </c>
      <c r="E613" s="172"/>
      <c r="F613" s="56">
        <v>12.19</v>
      </c>
      <c r="G613" s="40"/>
      <c r="H613" s="56"/>
    </row>
    <row r="614" spans="1:8" ht="49.5" customHeight="1">
      <c r="A614" s="207">
        <v>3</v>
      </c>
      <c r="B614" s="79"/>
      <c r="C614" s="15" t="s">
        <v>171</v>
      </c>
      <c r="D614" s="14" t="s">
        <v>18</v>
      </c>
      <c r="E614" s="6"/>
      <c r="F614" s="77">
        <v>0.536</v>
      </c>
      <c r="G614" s="14"/>
      <c r="H614" s="65"/>
    </row>
    <row r="615" spans="1:8" ht="13.5">
      <c r="A615" s="209"/>
      <c r="B615" s="140"/>
      <c r="C615" s="13" t="s">
        <v>75</v>
      </c>
      <c r="D615" s="4" t="s">
        <v>2</v>
      </c>
      <c r="E615" s="2"/>
      <c r="F615" s="5">
        <v>5</v>
      </c>
      <c r="G615" s="5"/>
      <c r="H615" s="56"/>
    </row>
    <row r="616" spans="1:8" ht="13.5">
      <c r="A616" s="157"/>
      <c r="B616" s="157"/>
      <c r="C616" s="175" t="s">
        <v>172</v>
      </c>
      <c r="D616" s="141"/>
      <c r="E616" s="142"/>
      <c r="F616" s="143"/>
      <c r="G616" s="142"/>
      <c r="H616" s="142"/>
    </row>
    <row r="617" spans="1:8" ht="33.75" customHeight="1">
      <c r="A617" s="145"/>
      <c r="B617" s="145"/>
      <c r="C617" s="158" t="s">
        <v>173</v>
      </c>
      <c r="D617" s="141"/>
      <c r="E617" s="142"/>
      <c r="F617" s="143"/>
      <c r="G617" s="142"/>
      <c r="H617" s="142"/>
    </row>
    <row r="618" spans="1:8" ht="41.25" customHeight="1">
      <c r="A618" s="94">
        <v>1</v>
      </c>
      <c r="B618" s="94"/>
      <c r="C618" s="16" t="s">
        <v>177</v>
      </c>
      <c r="D618" s="14" t="s">
        <v>18</v>
      </c>
      <c r="E618" s="14"/>
      <c r="F618" s="77">
        <v>0.466</v>
      </c>
      <c r="G618" s="14"/>
      <c r="H618" s="65"/>
    </row>
    <row r="619" spans="1:8" ht="27">
      <c r="A619" s="207">
        <v>2</v>
      </c>
      <c r="B619" s="79"/>
      <c r="C619" s="16" t="s">
        <v>168</v>
      </c>
      <c r="D619" s="67" t="s">
        <v>18</v>
      </c>
      <c r="E619" s="65"/>
      <c r="F619" s="67">
        <v>0.523</v>
      </c>
      <c r="G619" s="67"/>
      <c r="H619" s="65"/>
    </row>
    <row r="620" spans="1:8" ht="13.5">
      <c r="A620" s="208"/>
      <c r="B620" s="82"/>
      <c r="C620" s="13" t="s">
        <v>174</v>
      </c>
      <c r="D620" s="12" t="s">
        <v>5</v>
      </c>
      <c r="E620" s="4"/>
      <c r="F620" s="21">
        <v>0.28</v>
      </c>
      <c r="G620" s="5"/>
      <c r="H620" s="56"/>
    </row>
    <row r="621" spans="1:8" ht="13.5">
      <c r="A621" s="208"/>
      <c r="B621" s="82"/>
      <c r="C621" s="84" t="s">
        <v>170</v>
      </c>
      <c r="D621" s="81" t="s">
        <v>5</v>
      </c>
      <c r="E621" s="56"/>
      <c r="F621" s="56">
        <v>0.95</v>
      </c>
      <c r="G621" s="40"/>
      <c r="H621" s="56"/>
    </row>
    <row r="622" spans="1:8" ht="13.5">
      <c r="A622" s="209"/>
      <c r="B622" s="140"/>
      <c r="C622" s="84" t="s">
        <v>221</v>
      </c>
      <c r="D622" s="81" t="s">
        <v>6</v>
      </c>
      <c r="E622" s="172">
        <v>23.3</v>
      </c>
      <c r="F622" s="56">
        <v>12.19</v>
      </c>
      <c r="G622" s="40"/>
      <c r="H622" s="56"/>
    </row>
    <row r="623" spans="1:8" ht="43.5" customHeight="1">
      <c r="A623" s="207">
        <v>3</v>
      </c>
      <c r="B623" s="79"/>
      <c r="C623" s="15" t="s">
        <v>175</v>
      </c>
      <c r="D623" s="14" t="s">
        <v>18</v>
      </c>
      <c r="E623" s="6"/>
      <c r="F623" s="77">
        <v>0.466</v>
      </c>
      <c r="G623" s="14"/>
      <c r="H623" s="65"/>
    </row>
    <row r="624" spans="1:8" ht="13.5">
      <c r="A624" s="209"/>
      <c r="B624" s="140"/>
      <c r="C624" s="13" t="s">
        <v>75</v>
      </c>
      <c r="D624" s="4" t="s">
        <v>2</v>
      </c>
      <c r="E624" s="2"/>
      <c r="F624" s="5">
        <v>10</v>
      </c>
      <c r="G624" s="5"/>
      <c r="H624" s="46"/>
    </row>
    <row r="625" spans="1:9" ht="13.5">
      <c r="A625" s="157"/>
      <c r="B625" s="157"/>
      <c r="C625" s="175" t="s">
        <v>176</v>
      </c>
      <c r="D625" s="141"/>
      <c r="E625" s="142"/>
      <c r="F625" s="143"/>
      <c r="G625" s="142"/>
      <c r="H625" s="142"/>
      <c r="I625" s="173"/>
    </row>
    <row r="626" spans="1:8" ht="31.5">
      <c r="A626" s="140"/>
      <c r="B626" s="140"/>
      <c r="C626" s="158" t="s">
        <v>180</v>
      </c>
      <c r="D626" s="141"/>
      <c r="E626" s="142"/>
      <c r="F626" s="143"/>
      <c r="G626" s="142"/>
      <c r="H626" s="142"/>
    </row>
    <row r="627" spans="1:8" ht="40.5">
      <c r="A627" s="94">
        <v>1</v>
      </c>
      <c r="B627" s="94"/>
      <c r="C627" s="16" t="s">
        <v>177</v>
      </c>
      <c r="D627" s="14" t="s">
        <v>18</v>
      </c>
      <c r="E627" s="14"/>
      <c r="F627" s="77">
        <v>0.462</v>
      </c>
      <c r="G627" s="14"/>
      <c r="H627" s="65"/>
    </row>
    <row r="628" spans="1:8" ht="61.5" customHeight="1">
      <c r="A628" s="207">
        <v>2</v>
      </c>
      <c r="B628" s="79"/>
      <c r="C628" s="28" t="s">
        <v>178</v>
      </c>
      <c r="D628" s="67" t="s">
        <v>5</v>
      </c>
      <c r="E628" s="65"/>
      <c r="F628" s="67">
        <v>27.72</v>
      </c>
      <c r="G628" s="67"/>
      <c r="H628" s="65"/>
    </row>
    <row r="629" spans="1:8" ht="13.5">
      <c r="A629" s="208"/>
      <c r="B629" s="82"/>
      <c r="C629" s="11" t="s">
        <v>52</v>
      </c>
      <c r="D629" s="4" t="s">
        <v>5</v>
      </c>
      <c r="E629" s="4"/>
      <c r="F629" s="21">
        <v>31.88</v>
      </c>
      <c r="G629" s="4"/>
      <c r="H629" s="21"/>
    </row>
    <row r="630" spans="1:8" ht="18.75" customHeight="1">
      <c r="A630" s="209"/>
      <c r="B630" s="140"/>
      <c r="C630" s="31" t="s">
        <v>77</v>
      </c>
      <c r="D630" s="40" t="s">
        <v>26</v>
      </c>
      <c r="E630" s="56"/>
      <c r="F630" s="56">
        <v>57.38</v>
      </c>
      <c r="G630" s="40"/>
      <c r="H630" s="56"/>
    </row>
    <row r="631" spans="1:8" ht="30.75" customHeight="1">
      <c r="A631" s="207">
        <v>3</v>
      </c>
      <c r="B631" s="79"/>
      <c r="C631" s="28" t="s">
        <v>179</v>
      </c>
      <c r="D631" s="14" t="s">
        <v>18</v>
      </c>
      <c r="E631" s="42"/>
      <c r="F631" s="30">
        <v>0.462</v>
      </c>
      <c r="G631" s="22"/>
      <c r="H631" s="65"/>
    </row>
    <row r="632" spans="1:8" ht="27">
      <c r="A632" s="208"/>
      <c r="B632" s="82"/>
      <c r="C632" s="106" t="s">
        <v>182</v>
      </c>
      <c r="D632" s="74" t="s">
        <v>5</v>
      </c>
      <c r="E632" s="76"/>
      <c r="F632" s="107">
        <v>3.77</v>
      </c>
      <c r="G632" s="57"/>
      <c r="H632" s="64"/>
    </row>
    <row r="633" spans="1:8" ht="27">
      <c r="A633" s="207">
        <v>4</v>
      </c>
      <c r="B633" s="79"/>
      <c r="C633" s="15" t="s">
        <v>80</v>
      </c>
      <c r="D633" s="14" t="s">
        <v>18</v>
      </c>
      <c r="E633" s="6"/>
      <c r="F633" s="77">
        <v>0.462</v>
      </c>
      <c r="G633" s="14"/>
      <c r="H633" s="65"/>
    </row>
    <row r="634" spans="1:8" ht="13.5">
      <c r="A634" s="208"/>
      <c r="B634" s="82"/>
      <c r="C634" s="13" t="s">
        <v>75</v>
      </c>
      <c r="D634" s="4" t="s">
        <v>21</v>
      </c>
      <c r="E634" s="2">
        <v>102</v>
      </c>
      <c r="F634" s="21">
        <v>47.12</v>
      </c>
      <c r="G634" s="5"/>
      <c r="H634" s="46"/>
    </row>
    <row r="635" spans="1:8" ht="13.5">
      <c r="A635" s="209"/>
      <c r="B635" s="140"/>
      <c r="C635" s="13" t="s">
        <v>42</v>
      </c>
      <c r="D635" s="4" t="s">
        <v>21</v>
      </c>
      <c r="E635" s="4"/>
      <c r="F635" s="5">
        <v>27.8</v>
      </c>
      <c r="G635" s="5"/>
      <c r="H635" s="46"/>
    </row>
    <row r="636" spans="1:8" ht="13.5">
      <c r="A636" s="157"/>
      <c r="B636" s="157"/>
      <c r="C636" s="175" t="s">
        <v>181</v>
      </c>
      <c r="D636" s="141"/>
      <c r="E636" s="142"/>
      <c r="F636" s="143"/>
      <c r="G636" s="142"/>
      <c r="H636" s="142"/>
    </row>
    <row r="637" spans="1:8" ht="31.5">
      <c r="A637" s="157"/>
      <c r="B637" s="157"/>
      <c r="C637" s="158" t="s">
        <v>248</v>
      </c>
      <c r="D637" s="141"/>
      <c r="E637" s="142"/>
      <c r="F637" s="143"/>
      <c r="G637" s="142"/>
      <c r="H637" s="142"/>
    </row>
    <row r="638" spans="1:8" ht="27">
      <c r="A638" s="140">
        <v>1</v>
      </c>
      <c r="B638" s="41"/>
      <c r="C638" s="28" t="s">
        <v>252</v>
      </c>
      <c r="D638" s="14" t="s">
        <v>2</v>
      </c>
      <c r="E638" s="42"/>
      <c r="F638" s="30">
        <v>3.24</v>
      </c>
      <c r="G638" s="22"/>
      <c r="H638" s="65"/>
    </row>
    <row r="639" spans="1:8" ht="27">
      <c r="A639" s="207">
        <v>2</v>
      </c>
      <c r="B639" s="41"/>
      <c r="C639" s="149" t="s">
        <v>250</v>
      </c>
      <c r="D639" s="150" t="s">
        <v>18</v>
      </c>
      <c r="E639" s="151"/>
      <c r="F639" s="197">
        <v>0.0324</v>
      </c>
      <c r="G639" s="152"/>
      <c r="H639" s="153"/>
    </row>
    <row r="640" spans="1:8" ht="27">
      <c r="A640" s="209"/>
      <c r="B640" s="83"/>
      <c r="C640" s="38" t="s">
        <v>186</v>
      </c>
      <c r="D640" s="35" t="s">
        <v>2</v>
      </c>
      <c r="E640" s="39"/>
      <c r="F640" s="100">
        <v>3.24</v>
      </c>
      <c r="G640" s="39"/>
      <c r="H640" s="46"/>
    </row>
    <row r="641" spans="1:8" ht="13.5">
      <c r="A641" s="140"/>
      <c r="B641" s="140"/>
      <c r="C641" s="66" t="s">
        <v>251</v>
      </c>
      <c r="D641" s="66"/>
      <c r="E641" s="65"/>
      <c r="F641" s="67"/>
      <c r="G641" s="67"/>
      <c r="H641" s="65"/>
    </row>
    <row r="642" spans="1:8" ht="18.75" customHeight="1">
      <c r="A642" s="79"/>
      <c r="B642" s="79"/>
      <c r="C642" s="122" t="s">
        <v>155</v>
      </c>
      <c r="D642" s="71" t="s">
        <v>226</v>
      </c>
      <c r="E642" s="65"/>
      <c r="F642" s="67"/>
      <c r="G642" s="56"/>
      <c r="H642" s="65"/>
    </row>
    <row r="643" spans="1:8" ht="13.5">
      <c r="A643" s="79"/>
      <c r="B643" s="79"/>
      <c r="C643" s="67" t="s">
        <v>7</v>
      </c>
      <c r="D643" s="66"/>
      <c r="E643" s="65"/>
      <c r="F643" s="15"/>
      <c r="G643" s="67"/>
      <c r="H643" s="65"/>
    </row>
    <row r="644" spans="1:8" ht="13.5">
      <c r="A644" s="79"/>
      <c r="B644" s="79"/>
      <c r="C644" s="67" t="s">
        <v>34</v>
      </c>
      <c r="D644" s="70" t="s">
        <v>226</v>
      </c>
      <c r="E644" s="65"/>
      <c r="F644" s="15"/>
      <c r="G644" s="67"/>
      <c r="H644" s="65"/>
    </row>
    <row r="645" spans="1:8" ht="13.5">
      <c r="A645" s="79"/>
      <c r="B645" s="79"/>
      <c r="C645" s="67" t="s">
        <v>7</v>
      </c>
      <c r="D645" s="66"/>
      <c r="E645" s="65"/>
      <c r="F645" s="67"/>
      <c r="G645" s="67"/>
      <c r="H645" s="65"/>
    </row>
    <row r="646" spans="1:8" ht="13.5">
      <c r="A646" s="79"/>
      <c r="B646" s="79"/>
      <c r="C646" s="67" t="s">
        <v>35</v>
      </c>
      <c r="D646" s="70" t="s">
        <v>226</v>
      </c>
      <c r="E646" s="65"/>
      <c r="F646" s="15"/>
      <c r="G646" s="67"/>
      <c r="H646" s="65"/>
    </row>
    <row r="647" spans="1:8" ht="13.5">
      <c r="A647" s="79"/>
      <c r="B647" s="79"/>
      <c r="C647" s="67" t="s">
        <v>7</v>
      </c>
      <c r="D647" s="66"/>
      <c r="E647" s="65"/>
      <c r="F647" s="67"/>
      <c r="G647" s="67"/>
      <c r="H647" s="65"/>
    </row>
    <row r="648" spans="1:8" ht="13.5">
      <c r="A648" s="79"/>
      <c r="B648" s="79"/>
      <c r="C648" s="67" t="s">
        <v>63</v>
      </c>
      <c r="D648" s="70" t="s">
        <v>226</v>
      </c>
      <c r="E648" s="65"/>
      <c r="F648" s="15"/>
      <c r="G648" s="67"/>
      <c r="H648" s="65"/>
    </row>
    <row r="649" spans="1:8" ht="13.5">
      <c r="A649" s="79"/>
      <c r="B649" s="79"/>
      <c r="C649" s="67" t="s">
        <v>7</v>
      </c>
      <c r="D649" s="66"/>
      <c r="E649" s="65"/>
      <c r="F649" s="67"/>
      <c r="G649" s="67"/>
      <c r="H649" s="65"/>
    </row>
    <row r="650" spans="1:8" ht="16.5" customHeight="1">
      <c r="A650" s="79"/>
      <c r="B650" s="79"/>
      <c r="C650" s="66" t="s">
        <v>44</v>
      </c>
      <c r="D650" s="70">
        <v>0.18</v>
      </c>
      <c r="E650" s="65"/>
      <c r="F650" s="67"/>
      <c r="G650" s="67"/>
      <c r="H650" s="65"/>
    </row>
    <row r="651" spans="1:8" ht="13.5">
      <c r="A651" s="79"/>
      <c r="B651" s="79"/>
      <c r="C651" s="67" t="s">
        <v>65</v>
      </c>
      <c r="D651" s="66"/>
      <c r="E651" s="65"/>
      <c r="F651" s="67"/>
      <c r="G651" s="67"/>
      <c r="H651" s="65"/>
    </row>
    <row r="652" spans="1:8" ht="16.5">
      <c r="A652" s="79"/>
      <c r="B652" s="79"/>
      <c r="C652" s="179" t="s">
        <v>46</v>
      </c>
      <c r="D652" s="66"/>
      <c r="E652" s="65"/>
      <c r="F652" s="67"/>
      <c r="G652" s="67"/>
      <c r="H652" s="67"/>
    </row>
    <row r="653" spans="1:8" ht="15.75">
      <c r="A653" s="79"/>
      <c r="B653" s="79"/>
      <c r="C653" s="158" t="s">
        <v>51</v>
      </c>
      <c r="D653" s="66"/>
      <c r="E653" s="65"/>
      <c r="F653" s="67"/>
      <c r="G653" s="67"/>
      <c r="H653" s="67"/>
    </row>
    <row r="654" spans="1:8" ht="27.75" customHeight="1">
      <c r="A654" s="79">
        <v>1</v>
      </c>
      <c r="B654" s="79"/>
      <c r="C654" s="16" t="s">
        <v>38</v>
      </c>
      <c r="D654" s="14" t="s">
        <v>18</v>
      </c>
      <c r="E654" s="14"/>
      <c r="F654" s="77">
        <v>1.14</v>
      </c>
      <c r="G654" s="14"/>
      <c r="H654" s="65"/>
    </row>
    <row r="655" spans="1:8" ht="27">
      <c r="A655" s="79">
        <v>2</v>
      </c>
      <c r="B655" s="79"/>
      <c r="C655" s="28" t="s">
        <v>50</v>
      </c>
      <c r="D655" s="67" t="s">
        <v>18</v>
      </c>
      <c r="E655" s="65"/>
      <c r="F655" s="67">
        <v>0.203</v>
      </c>
      <c r="G655" s="67"/>
      <c r="H655" s="65"/>
    </row>
    <row r="656" spans="1:8" ht="55.5" customHeight="1">
      <c r="A656" s="207">
        <v>3</v>
      </c>
      <c r="B656" s="79"/>
      <c r="C656" s="28" t="s">
        <v>67</v>
      </c>
      <c r="D656" s="67" t="s">
        <v>5</v>
      </c>
      <c r="E656" s="65"/>
      <c r="F656" s="67">
        <v>68.4</v>
      </c>
      <c r="G656" s="67"/>
      <c r="H656" s="65"/>
    </row>
    <row r="657" spans="1:8" ht="13.5">
      <c r="A657" s="208"/>
      <c r="B657" s="82"/>
      <c r="C657" s="11" t="s">
        <v>52</v>
      </c>
      <c r="D657" s="4" t="s">
        <v>5</v>
      </c>
      <c r="E657" s="4"/>
      <c r="F657" s="21">
        <v>78.66</v>
      </c>
      <c r="G657" s="4"/>
      <c r="H657" s="21"/>
    </row>
    <row r="658" spans="1:8" ht="17.25" customHeight="1">
      <c r="A658" s="209"/>
      <c r="B658" s="140"/>
      <c r="C658" s="31" t="s">
        <v>77</v>
      </c>
      <c r="D658" s="40" t="s">
        <v>26</v>
      </c>
      <c r="E658" s="56"/>
      <c r="F658" s="56">
        <v>141.59</v>
      </c>
      <c r="G658" s="40"/>
      <c r="H658" s="56"/>
    </row>
    <row r="659" spans="1:8" ht="27">
      <c r="A659" s="207">
        <v>4</v>
      </c>
      <c r="B659" s="79"/>
      <c r="C659" s="28" t="s">
        <v>78</v>
      </c>
      <c r="D659" s="14" t="s">
        <v>18</v>
      </c>
      <c r="E659" s="42"/>
      <c r="F659" s="30">
        <v>1.14</v>
      </c>
      <c r="G659" s="22"/>
      <c r="H659" s="65"/>
    </row>
    <row r="660" spans="1:8" ht="13.5">
      <c r="A660" s="208"/>
      <c r="B660" s="82"/>
      <c r="C660" s="106" t="s">
        <v>273</v>
      </c>
      <c r="D660" s="74" t="s">
        <v>2</v>
      </c>
      <c r="E660" s="200"/>
      <c r="F660" s="107">
        <v>119.7</v>
      </c>
      <c r="G660" s="57"/>
      <c r="H660" s="64"/>
    </row>
    <row r="661" spans="1:8" ht="27">
      <c r="A661" s="208"/>
      <c r="B661" s="82"/>
      <c r="C661" s="106" t="s">
        <v>183</v>
      </c>
      <c r="D661" s="74" t="s">
        <v>5</v>
      </c>
      <c r="E661" s="76"/>
      <c r="F661" s="107">
        <v>9.3</v>
      </c>
      <c r="G661" s="57"/>
      <c r="H661" s="64"/>
    </row>
    <row r="662" spans="1:8" ht="34.5" customHeight="1">
      <c r="A662" s="207">
        <v>5</v>
      </c>
      <c r="B662" s="79"/>
      <c r="C662" s="15" t="s">
        <v>280</v>
      </c>
      <c r="D662" s="61" t="s">
        <v>18</v>
      </c>
      <c r="E662" s="61"/>
      <c r="F662" s="61">
        <v>1.14</v>
      </c>
      <c r="G662" s="14"/>
      <c r="H662" s="65"/>
    </row>
    <row r="663" spans="1:8" ht="13.5">
      <c r="A663" s="208"/>
      <c r="B663" s="82"/>
      <c r="C663" s="13" t="s">
        <v>257</v>
      </c>
      <c r="D663" s="12" t="s">
        <v>2</v>
      </c>
      <c r="E663" s="4"/>
      <c r="F663" s="21">
        <v>116.28</v>
      </c>
      <c r="G663" s="5"/>
      <c r="H663" s="21"/>
    </row>
    <row r="664" spans="1:8" ht="13.5">
      <c r="A664" s="208"/>
      <c r="B664" s="82"/>
      <c r="C664" s="13" t="s">
        <v>31</v>
      </c>
      <c r="D664" s="4" t="s">
        <v>6</v>
      </c>
      <c r="E664" s="5"/>
      <c r="F664" s="21">
        <v>570</v>
      </c>
      <c r="G664" s="21"/>
      <c r="H664" s="21"/>
    </row>
    <row r="665" spans="1:8" ht="42" customHeight="1">
      <c r="A665" s="207">
        <v>6</v>
      </c>
      <c r="B665" s="79"/>
      <c r="C665" s="15" t="s">
        <v>190</v>
      </c>
      <c r="D665" s="61" t="s">
        <v>18</v>
      </c>
      <c r="E665" s="61"/>
      <c r="F665" s="61">
        <v>0.082</v>
      </c>
      <c r="G665" s="14"/>
      <c r="H665" s="65"/>
    </row>
    <row r="666" spans="1:8" ht="13.5">
      <c r="A666" s="208"/>
      <c r="B666" s="82"/>
      <c r="C666" s="13" t="s">
        <v>191</v>
      </c>
      <c r="D666" s="12" t="s">
        <v>2</v>
      </c>
      <c r="E666" s="4"/>
      <c r="F666" s="21">
        <v>8.36</v>
      </c>
      <c r="G666" s="5"/>
      <c r="H666" s="21"/>
    </row>
    <row r="667" spans="1:8" ht="13.5">
      <c r="A667" s="208"/>
      <c r="B667" s="82"/>
      <c r="C667" s="13" t="s">
        <v>31</v>
      </c>
      <c r="D667" s="4" t="s">
        <v>6</v>
      </c>
      <c r="E667" s="5"/>
      <c r="F667" s="21">
        <v>41</v>
      </c>
      <c r="G667" s="21"/>
      <c r="H667" s="21"/>
    </row>
    <row r="668" spans="1:8" ht="13.5">
      <c r="A668" s="82"/>
      <c r="B668" s="82"/>
      <c r="C668" s="132" t="s">
        <v>45</v>
      </c>
      <c r="D668" s="12"/>
      <c r="E668" s="4"/>
      <c r="F668" s="21"/>
      <c r="G668" s="4"/>
      <c r="H668" s="21"/>
    </row>
    <row r="669" spans="1:8" ht="16.5">
      <c r="A669" s="79"/>
      <c r="B669" s="79"/>
      <c r="C669" s="179" t="s">
        <v>53</v>
      </c>
      <c r="D669" s="81"/>
      <c r="E669" s="56"/>
      <c r="F669" s="40"/>
      <c r="G669" s="40"/>
      <c r="H669" s="40"/>
    </row>
    <row r="670" spans="1:8" ht="28.5" customHeight="1">
      <c r="A670" s="79">
        <v>1</v>
      </c>
      <c r="B670" s="79"/>
      <c r="C670" s="16" t="s">
        <v>54</v>
      </c>
      <c r="D670" s="14" t="s">
        <v>18</v>
      </c>
      <c r="E670" s="14"/>
      <c r="F670" s="77">
        <v>0.707</v>
      </c>
      <c r="G670" s="14"/>
      <c r="H670" s="65"/>
    </row>
    <row r="671" spans="1:8" ht="27">
      <c r="A671" s="207">
        <v>2</v>
      </c>
      <c r="B671" s="79"/>
      <c r="C671" s="28" t="s">
        <v>55</v>
      </c>
      <c r="D671" s="14" t="s">
        <v>18</v>
      </c>
      <c r="E671" s="42"/>
      <c r="F671" s="80">
        <v>0.707</v>
      </c>
      <c r="G671" s="22"/>
      <c r="H671" s="65"/>
    </row>
    <row r="672" spans="1:8" ht="13.5">
      <c r="A672" s="208"/>
      <c r="B672" s="82"/>
      <c r="C672" s="106" t="s">
        <v>273</v>
      </c>
      <c r="D672" s="74" t="s">
        <v>2</v>
      </c>
      <c r="E672" s="200"/>
      <c r="F672" s="107">
        <v>74.44</v>
      </c>
      <c r="G672" s="57"/>
      <c r="H672" s="64"/>
    </row>
    <row r="673" spans="1:8" ht="13.5">
      <c r="A673" s="208"/>
      <c r="B673" s="82"/>
      <c r="C673" s="31" t="s">
        <v>274</v>
      </c>
      <c r="D673" s="4" t="s">
        <v>5</v>
      </c>
      <c r="E673" s="21"/>
      <c r="F673" s="33">
        <v>2.16</v>
      </c>
      <c r="G673" s="5"/>
      <c r="H673" s="56"/>
    </row>
    <row r="674" spans="1:8" ht="33" customHeight="1">
      <c r="A674" s="207">
        <v>3</v>
      </c>
      <c r="B674" s="79"/>
      <c r="C674" s="60" t="s">
        <v>281</v>
      </c>
      <c r="D674" s="61" t="s">
        <v>18</v>
      </c>
      <c r="E674" s="61"/>
      <c r="F674" s="61">
        <v>0.707</v>
      </c>
      <c r="G674" s="14"/>
      <c r="H674" s="65"/>
    </row>
    <row r="675" spans="1:8" ht="13.5">
      <c r="A675" s="208"/>
      <c r="B675" s="82"/>
      <c r="C675" s="13" t="s">
        <v>257</v>
      </c>
      <c r="D675" s="12" t="s">
        <v>2</v>
      </c>
      <c r="E675" s="4">
        <v>102</v>
      </c>
      <c r="F675" s="21">
        <v>72.11</v>
      </c>
      <c r="G675" s="5"/>
      <c r="H675" s="21"/>
    </row>
    <row r="676" spans="1:8" ht="13.5">
      <c r="A676" s="208"/>
      <c r="B676" s="82"/>
      <c r="C676" s="13" t="s">
        <v>31</v>
      </c>
      <c r="D676" s="4" t="s">
        <v>6</v>
      </c>
      <c r="E676" s="5">
        <v>500</v>
      </c>
      <c r="F676" s="21">
        <v>353.5</v>
      </c>
      <c r="G676" s="21"/>
      <c r="H676" s="21"/>
    </row>
    <row r="677" spans="1:8" ht="43.5" customHeight="1">
      <c r="A677" s="207">
        <v>4</v>
      </c>
      <c r="B677" s="79"/>
      <c r="C677" s="15" t="s">
        <v>56</v>
      </c>
      <c r="D677" s="61" t="s">
        <v>18</v>
      </c>
      <c r="E677" s="61"/>
      <c r="F677" s="61">
        <v>0.043</v>
      </c>
      <c r="G677" s="14"/>
      <c r="H677" s="65"/>
    </row>
    <row r="678" spans="1:8" ht="13.5">
      <c r="A678" s="208"/>
      <c r="B678" s="82"/>
      <c r="C678" s="13" t="s">
        <v>191</v>
      </c>
      <c r="D678" s="12" t="s">
        <v>2</v>
      </c>
      <c r="E678" s="4"/>
      <c r="F678" s="21">
        <v>4.39</v>
      </c>
      <c r="G678" s="5"/>
      <c r="H678" s="21"/>
    </row>
    <row r="679" spans="1:8" ht="13.5">
      <c r="A679" s="208"/>
      <c r="B679" s="82"/>
      <c r="C679" s="13" t="s">
        <v>31</v>
      </c>
      <c r="D679" s="4" t="s">
        <v>6</v>
      </c>
      <c r="E679" s="5"/>
      <c r="F679" s="21">
        <v>21.5</v>
      </c>
      <c r="G679" s="21"/>
      <c r="H679" s="56"/>
    </row>
    <row r="680" spans="1:8" ht="13.5">
      <c r="A680" s="83"/>
      <c r="B680" s="83"/>
      <c r="C680" s="132" t="s">
        <v>49</v>
      </c>
      <c r="D680" s="12"/>
      <c r="E680" s="4"/>
      <c r="F680" s="21"/>
      <c r="G680" s="4"/>
      <c r="H680" s="65"/>
    </row>
    <row r="681" spans="1:8" ht="21" customHeight="1">
      <c r="A681" s="82"/>
      <c r="B681" s="82"/>
      <c r="C681" s="179" t="s">
        <v>59</v>
      </c>
      <c r="D681" s="12"/>
      <c r="E681" s="4"/>
      <c r="F681" s="21"/>
      <c r="G681" s="4"/>
      <c r="H681" s="56"/>
    </row>
    <row r="682" spans="1:8" ht="28.5" customHeight="1">
      <c r="A682" s="79">
        <v>1</v>
      </c>
      <c r="B682" s="79"/>
      <c r="C682" s="16" t="s">
        <v>54</v>
      </c>
      <c r="D682" s="14" t="s">
        <v>18</v>
      </c>
      <c r="E682" s="14"/>
      <c r="F682" s="23">
        <v>0.55</v>
      </c>
      <c r="G682" s="14"/>
      <c r="H682" s="65"/>
    </row>
    <row r="683" spans="1:8" ht="27.75" customHeight="1">
      <c r="A683" s="207">
        <v>2</v>
      </c>
      <c r="B683" s="82"/>
      <c r="C683" s="108" t="s">
        <v>57</v>
      </c>
      <c r="D683" s="72" t="s">
        <v>18</v>
      </c>
      <c r="E683" s="109"/>
      <c r="F683" s="110">
        <v>0.55</v>
      </c>
      <c r="G683" s="111"/>
      <c r="H683" s="65"/>
    </row>
    <row r="684" spans="1:8" ht="20.25" customHeight="1">
      <c r="A684" s="208"/>
      <c r="B684" s="82"/>
      <c r="C684" s="106" t="s">
        <v>273</v>
      </c>
      <c r="D684" s="74" t="s">
        <v>2</v>
      </c>
      <c r="E684" s="200"/>
      <c r="F684" s="107">
        <v>57.75</v>
      </c>
      <c r="G684" s="57"/>
      <c r="H684" s="64"/>
    </row>
    <row r="685" spans="1:8" ht="13.5">
      <c r="A685" s="208"/>
      <c r="B685" s="82"/>
      <c r="C685" s="31" t="s">
        <v>275</v>
      </c>
      <c r="D685" s="4" t="s">
        <v>5</v>
      </c>
      <c r="E685" s="21"/>
      <c r="F685" s="33">
        <v>1.68</v>
      </c>
      <c r="G685" s="5"/>
      <c r="H685" s="56"/>
    </row>
    <row r="686" spans="1:8" ht="30" customHeight="1">
      <c r="A686" s="207">
        <v>3</v>
      </c>
      <c r="B686" s="79"/>
      <c r="C686" s="15" t="s">
        <v>282</v>
      </c>
      <c r="D686" s="61" t="s">
        <v>18</v>
      </c>
      <c r="E686" s="61"/>
      <c r="F686" s="61">
        <v>0.55</v>
      </c>
      <c r="G686" s="14"/>
      <c r="H686" s="65"/>
    </row>
    <row r="687" spans="1:8" ht="13.5">
      <c r="A687" s="208"/>
      <c r="B687" s="82"/>
      <c r="C687" s="13" t="s">
        <v>254</v>
      </c>
      <c r="D687" s="12" t="s">
        <v>2</v>
      </c>
      <c r="E687" s="4"/>
      <c r="F687" s="21">
        <v>56.1</v>
      </c>
      <c r="G687" s="5"/>
      <c r="H687" s="56"/>
    </row>
    <row r="688" spans="1:8" ht="13.5">
      <c r="A688" s="208"/>
      <c r="B688" s="82"/>
      <c r="C688" s="13" t="s">
        <v>31</v>
      </c>
      <c r="D688" s="4" t="s">
        <v>6</v>
      </c>
      <c r="E688" s="5"/>
      <c r="F688" s="21">
        <v>275</v>
      </c>
      <c r="G688" s="21"/>
      <c r="H688" s="56"/>
    </row>
    <row r="689" spans="1:8" ht="40.5">
      <c r="A689" s="207">
        <v>4</v>
      </c>
      <c r="B689" s="79"/>
      <c r="C689" s="15" t="s">
        <v>58</v>
      </c>
      <c r="D689" s="61" t="s">
        <v>18</v>
      </c>
      <c r="E689" s="61"/>
      <c r="F689" s="61">
        <v>0.042</v>
      </c>
      <c r="G689" s="14"/>
      <c r="H689" s="65"/>
    </row>
    <row r="690" spans="1:8" ht="13.5">
      <c r="A690" s="208"/>
      <c r="B690" s="82"/>
      <c r="C690" s="13" t="s">
        <v>189</v>
      </c>
      <c r="D690" s="12" t="s">
        <v>2</v>
      </c>
      <c r="E690" s="4"/>
      <c r="F690" s="21">
        <v>4.28</v>
      </c>
      <c r="G690" s="5"/>
      <c r="H690" s="56"/>
    </row>
    <row r="691" spans="1:8" ht="13.5">
      <c r="A691" s="208"/>
      <c r="B691" s="82"/>
      <c r="C691" s="13" t="s">
        <v>31</v>
      </c>
      <c r="D691" s="4" t="s">
        <v>6</v>
      </c>
      <c r="E691" s="5"/>
      <c r="F691" s="21">
        <v>21</v>
      </c>
      <c r="G691" s="21"/>
      <c r="H691" s="56"/>
    </row>
    <row r="692" spans="1:8" ht="13.5">
      <c r="A692" s="83"/>
      <c r="B692" s="83"/>
      <c r="C692" s="132" t="s">
        <v>47</v>
      </c>
      <c r="D692" s="12"/>
      <c r="E692" s="4"/>
      <c r="F692" s="21"/>
      <c r="G692" s="4"/>
      <c r="H692" s="65"/>
    </row>
    <row r="693" spans="1:8" ht="16.5">
      <c r="A693" s="82"/>
      <c r="B693" s="82"/>
      <c r="C693" s="179" t="s">
        <v>81</v>
      </c>
      <c r="D693" s="12"/>
      <c r="E693" s="4"/>
      <c r="F693" s="21"/>
      <c r="G693" s="4"/>
      <c r="H693" s="56"/>
    </row>
    <row r="694" spans="1:8" ht="30" customHeight="1">
      <c r="A694" s="79">
        <v>1</v>
      </c>
      <c r="B694" s="79"/>
      <c r="C694" s="16" t="s">
        <v>54</v>
      </c>
      <c r="D694" s="14" t="s">
        <v>18</v>
      </c>
      <c r="E694" s="14"/>
      <c r="F694" s="77">
        <v>0.552</v>
      </c>
      <c r="G694" s="14"/>
      <c r="H694" s="65"/>
    </row>
    <row r="695" spans="1:8" ht="27">
      <c r="A695" s="207">
        <v>2</v>
      </c>
      <c r="B695" s="79"/>
      <c r="C695" s="28" t="s">
        <v>60</v>
      </c>
      <c r="D695" s="14" t="s">
        <v>18</v>
      </c>
      <c r="E695" s="42"/>
      <c r="F695" s="80">
        <v>0.55</v>
      </c>
      <c r="G695" s="22"/>
      <c r="H695" s="65"/>
    </row>
    <row r="696" spans="1:8" ht="13.5">
      <c r="A696" s="208"/>
      <c r="B696" s="82"/>
      <c r="C696" s="31" t="s">
        <v>277</v>
      </c>
      <c r="D696" s="4" t="s">
        <v>2</v>
      </c>
      <c r="E696" s="202"/>
      <c r="F696" s="33">
        <v>57.75</v>
      </c>
      <c r="G696" s="5"/>
      <c r="H696" s="56"/>
    </row>
    <row r="697" spans="1:8" ht="13.5">
      <c r="A697" s="208"/>
      <c r="B697" s="82"/>
      <c r="C697" s="31" t="s">
        <v>276</v>
      </c>
      <c r="D697" s="4" t="s">
        <v>5</v>
      </c>
      <c r="E697" s="21"/>
      <c r="F697" s="33">
        <v>1.68</v>
      </c>
      <c r="G697" s="5"/>
      <c r="H697" s="56"/>
    </row>
    <row r="698" spans="1:8" ht="31.5" customHeight="1">
      <c r="A698" s="207">
        <v>3</v>
      </c>
      <c r="B698" s="79"/>
      <c r="C698" s="15" t="s">
        <v>255</v>
      </c>
      <c r="D698" s="61" t="s">
        <v>18</v>
      </c>
      <c r="E698" s="61"/>
      <c r="F698" s="61">
        <v>1.62</v>
      </c>
      <c r="G698" s="14"/>
      <c r="H698" s="65"/>
    </row>
    <row r="699" spans="1:8" ht="13.5">
      <c r="A699" s="208"/>
      <c r="B699" s="82"/>
      <c r="C699" s="13" t="s">
        <v>254</v>
      </c>
      <c r="D699" s="12" t="s">
        <v>2</v>
      </c>
      <c r="E699" s="4"/>
      <c r="F699" s="21">
        <v>165.24</v>
      </c>
      <c r="G699" s="5"/>
      <c r="H699" s="21"/>
    </row>
    <row r="700" spans="1:8" ht="13.5">
      <c r="A700" s="208"/>
      <c r="B700" s="82"/>
      <c r="C700" s="13" t="s">
        <v>31</v>
      </c>
      <c r="D700" s="4" t="s">
        <v>6</v>
      </c>
      <c r="E700" s="5"/>
      <c r="F700" s="21">
        <v>810</v>
      </c>
      <c r="G700" s="21"/>
      <c r="H700" s="21"/>
    </row>
    <row r="701" spans="1:8" ht="45" customHeight="1">
      <c r="A701" s="207">
        <v>4</v>
      </c>
      <c r="B701" s="79"/>
      <c r="C701" s="15" t="s">
        <v>62</v>
      </c>
      <c r="D701" s="61" t="s">
        <v>18</v>
      </c>
      <c r="E701" s="61"/>
      <c r="F701" s="61">
        <v>0.103</v>
      </c>
      <c r="G701" s="14"/>
      <c r="H701" s="65"/>
    </row>
    <row r="702" spans="1:8" ht="13.5">
      <c r="A702" s="208"/>
      <c r="B702" s="82"/>
      <c r="C702" s="13" t="s">
        <v>189</v>
      </c>
      <c r="D702" s="12" t="s">
        <v>2</v>
      </c>
      <c r="E702" s="4"/>
      <c r="F702" s="21">
        <v>10.51</v>
      </c>
      <c r="G702" s="5"/>
      <c r="H702" s="21"/>
    </row>
    <row r="703" spans="1:8" ht="13.5">
      <c r="A703" s="208"/>
      <c r="B703" s="82"/>
      <c r="C703" s="13" t="s">
        <v>31</v>
      </c>
      <c r="D703" s="4" t="s">
        <v>6</v>
      </c>
      <c r="E703" s="5"/>
      <c r="F703" s="21">
        <v>51.5</v>
      </c>
      <c r="G703" s="21"/>
      <c r="H703" s="21"/>
    </row>
    <row r="704" spans="1:8" ht="40.5">
      <c r="A704" s="207">
        <v>5</v>
      </c>
      <c r="B704" s="79"/>
      <c r="C704" s="28" t="s">
        <v>102</v>
      </c>
      <c r="D704" s="14" t="s">
        <v>5</v>
      </c>
      <c r="E704" s="22"/>
      <c r="F704" s="30">
        <v>1.06</v>
      </c>
      <c r="G704" s="22"/>
      <c r="H704" s="65"/>
    </row>
    <row r="705" spans="1:8" ht="13.5">
      <c r="A705" s="208"/>
      <c r="B705" s="82"/>
      <c r="C705" s="17" t="s">
        <v>100</v>
      </c>
      <c r="D705" s="9" t="s">
        <v>5</v>
      </c>
      <c r="E705" s="4"/>
      <c r="F705" s="21">
        <v>0.23</v>
      </c>
      <c r="G705" s="5"/>
      <c r="H705" s="46"/>
    </row>
    <row r="706" spans="1:8" ht="13.5">
      <c r="A706" s="209"/>
      <c r="B706" s="140"/>
      <c r="C706" s="17" t="s">
        <v>101</v>
      </c>
      <c r="D706" s="9" t="s">
        <v>23</v>
      </c>
      <c r="E706" s="2"/>
      <c r="F706" s="21">
        <v>66.25</v>
      </c>
      <c r="G706" s="4"/>
      <c r="H706" s="46"/>
    </row>
    <row r="707" spans="1:8" ht="27.75" customHeight="1">
      <c r="A707" s="207">
        <v>6</v>
      </c>
      <c r="B707" s="79"/>
      <c r="C707" s="28" t="s">
        <v>103</v>
      </c>
      <c r="D707" s="14" t="s">
        <v>18</v>
      </c>
      <c r="E707" s="22"/>
      <c r="F707" s="80">
        <v>0.106</v>
      </c>
      <c r="G707" s="22"/>
      <c r="H707" s="65"/>
    </row>
    <row r="708" spans="1:8" ht="13.5">
      <c r="A708" s="208"/>
      <c r="B708" s="82"/>
      <c r="C708" s="38" t="s">
        <v>104</v>
      </c>
      <c r="D708" s="94" t="s">
        <v>5</v>
      </c>
      <c r="E708" s="34"/>
      <c r="F708" s="95">
        <v>0.25</v>
      </c>
      <c r="G708" s="39"/>
      <c r="H708" s="46"/>
    </row>
    <row r="709" spans="1:8" ht="41.25" customHeight="1">
      <c r="A709" s="207">
        <v>7</v>
      </c>
      <c r="B709" s="79"/>
      <c r="C709" s="16" t="s">
        <v>105</v>
      </c>
      <c r="D709" s="14" t="s">
        <v>2</v>
      </c>
      <c r="E709" s="14"/>
      <c r="F709" s="14">
        <v>1.8</v>
      </c>
      <c r="G709" s="14"/>
      <c r="H709" s="65"/>
    </row>
    <row r="710" spans="1:8" ht="13.5">
      <c r="A710" s="209"/>
      <c r="B710" s="140"/>
      <c r="C710" s="13" t="s">
        <v>89</v>
      </c>
      <c r="D710" s="12" t="s">
        <v>2</v>
      </c>
      <c r="E710" s="5"/>
      <c r="F710" s="4">
        <v>1.8</v>
      </c>
      <c r="G710" s="5"/>
      <c r="H710" s="21"/>
    </row>
    <row r="711" spans="1:8" ht="41.25" customHeight="1">
      <c r="A711" s="207">
        <v>8</v>
      </c>
      <c r="B711" s="79"/>
      <c r="C711" s="16" t="s">
        <v>278</v>
      </c>
      <c r="D711" s="14" t="s">
        <v>2</v>
      </c>
      <c r="E711" s="14"/>
      <c r="F711" s="14">
        <v>1.86</v>
      </c>
      <c r="G711" s="14"/>
      <c r="H711" s="65"/>
    </row>
    <row r="712" spans="1:8" ht="13.5">
      <c r="A712" s="209"/>
      <c r="B712" s="140"/>
      <c r="C712" s="13" t="s">
        <v>89</v>
      </c>
      <c r="D712" s="12" t="s">
        <v>2</v>
      </c>
      <c r="E712" s="5"/>
      <c r="F712" s="21">
        <v>1.86</v>
      </c>
      <c r="G712" s="5"/>
      <c r="H712" s="21"/>
    </row>
    <row r="713" spans="1:8" ht="30" customHeight="1">
      <c r="A713" s="82">
        <v>9</v>
      </c>
      <c r="B713" s="82"/>
      <c r="C713" s="15" t="s">
        <v>66</v>
      </c>
      <c r="D713" s="14" t="s">
        <v>26</v>
      </c>
      <c r="E713" s="14"/>
      <c r="F713" s="22">
        <v>8</v>
      </c>
      <c r="G713" s="21"/>
      <c r="H713" s="65"/>
    </row>
    <row r="714" spans="1:8" ht="13.5">
      <c r="A714" s="83"/>
      <c r="B714" s="83"/>
      <c r="C714" s="132" t="s">
        <v>61</v>
      </c>
      <c r="D714" s="12"/>
      <c r="E714" s="4"/>
      <c r="F714" s="21"/>
      <c r="G714" s="4"/>
      <c r="H714" s="65"/>
    </row>
    <row r="715" spans="1:8" ht="16.5">
      <c r="A715" s="82"/>
      <c r="B715" s="82"/>
      <c r="C715" s="179" t="s">
        <v>143</v>
      </c>
      <c r="D715" s="12"/>
      <c r="E715" s="5"/>
      <c r="F715" s="5"/>
      <c r="G715" s="5"/>
      <c r="H715" s="21"/>
    </row>
    <row r="716" spans="1:8" ht="42.75" customHeight="1">
      <c r="A716" s="207">
        <v>1</v>
      </c>
      <c r="B716" s="79"/>
      <c r="C716" s="16" t="s">
        <v>196</v>
      </c>
      <c r="D716" s="14" t="s">
        <v>21</v>
      </c>
      <c r="E716" s="14"/>
      <c r="F716" s="22">
        <v>202</v>
      </c>
      <c r="G716" s="22"/>
      <c r="H716" s="65"/>
    </row>
    <row r="717" spans="1:8" ht="13.5">
      <c r="A717" s="208"/>
      <c r="B717" s="82"/>
      <c r="C717" s="13" t="s">
        <v>197</v>
      </c>
      <c r="D717" s="12" t="s">
        <v>2</v>
      </c>
      <c r="E717" s="5"/>
      <c r="F717" s="4">
        <v>109.2</v>
      </c>
      <c r="G717" s="5"/>
      <c r="H717" s="21"/>
    </row>
    <row r="718" spans="1:8" ht="13.5">
      <c r="A718" s="209"/>
      <c r="B718" s="140"/>
      <c r="C718" s="13" t="s">
        <v>106</v>
      </c>
      <c r="D718" s="12" t="s">
        <v>16</v>
      </c>
      <c r="E718" s="4"/>
      <c r="F718" s="5">
        <v>808</v>
      </c>
      <c r="G718" s="21"/>
      <c r="H718" s="21"/>
    </row>
    <row r="719" spans="1:8" ht="27.75" customHeight="1">
      <c r="A719" s="207">
        <v>2</v>
      </c>
      <c r="B719" s="79"/>
      <c r="C719" s="15" t="s">
        <v>107</v>
      </c>
      <c r="D719" s="14">
        <v>10002</v>
      </c>
      <c r="E719" s="14"/>
      <c r="F719" s="23">
        <v>12.65</v>
      </c>
      <c r="G719" s="14"/>
      <c r="H719" s="65"/>
    </row>
    <row r="720" spans="1:8" ht="13.5">
      <c r="A720" s="208"/>
      <c r="B720" s="181"/>
      <c r="C720" s="93" t="s">
        <v>30</v>
      </c>
      <c r="D720" s="74" t="s">
        <v>6</v>
      </c>
      <c r="E720" s="57"/>
      <c r="F720" s="5">
        <v>797</v>
      </c>
      <c r="G720" s="57"/>
      <c r="H720" s="64"/>
    </row>
    <row r="721" spans="1:8" ht="13.5">
      <c r="A721" s="208"/>
      <c r="B721" s="181"/>
      <c r="C721" s="93" t="s">
        <v>88</v>
      </c>
      <c r="D721" s="74" t="s">
        <v>6</v>
      </c>
      <c r="E721" s="74"/>
      <c r="F721" s="5">
        <v>645.2</v>
      </c>
      <c r="G721" s="57"/>
      <c r="H721" s="64"/>
    </row>
    <row r="722" spans="1:8" ht="13.5">
      <c r="A722" s="83"/>
      <c r="B722" s="83"/>
      <c r="C722" s="132" t="s">
        <v>108</v>
      </c>
      <c r="D722" s="12"/>
      <c r="E722" s="4"/>
      <c r="F722" s="21"/>
      <c r="G722" s="4"/>
      <c r="H722" s="65"/>
    </row>
    <row r="723" spans="1:8" ht="13.5">
      <c r="A723" s="79"/>
      <c r="B723" s="79"/>
      <c r="C723" s="132" t="s">
        <v>109</v>
      </c>
      <c r="D723" s="66"/>
      <c r="E723" s="65"/>
      <c r="F723" s="67"/>
      <c r="G723" s="67"/>
      <c r="H723" s="65"/>
    </row>
    <row r="724" spans="1:8" ht="14.25" customHeight="1">
      <c r="A724" s="79"/>
      <c r="B724" s="79"/>
      <c r="C724" s="122" t="s">
        <v>154</v>
      </c>
      <c r="D724" s="71" t="s">
        <v>226</v>
      </c>
      <c r="E724" s="65"/>
      <c r="F724" s="67"/>
      <c r="G724" s="56"/>
      <c r="H724" s="65"/>
    </row>
    <row r="725" spans="1:8" ht="13.5">
      <c r="A725" s="79"/>
      <c r="B725" s="79"/>
      <c r="C725" s="67" t="s">
        <v>7</v>
      </c>
      <c r="D725" s="66"/>
      <c r="E725" s="65"/>
      <c r="F725" s="67"/>
      <c r="G725" s="67"/>
      <c r="H725" s="65"/>
    </row>
    <row r="726" spans="1:8" ht="13.5">
      <c r="A726" s="79"/>
      <c r="B726" s="79"/>
      <c r="C726" s="67" t="s">
        <v>34</v>
      </c>
      <c r="D726" s="70" t="s">
        <v>226</v>
      </c>
      <c r="E726" s="65"/>
      <c r="F726" s="67"/>
      <c r="G726" s="67"/>
      <c r="H726" s="65"/>
    </row>
    <row r="727" spans="1:8" ht="13.5">
      <c r="A727" s="79"/>
      <c r="B727" s="79"/>
      <c r="C727" s="67" t="s">
        <v>7</v>
      </c>
      <c r="D727" s="66"/>
      <c r="E727" s="65"/>
      <c r="F727" s="67"/>
      <c r="G727" s="67"/>
      <c r="H727" s="65"/>
    </row>
    <row r="728" spans="1:8" ht="13.5">
      <c r="A728" s="79"/>
      <c r="B728" s="79"/>
      <c r="C728" s="67" t="s">
        <v>35</v>
      </c>
      <c r="D728" s="70" t="s">
        <v>226</v>
      </c>
      <c r="E728" s="65"/>
      <c r="F728" s="67"/>
      <c r="G728" s="67"/>
      <c r="H728" s="65"/>
    </row>
    <row r="729" spans="1:8" ht="13.5">
      <c r="A729" s="79"/>
      <c r="B729" s="79"/>
      <c r="C729" s="67" t="s">
        <v>7</v>
      </c>
      <c r="D729" s="66"/>
      <c r="E729" s="65"/>
      <c r="F729" s="67"/>
      <c r="G729" s="67"/>
      <c r="H729" s="65"/>
    </row>
    <row r="730" spans="1:8" ht="13.5">
      <c r="A730" s="79"/>
      <c r="B730" s="79"/>
      <c r="C730" s="67" t="s">
        <v>63</v>
      </c>
      <c r="D730" s="70" t="s">
        <v>226</v>
      </c>
      <c r="E730" s="65"/>
      <c r="F730" s="67"/>
      <c r="G730" s="67"/>
      <c r="H730" s="65"/>
    </row>
    <row r="731" spans="1:8" ht="13.5">
      <c r="A731" s="79"/>
      <c r="B731" s="79"/>
      <c r="C731" s="67" t="s">
        <v>7</v>
      </c>
      <c r="D731" s="66"/>
      <c r="E731" s="65"/>
      <c r="F731" s="67"/>
      <c r="G731" s="67"/>
      <c r="H731" s="65"/>
    </row>
    <row r="732" spans="1:8" ht="13.5">
      <c r="A732" s="79"/>
      <c r="B732" s="79"/>
      <c r="C732" s="67" t="s">
        <v>44</v>
      </c>
      <c r="D732" s="70">
        <v>0.18</v>
      </c>
      <c r="E732" s="65"/>
      <c r="F732" s="67"/>
      <c r="G732" s="67"/>
      <c r="H732" s="65"/>
    </row>
    <row r="733" spans="1:8" ht="13.5">
      <c r="A733" s="83"/>
      <c r="B733" s="83"/>
      <c r="C733" s="132" t="s">
        <v>64</v>
      </c>
      <c r="D733" s="66"/>
      <c r="E733" s="65"/>
      <c r="F733" s="67"/>
      <c r="G733" s="67"/>
      <c r="H733" s="65"/>
    </row>
    <row r="734" spans="1:8" ht="16.5">
      <c r="A734" s="82"/>
      <c r="B734" s="82"/>
      <c r="C734" s="180" t="s">
        <v>112</v>
      </c>
      <c r="D734" s="112"/>
      <c r="E734" s="113"/>
      <c r="F734" s="114"/>
      <c r="G734" s="114"/>
      <c r="H734" s="113"/>
    </row>
    <row r="735" spans="1:8" ht="27">
      <c r="A735" s="79">
        <v>1</v>
      </c>
      <c r="B735" s="79"/>
      <c r="C735" s="28" t="s">
        <v>33</v>
      </c>
      <c r="D735" s="14" t="s">
        <v>2</v>
      </c>
      <c r="E735" s="42"/>
      <c r="F735" s="30">
        <v>7.2</v>
      </c>
      <c r="G735" s="22"/>
      <c r="H735" s="65"/>
    </row>
    <row r="736" spans="1:8" ht="29.25" customHeight="1">
      <c r="A736" s="79">
        <v>2</v>
      </c>
      <c r="B736" s="79"/>
      <c r="C736" s="16" t="s">
        <v>118</v>
      </c>
      <c r="D736" s="14" t="s">
        <v>18</v>
      </c>
      <c r="E736" s="14"/>
      <c r="F736" s="23">
        <v>0.62</v>
      </c>
      <c r="G736" s="14"/>
      <c r="H736" s="65"/>
    </row>
    <row r="737" spans="1:8" ht="18" customHeight="1">
      <c r="A737" s="79">
        <v>3</v>
      </c>
      <c r="B737" s="79"/>
      <c r="C737" s="88" t="s">
        <v>113</v>
      </c>
      <c r="D737" s="14" t="s">
        <v>2</v>
      </c>
      <c r="E737" s="89"/>
      <c r="F737" s="90">
        <v>8</v>
      </c>
      <c r="G737" s="22"/>
      <c r="H737" s="65"/>
    </row>
    <row r="738" spans="1:8" ht="29.25" customHeight="1">
      <c r="A738" s="79">
        <v>4</v>
      </c>
      <c r="B738" s="79"/>
      <c r="C738" s="15" t="s">
        <v>114</v>
      </c>
      <c r="D738" s="14" t="s">
        <v>18</v>
      </c>
      <c r="E738" s="23"/>
      <c r="F738" s="14">
        <v>0.82</v>
      </c>
      <c r="G738" s="14"/>
      <c r="H738" s="65"/>
    </row>
    <row r="739" spans="1:8" ht="32.25" customHeight="1">
      <c r="A739" s="207">
        <v>5</v>
      </c>
      <c r="B739" s="79"/>
      <c r="C739" s="28" t="s">
        <v>279</v>
      </c>
      <c r="D739" s="14" t="s">
        <v>5</v>
      </c>
      <c r="E739" s="22"/>
      <c r="F739" s="30">
        <v>0.61</v>
      </c>
      <c r="G739" s="22"/>
      <c r="H739" s="65"/>
    </row>
    <row r="740" spans="1:8" ht="13.5">
      <c r="A740" s="208"/>
      <c r="B740" s="82"/>
      <c r="C740" s="17" t="s">
        <v>100</v>
      </c>
      <c r="D740" s="9" t="s">
        <v>5</v>
      </c>
      <c r="E740" s="4"/>
      <c r="F740" s="21">
        <v>0.13</v>
      </c>
      <c r="G740" s="5"/>
      <c r="H740" s="46"/>
    </row>
    <row r="741" spans="1:8" ht="13.5">
      <c r="A741" s="209"/>
      <c r="B741" s="140"/>
      <c r="C741" s="17" t="s">
        <v>101</v>
      </c>
      <c r="D741" s="9" t="s">
        <v>23</v>
      </c>
      <c r="E741" s="2"/>
      <c r="F741" s="21">
        <v>38.17</v>
      </c>
      <c r="G741" s="4"/>
      <c r="H741" s="46"/>
    </row>
    <row r="742" spans="1:8" ht="45" customHeight="1">
      <c r="A742" s="207">
        <v>6</v>
      </c>
      <c r="B742" s="79"/>
      <c r="C742" s="28" t="s">
        <v>117</v>
      </c>
      <c r="D742" s="14" t="s">
        <v>18</v>
      </c>
      <c r="E742" s="89"/>
      <c r="F742" s="30">
        <v>0.12</v>
      </c>
      <c r="G742" s="89"/>
      <c r="H742" s="65"/>
    </row>
    <row r="743" spans="1:8" ht="13.5">
      <c r="A743" s="209"/>
      <c r="B743" s="140"/>
      <c r="C743" s="31" t="s">
        <v>85</v>
      </c>
      <c r="D743" s="4" t="s">
        <v>5</v>
      </c>
      <c r="E743" s="21"/>
      <c r="F743" s="33">
        <v>0.32</v>
      </c>
      <c r="G743" s="5"/>
      <c r="H743" s="21"/>
    </row>
    <row r="744" spans="1:8" ht="27.75" customHeight="1">
      <c r="A744" s="207">
        <v>7</v>
      </c>
      <c r="B744" s="79"/>
      <c r="C744" s="28" t="s">
        <v>122</v>
      </c>
      <c r="D744" s="14" t="s">
        <v>18</v>
      </c>
      <c r="E744" s="42"/>
      <c r="F744" s="30">
        <v>0.93</v>
      </c>
      <c r="G744" s="22"/>
      <c r="H744" s="65"/>
    </row>
    <row r="745" spans="1:8" ht="13.5">
      <c r="A745" s="208"/>
      <c r="B745" s="82"/>
      <c r="C745" s="31" t="s">
        <v>121</v>
      </c>
      <c r="D745" s="4" t="s">
        <v>5</v>
      </c>
      <c r="E745" s="21"/>
      <c r="F745" s="33">
        <v>3.79</v>
      </c>
      <c r="G745" s="5"/>
      <c r="H745" s="56"/>
    </row>
    <row r="746" spans="1:8" ht="31.5" customHeight="1">
      <c r="A746" s="207">
        <v>8</v>
      </c>
      <c r="B746" s="79"/>
      <c r="C746" s="60" t="s">
        <v>195</v>
      </c>
      <c r="D746" s="61" t="s">
        <v>18</v>
      </c>
      <c r="E746" s="61"/>
      <c r="F746" s="61">
        <v>0.88</v>
      </c>
      <c r="G746" s="14"/>
      <c r="H746" s="65"/>
    </row>
    <row r="747" spans="1:8" ht="13.5">
      <c r="A747" s="208"/>
      <c r="B747" s="82"/>
      <c r="C747" s="13" t="s">
        <v>193</v>
      </c>
      <c r="D747" s="12" t="s">
        <v>2</v>
      </c>
      <c r="E747" s="4"/>
      <c r="F747" s="21">
        <v>89.76</v>
      </c>
      <c r="G747" s="5"/>
      <c r="H747" s="21"/>
    </row>
    <row r="748" spans="1:8" ht="13.5">
      <c r="A748" s="208"/>
      <c r="B748" s="82"/>
      <c r="C748" s="13" t="s">
        <v>31</v>
      </c>
      <c r="D748" s="4" t="s">
        <v>6</v>
      </c>
      <c r="E748" s="5"/>
      <c r="F748" s="21">
        <v>440</v>
      </c>
      <c r="G748" s="21"/>
      <c r="H748" s="21"/>
    </row>
    <row r="749" spans="1:8" ht="40.5">
      <c r="A749" s="207">
        <v>9</v>
      </c>
      <c r="B749" s="79"/>
      <c r="C749" s="60" t="s">
        <v>194</v>
      </c>
      <c r="D749" s="61" t="s">
        <v>18</v>
      </c>
      <c r="E749" s="61"/>
      <c r="F749" s="61">
        <v>0.0475</v>
      </c>
      <c r="G749" s="14"/>
      <c r="H749" s="65"/>
    </row>
    <row r="750" spans="1:8" ht="13.5">
      <c r="A750" s="208"/>
      <c r="B750" s="82"/>
      <c r="C750" s="13" t="s">
        <v>193</v>
      </c>
      <c r="D750" s="12" t="s">
        <v>2</v>
      </c>
      <c r="E750" s="4"/>
      <c r="F750" s="21">
        <v>4.85</v>
      </c>
      <c r="G750" s="5"/>
      <c r="H750" s="21"/>
    </row>
    <row r="751" spans="1:8" ht="13.5">
      <c r="A751" s="208"/>
      <c r="B751" s="82"/>
      <c r="C751" s="13" t="s">
        <v>31</v>
      </c>
      <c r="D751" s="4" t="s">
        <v>6</v>
      </c>
      <c r="E751" s="5"/>
      <c r="F751" s="21">
        <v>23.75</v>
      </c>
      <c r="G751" s="21"/>
      <c r="H751" s="21"/>
    </row>
    <row r="752" spans="1:8" ht="43.5" customHeight="1">
      <c r="A752" s="207">
        <v>10</v>
      </c>
      <c r="B752" s="82"/>
      <c r="C752" s="115" t="s">
        <v>151</v>
      </c>
      <c r="D752" s="116" t="s">
        <v>18</v>
      </c>
      <c r="E752" s="117"/>
      <c r="F752" s="118">
        <v>0.0567</v>
      </c>
      <c r="G752" s="119"/>
      <c r="H752" s="65"/>
    </row>
    <row r="753" spans="1:8" ht="13.5">
      <c r="A753" s="208"/>
      <c r="B753" s="82"/>
      <c r="C753" s="38" t="s">
        <v>164</v>
      </c>
      <c r="D753" s="35" t="s">
        <v>2</v>
      </c>
      <c r="E753" s="39"/>
      <c r="F753" s="100">
        <v>7.56</v>
      </c>
      <c r="G753" s="39"/>
      <c r="H753" s="46"/>
    </row>
    <row r="754" spans="1:8" ht="40.5">
      <c r="A754" s="207">
        <v>11</v>
      </c>
      <c r="B754" s="79"/>
      <c r="C754" s="48" t="s">
        <v>124</v>
      </c>
      <c r="D754" s="58" t="s">
        <v>18</v>
      </c>
      <c r="E754" s="59"/>
      <c r="F754" s="49">
        <v>1.63</v>
      </c>
      <c r="G754" s="49"/>
      <c r="H754" s="65"/>
    </row>
    <row r="755" spans="1:8" ht="13.5">
      <c r="A755" s="208"/>
      <c r="B755" s="82"/>
      <c r="C755" s="18" t="s">
        <v>30</v>
      </c>
      <c r="D755" s="19" t="s">
        <v>6</v>
      </c>
      <c r="E755" s="51"/>
      <c r="F755" s="10">
        <v>102.69</v>
      </c>
      <c r="G755" s="20"/>
      <c r="H755" s="26"/>
    </row>
    <row r="756" spans="1:8" ht="13.5">
      <c r="A756" s="208"/>
      <c r="B756" s="82"/>
      <c r="C756" s="18" t="s">
        <v>22</v>
      </c>
      <c r="D756" s="19" t="s">
        <v>6</v>
      </c>
      <c r="E756" s="51"/>
      <c r="F756" s="10">
        <v>83.13</v>
      </c>
      <c r="G756" s="20"/>
      <c r="H756" s="26"/>
    </row>
    <row r="757" spans="1:8" ht="40.5">
      <c r="A757" s="207">
        <v>12</v>
      </c>
      <c r="B757" s="79"/>
      <c r="C757" s="48" t="s">
        <v>125</v>
      </c>
      <c r="D757" s="37" t="s">
        <v>18</v>
      </c>
      <c r="E757" s="36"/>
      <c r="F757" s="49">
        <v>1.86</v>
      </c>
      <c r="G757" s="49"/>
      <c r="H757" s="65"/>
    </row>
    <row r="758" spans="1:8" ht="13.5">
      <c r="A758" s="208"/>
      <c r="B758" s="82"/>
      <c r="C758" s="18" t="s">
        <v>30</v>
      </c>
      <c r="D758" s="19" t="s">
        <v>6</v>
      </c>
      <c r="E758" s="51"/>
      <c r="F758" s="10">
        <v>117.18</v>
      </c>
      <c r="G758" s="20"/>
      <c r="H758" s="26"/>
    </row>
    <row r="759" spans="1:8" ht="13.5">
      <c r="A759" s="208"/>
      <c r="B759" s="82"/>
      <c r="C759" s="18" t="s">
        <v>22</v>
      </c>
      <c r="D759" s="19" t="s">
        <v>6</v>
      </c>
      <c r="E759" s="51"/>
      <c r="F759" s="10">
        <v>94.86</v>
      </c>
      <c r="G759" s="20"/>
      <c r="H759" s="26"/>
    </row>
    <row r="760" spans="1:8" ht="27">
      <c r="A760" s="207">
        <v>13</v>
      </c>
      <c r="B760" s="79"/>
      <c r="C760" s="15" t="s">
        <v>144</v>
      </c>
      <c r="D760" s="14" t="s">
        <v>18</v>
      </c>
      <c r="E760" s="6"/>
      <c r="F760" s="77">
        <v>0.751</v>
      </c>
      <c r="G760" s="14"/>
      <c r="H760" s="65"/>
    </row>
    <row r="761" spans="1:8" ht="13.5">
      <c r="A761" s="208"/>
      <c r="B761" s="82"/>
      <c r="C761" s="13" t="s">
        <v>76</v>
      </c>
      <c r="D761" s="4" t="s">
        <v>2</v>
      </c>
      <c r="E761" s="2"/>
      <c r="F761" s="21">
        <v>76.6</v>
      </c>
      <c r="G761" s="5"/>
      <c r="H761" s="46"/>
    </row>
    <row r="762" spans="1:8" ht="13.5">
      <c r="A762" s="208"/>
      <c r="B762" s="82"/>
      <c r="C762" s="13" t="s">
        <v>150</v>
      </c>
      <c r="D762" s="4" t="s">
        <v>21</v>
      </c>
      <c r="E762" s="4"/>
      <c r="F762" s="5">
        <v>47.5</v>
      </c>
      <c r="G762" s="5"/>
      <c r="H762" s="46"/>
    </row>
    <row r="763" spans="1:8" ht="46.5" customHeight="1">
      <c r="A763" s="207">
        <v>14</v>
      </c>
      <c r="B763" s="79"/>
      <c r="C763" s="15" t="s">
        <v>128</v>
      </c>
      <c r="D763" s="14" t="s">
        <v>21</v>
      </c>
      <c r="E763" s="14"/>
      <c r="F763" s="22">
        <v>44.1</v>
      </c>
      <c r="G763" s="22"/>
      <c r="H763" s="65"/>
    </row>
    <row r="764" spans="1:8" ht="13.5">
      <c r="A764" s="208"/>
      <c r="B764" s="82"/>
      <c r="C764" s="13" t="s">
        <v>165</v>
      </c>
      <c r="D764" s="12" t="s">
        <v>2</v>
      </c>
      <c r="E764" s="5"/>
      <c r="F764" s="5">
        <v>61.7</v>
      </c>
      <c r="G764" s="5"/>
      <c r="H764" s="21"/>
    </row>
    <row r="765" spans="1:8" ht="13.5">
      <c r="A765" s="209"/>
      <c r="B765" s="140"/>
      <c r="C765" s="13" t="s">
        <v>106</v>
      </c>
      <c r="D765" s="12" t="s">
        <v>16</v>
      </c>
      <c r="E765" s="5"/>
      <c r="F765" s="5">
        <v>176</v>
      </c>
      <c r="G765" s="21"/>
      <c r="H765" s="21"/>
    </row>
    <row r="766" spans="1:8" ht="41.25" customHeight="1">
      <c r="A766" s="207">
        <v>15</v>
      </c>
      <c r="B766" s="79"/>
      <c r="C766" s="16" t="s">
        <v>129</v>
      </c>
      <c r="D766" s="14" t="s">
        <v>21</v>
      </c>
      <c r="E766" s="22"/>
      <c r="F766" s="22">
        <v>38</v>
      </c>
      <c r="G766" s="22"/>
      <c r="H766" s="65"/>
    </row>
    <row r="767" spans="1:8" ht="13.5">
      <c r="A767" s="208"/>
      <c r="B767" s="82"/>
      <c r="C767" s="13" t="s">
        <v>165</v>
      </c>
      <c r="D767" s="12" t="s">
        <v>2</v>
      </c>
      <c r="E767" s="5"/>
      <c r="F767" s="5">
        <v>38</v>
      </c>
      <c r="G767" s="5"/>
      <c r="H767" s="21"/>
    </row>
    <row r="768" spans="1:8" ht="13.5">
      <c r="A768" s="209"/>
      <c r="B768" s="140"/>
      <c r="C768" s="13" t="s">
        <v>106</v>
      </c>
      <c r="D768" s="12" t="s">
        <v>16</v>
      </c>
      <c r="E768" s="5"/>
      <c r="F768" s="5">
        <v>152</v>
      </c>
      <c r="G768" s="21"/>
      <c r="H768" s="21"/>
    </row>
    <row r="769" spans="1:8" ht="13.5">
      <c r="A769" s="79"/>
      <c r="B769" s="79"/>
      <c r="C769" s="132" t="s">
        <v>7</v>
      </c>
      <c r="D769" s="66"/>
      <c r="E769" s="65"/>
      <c r="F769" s="67"/>
      <c r="G769" s="67"/>
      <c r="H769" s="65"/>
    </row>
    <row r="770" spans="1:8" ht="18" customHeight="1">
      <c r="A770" s="79"/>
      <c r="B770" s="79"/>
      <c r="C770" s="122" t="s">
        <v>152</v>
      </c>
      <c r="D770" s="71" t="s">
        <v>226</v>
      </c>
      <c r="E770" s="65"/>
      <c r="F770" s="67"/>
      <c r="G770" s="56"/>
      <c r="H770" s="65"/>
    </row>
    <row r="771" spans="1:8" ht="13.5">
      <c r="A771" s="79"/>
      <c r="B771" s="79"/>
      <c r="C771" s="67" t="s">
        <v>7</v>
      </c>
      <c r="D771" s="66"/>
      <c r="E771" s="65"/>
      <c r="F771" s="67"/>
      <c r="G771" s="67"/>
      <c r="H771" s="65"/>
    </row>
    <row r="772" spans="1:8" ht="13.5">
      <c r="A772" s="79"/>
      <c r="B772" s="79"/>
      <c r="C772" s="67" t="s">
        <v>34</v>
      </c>
      <c r="D772" s="70" t="s">
        <v>226</v>
      </c>
      <c r="E772" s="65"/>
      <c r="F772" s="67"/>
      <c r="G772" s="67"/>
      <c r="H772" s="65"/>
    </row>
    <row r="773" spans="1:8" ht="13.5">
      <c r="A773" s="83"/>
      <c r="B773" s="83"/>
      <c r="C773" s="67" t="s">
        <v>7</v>
      </c>
      <c r="D773" s="66"/>
      <c r="E773" s="65"/>
      <c r="F773" s="67"/>
      <c r="G773" s="67"/>
      <c r="H773" s="65"/>
    </row>
    <row r="774" spans="1:8" ht="13.5">
      <c r="A774" s="82"/>
      <c r="B774" s="82"/>
      <c r="C774" s="114" t="s">
        <v>35</v>
      </c>
      <c r="D774" s="120" t="s">
        <v>226</v>
      </c>
      <c r="E774" s="113"/>
      <c r="F774" s="114"/>
      <c r="G774" s="114"/>
      <c r="H774" s="113"/>
    </row>
    <row r="775" spans="1:8" ht="13.5">
      <c r="A775" s="79"/>
      <c r="B775" s="79"/>
      <c r="C775" s="67" t="s">
        <v>7</v>
      </c>
      <c r="D775" s="66"/>
      <c r="E775" s="65"/>
      <c r="F775" s="67"/>
      <c r="G775" s="67"/>
      <c r="H775" s="65"/>
    </row>
    <row r="776" spans="1:8" ht="13.5">
      <c r="A776" s="79"/>
      <c r="B776" s="79"/>
      <c r="C776" s="67" t="s">
        <v>134</v>
      </c>
      <c r="D776" s="70" t="s">
        <v>226</v>
      </c>
      <c r="E776" s="65"/>
      <c r="F776" s="67"/>
      <c r="G776" s="67"/>
      <c r="H776" s="65"/>
    </row>
    <row r="777" spans="1:8" ht="13.5">
      <c r="A777" s="79"/>
      <c r="B777" s="79"/>
      <c r="C777" s="67" t="s">
        <v>7</v>
      </c>
      <c r="D777" s="66"/>
      <c r="E777" s="65"/>
      <c r="F777" s="67"/>
      <c r="G777" s="67"/>
      <c r="H777" s="65"/>
    </row>
    <row r="778" spans="1:8" ht="13.5">
      <c r="A778" s="79"/>
      <c r="B778" s="79"/>
      <c r="C778" s="67" t="s">
        <v>44</v>
      </c>
      <c r="D778" s="70">
        <v>0.18</v>
      </c>
      <c r="E778" s="65"/>
      <c r="F778" s="67"/>
      <c r="G778" s="67"/>
      <c r="H778" s="65"/>
    </row>
    <row r="779" spans="1:8" ht="13.5">
      <c r="A779" s="134"/>
      <c r="B779" s="134"/>
      <c r="C779" s="132" t="s">
        <v>126</v>
      </c>
      <c r="D779" s="66"/>
      <c r="E779" s="65"/>
      <c r="F779" s="67"/>
      <c r="G779" s="67"/>
      <c r="H779" s="65"/>
    </row>
    <row r="780" spans="1:8" ht="16.5">
      <c r="A780" s="79"/>
      <c r="B780" s="79"/>
      <c r="C780" s="179" t="s">
        <v>127</v>
      </c>
      <c r="D780" s="66"/>
      <c r="E780" s="65"/>
      <c r="F780" s="67"/>
      <c r="G780" s="67"/>
      <c r="H780" s="65"/>
    </row>
    <row r="781" spans="1:8" ht="13.5">
      <c r="A781" s="207">
        <v>1</v>
      </c>
      <c r="B781" s="79"/>
      <c r="C781" s="15" t="s">
        <v>32</v>
      </c>
      <c r="D781" s="14" t="s">
        <v>24</v>
      </c>
      <c r="E781" s="14"/>
      <c r="F781" s="14">
        <v>2.2</v>
      </c>
      <c r="G781" s="14"/>
      <c r="H781" s="65"/>
    </row>
    <row r="782" spans="1:8" ht="13.5">
      <c r="A782" s="208"/>
      <c r="B782" s="82"/>
      <c r="C782" s="13" t="s">
        <v>25</v>
      </c>
      <c r="D782" s="4" t="s">
        <v>21</v>
      </c>
      <c r="E782" s="2"/>
      <c r="F782" s="5">
        <v>220</v>
      </c>
      <c r="G782" s="5"/>
      <c r="H782" s="21"/>
    </row>
    <row r="783" spans="1:8" ht="13.5">
      <c r="A783" s="207">
        <v>2</v>
      </c>
      <c r="B783" s="79"/>
      <c r="C783" s="15" t="s">
        <v>145</v>
      </c>
      <c r="D783" s="14" t="s">
        <v>23</v>
      </c>
      <c r="E783" s="2"/>
      <c r="F783" s="22">
        <v>13</v>
      </c>
      <c r="G783" s="14"/>
      <c r="H783" s="65"/>
    </row>
    <row r="784" spans="1:8" ht="13.5">
      <c r="A784" s="208"/>
      <c r="B784" s="82"/>
      <c r="C784" s="13" t="s">
        <v>219</v>
      </c>
      <c r="D784" s="4" t="s">
        <v>23</v>
      </c>
      <c r="E784" s="2"/>
      <c r="F784" s="5">
        <v>5</v>
      </c>
      <c r="G784" s="5"/>
      <c r="H784" s="21"/>
    </row>
    <row r="785" spans="1:8" ht="13.5">
      <c r="A785" s="208"/>
      <c r="B785" s="82"/>
      <c r="C785" s="13" t="s">
        <v>142</v>
      </c>
      <c r="D785" s="4" t="s">
        <v>23</v>
      </c>
      <c r="E785" s="2"/>
      <c r="F785" s="5">
        <v>8</v>
      </c>
      <c r="G785" s="5"/>
      <c r="H785" s="21"/>
    </row>
    <row r="786" spans="1:8" ht="13.5">
      <c r="A786" s="209"/>
      <c r="B786" s="140"/>
      <c r="C786" s="13" t="s">
        <v>139</v>
      </c>
      <c r="D786" s="4" t="s">
        <v>23</v>
      </c>
      <c r="E786" s="2"/>
      <c r="F786" s="5">
        <v>8</v>
      </c>
      <c r="G786" s="4"/>
      <c r="H786" s="21"/>
    </row>
    <row r="787" spans="1:8" ht="40.5">
      <c r="A787" s="207">
        <v>3</v>
      </c>
      <c r="B787" s="79"/>
      <c r="C787" s="15" t="s">
        <v>146</v>
      </c>
      <c r="D787" s="14" t="s">
        <v>0</v>
      </c>
      <c r="E787" s="6"/>
      <c r="F787" s="23">
        <v>0.1</v>
      </c>
      <c r="G787" s="14"/>
      <c r="H787" s="65"/>
    </row>
    <row r="788" spans="1:8" ht="13.5">
      <c r="A788" s="208"/>
      <c r="B788" s="82"/>
      <c r="C788" s="13" t="s">
        <v>36</v>
      </c>
      <c r="D788" s="4" t="s">
        <v>16</v>
      </c>
      <c r="E788" s="4"/>
      <c r="F788" s="5">
        <v>10</v>
      </c>
      <c r="G788" s="5"/>
      <c r="H788" s="46"/>
    </row>
    <row r="789" spans="1:8" ht="13.5">
      <c r="A789" s="208"/>
      <c r="B789" s="82"/>
      <c r="C789" s="13" t="s">
        <v>131</v>
      </c>
      <c r="D789" s="4" t="s">
        <v>16</v>
      </c>
      <c r="E789" s="4"/>
      <c r="F789" s="5">
        <v>20</v>
      </c>
      <c r="G789" s="5"/>
      <c r="H789" s="46"/>
    </row>
    <row r="790" spans="1:8" ht="27">
      <c r="A790" s="207">
        <v>4</v>
      </c>
      <c r="B790" s="79"/>
      <c r="C790" s="15" t="s">
        <v>130</v>
      </c>
      <c r="D790" s="14" t="s">
        <v>23</v>
      </c>
      <c r="E790" s="6"/>
      <c r="F790" s="22">
        <v>1</v>
      </c>
      <c r="G790" s="14"/>
      <c r="H790" s="65"/>
    </row>
    <row r="791" spans="1:8" ht="13.5">
      <c r="A791" s="208"/>
      <c r="B791" s="82"/>
      <c r="C791" s="13" t="s">
        <v>140</v>
      </c>
      <c r="D791" s="4" t="s">
        <v>16</v>
      </c>
      <c r="E791" s="2"/>
      <c r="F791" s="5">
        <v>1</v>
      </c>
      <c r="G791" s="5"/>
      <c r="H791" s="21"/>
    </row>
    <row r="792" spans="1:8" ht="13.5">
      <c r="A792" s="208"/>
      <c r="B792" s="82"/>
      <c r="C792" s="13" t="s">
        <v>141</v>
      </c>
      <c r="D792" s="4" t="s">
        <v>16</v>
      </c>
      <c r="E792" s="2"/>
      <c r="F792" s="5">
        <v>4</v>
      </c>
      <c r="G792" s="5"/>
      <c r="H792" s="21"/>
    </row>
    <row r="793" spans="1:8" ht="13.5">
      <c r="A793" s="209"/>
      <c r="B793" s="140"/>
      <c r="C793" s="13" t="s">
        <v>218</v>
      </c>
      <c r="D793" s="4" t="s">
        <v>16</v>
      </c>
      <c r="E793" s="2"/>
      <c r="F793" s="5">
        <v>1</v>
      </c>
      <c r="G793" s="5"/>
      <c r="H793" s="21"/>
    </row>
    <row r="794" spans="1:8" ht="13.5">
      <c r="A794" s="79"/>
      <c r="B794" s="79"/>
      <c r="C794" s="132" t="s">
        <v>133</v>
      </c>
      <c r="D794" s="66"/>
      <c r="E794" s="65"/>
      <c r="F794" s="67"/>
      <c r="G794" s="67"/>
      <c r="H794" s="65"/>
    </row>
    <row r="795" spans="1:8" ht="13.5">
      <c r="A795" s="79"/>
      <c r="B795" s="79"/>
      <c r="C795" s="67" t="s">
        <v>220</v>
      </c>
      <c r="D795" s="70" t="s">
        <v>226</v>
      </c>
      <c r="E795" s="65"/>
      <c r="F795" s="67"/>
      <c r="G795" s="56"/>
      <c r="H795" s="65"/>
    </row>
    <row r="796" spans="1:8" ht="13.5">
      <c r="A796" s="79"/>
      <c r="B796" s="79"/>
      <c r="C796" s="67" t="s">
        <v>7</v>
      </c>
      <c r="D796" s="66"/>
      <c r="E796" s="65"/>
      <c r="F796" s="67"/>
      <c r="G796" s="67"/>
      <c r="H796" s="65"/>
    </row>
    <row r="797" spans="1:8" ht="13.5">
      <c r="A797" s="83"/>
      <c r="B797" s="83"/>
      <c r="C797" s="24" t="s">
        <v>153</v>
      </c>
      <c r="D797" s="47" t="s">
        <v>226</v>
      </c>
      <c r="E797" s="67"/>
      <c r="F797" s="65"/>
      <c r="G797" s="21"/>
      <c r="H797" s="65"/>
    </row>
    <row r="798" spans="1:8" ht="13.5">
      <c r="A798" s="83"/>
      <c r="B798" s="83"/>
      <c r="C798" s="14" t="s">
        <v>135</v>
      </c>
      <c r="D798" s="44"/>
      <c r="E798" s="67"/>
      <c r="F798" s="65"/>
      <c r="G798" s="22"/>
      <c r="H798" s="65"/>
    </row>
    <row r="799" spans="1:8" ht="13.5">
      <c r="A799" s="83"/>
      <c r="B799" s="83"/>
      <c r="C799" s="14" t="s">
        <v>13</v>
      </c>
      <c r="D799" s="62" t="s">
        <v>226</v>
      </c>
      <c r="E799" s="67"/>
      <c r="F799" s="65"/>
      <c r="G799" s="22"/>
      <c r="H799" s="65"/>
    </row>
    <row r="800" spans="1:8" ht="13.5">
      <c r="A800" s="83"/>
      <c r="B800" s="83"/>
      <c r="C800" s="67" t="s">
        <v>136</v>
      </c>
      <c r="D800" s="66"/>
      <c r="E800" s="67"/>
      <c r="F800" s="65"/>
      <c r="G800" s="101"/>
      <c r="H800" s="65"/>
    </row>
    <row r="801" spans="1:8" ht="13.5">
      <c r="A801" s="83"/>
      <c r="B801" s="83"/>
      <c r="C801" s="67" t="s">
        <v>134</v>
      </c>
      <c r="D801" s="70" t="s">
        <v>226</v>
      </c>
      <c r="E801" s="67"/>
      <c r="F801" s="65"/>
      <c r="G801" s="101"/>
      <c r="H801" s="65"/>
    </row>
    <row r="802" spans="1:8" ht="13.5">
      <c r="A802" s="83"/>
      <c r="B802" s="83"/>
      <c r="C802" s="67" t="s">
        <v>136</v>
      </c>
      <c r="D802" s="66"/>
      <c r="E802" s="67"/>
      <c r="F802" s="65"/>
      <c r="G802" s="101"/>
      <c r="H802" s="65"/>
    </row>
    <row r="803" spans="1:8" ht="13.5">
      <c r="A803" s="83"/>
      <c r="B803" s="83"/>
      <c r="C803" s="67" t="s">
        <v>192</v>
      </c>
      <c r="D803" s="71">
        <v>0.18</v>
      </c>
      <c r="E803" s="67"/>
      <c r="F803" s="65"/>
      <c r="G803" s="101"/>
      <c r="H803" s="65"/>
    </row>
    <row r="804" spans="1:8" ht="13.5">
      <c r="A804" s="79"/>
      <c r="B804" s="79"/>
      <c r="C804" s="132" t="s">
        <v>137</v>
      </c>
      <c r="D804" s="66"/>
      <c r="E804" s="65"/>
      <c r="F804" s="67"/>
      <c r="G804" s="67"/>
      <c r="H804" s="65"/>
    </row>
    <row r="805" spans="1:8" ht="13.5">
      <c r="A805" s="83"/>
      <c r="B805" s="83"/>
      <c r="C805" s="132" t="s">
        <v>138</v>
      </c>
      <c r="D805" s="81"/>
      <c r="E805" s="40"/>
      <c r="F805" s="56"/>
      <c r="G805" s="40"/>
      <c r="H805" s="65"/>
    </row>
    <row r="806" spans="1:8" ht="13.5">
      <c r="A806" s="123"/>
      <c r="B806" s="123"/>
      <c r="C806" s="124"/>
      <c r="D806" s="125"/>
      <c r="E806" s="126"/>
      <c r="F806" s="127"/>
      <c r="G806" s="126"/>
      <c r="H806" s="128"/>
    </row>
    <row r="807" spans="1:8" ht="13.5">
      <c r="A807" s="123"/>
      <c r="B807" s="123"/>
      <c r="C807" s="124"/>
      <c r="D807" s="125"/>
      <c r="E807" s="126"/>
      <c r="F807" s="127"/>
      <c r="G807" s="126"/>
      <c r="H807" s="128"/>
    </row>
    <row r="809" spans="1:8" ht="16.5">
      <c r="A809" s="1"/>
      <c r="B809" s="1"/>
      <c r="C809" s="206"/>
      <c r="D809" s="206"/>
      <c r="E809" s="206"/>
      <c r="F809" s="1"/>
      <c r="G809" s="1"/>
      <c r="H809" s="1"/>
    </row>
    <row r="811" spans="3:5" ht="16.5">
      <c r="C811" s="206"/>
      <c r="D811" s="206"/>
      <c r="E811" s="206"/>
    </row>
  </sheetData>
  <sheetProtection/>
  <mergeCells count="171">
    <mergeCell ref="A396:A401"/>
    <mergeCell ref="A360:A361"/>
    <mergeCell ref="A362:A363"/>
    <mergeCell ref="A364:A367"/>
    <mergeCell ref="A379:A384"/>
    <mergeCell ref="A385:A389"/>
    <mergeCell ref="A390:A395"/>
    <mergeCell ref="A368:A372"/>
    <mergeCell ref="A373:A378"/>
    <mergeCell ref="C459:E459"/>
    <mergeCell ref="C461:E461"/>
    <mergeCell ref="A440:A444"/>
    <mergeCell ref="A402:A405"/>
    <mergeCell ref="A406:A409"/>
    <mergeCell ref="A410:A413"/>
    <mergeCell ref="A426:A429"/>
    <mergeCell ref="A430:A434"/>
    <mergeCell ref="A435:A439"/>
    <mergeCell ref="A335:A340"/>
    <mergeCell ref="A354:A356"/>
    <mergeCell ref="A357:A359"/>
    <mergeCell ref="A307:A309"/>
    <mergeCell ref="A310:A315"/>
    <mergeCell ref="A316:A321"/>
    <mergeCell ref="A322:A327"/>
    <mergeCell ref="A276:A281"/>
    <mergeCell ref="A284:A286"/>
    <mergeCell ref="A287:A292"/>
    <mergeCell ref="A293:A298"/>
    <mergeCell ref="A299:A304"/>
    <mergeCell ref="A331:A334"/>
    <mergeCell ref="A241:A246"/>
    <mergeCell ref="A247:A252"/>
    <mergeCell ref="A253:A258"/>
    <mergeCell ref="A261:A263"/>
    <mergeCell ref="A264:A269"/>
    <mergeCell ref="A270:A275"/>
    <mergeCell ref="A198:A200"/>
    <mergeCell ref="A156:A160"/>
    <mergeCell ref="A161:A163"/>
    <mergeCell ref="A179:A181"/>
    <mergeCell ref="A182:A186"/>
    <mergeCell ref="A236:A240"/>
    <mergeCell ref="A120:A123"/>
    <mergeCell ref="A187:A191"/>
    <mergeCell ref="A208:A210"/>
    <mergeCell ref="A211:A215"/>
    <mergeCell ref="A192:A195"/>
    <mergeCell ref="A89:A91"/>
    <mergeCell ref="A97:A104"/>
    <mergeCell ref="A105:A109"/>
    <mergeCell ref="A148:A150"/>
    <mergeCell ref="A143:A147"/>
    <mergeCell ref="A69:A74"/>
    <mergeCell ref="A75:A77"/>
    <mergeCell ref="A78:A80"/>
    <mergeCell ref="A58:A62"/>
    <mergeCell ref="A81:A84"/>
    <mergeCell ref="A85:A88"/>
    <mergeCell ref="A27:A31"/>
    <mergeCell ref="A32:A35"/>
    <mergeCell ref="A36:A40"/>
    <mergeCell ref="A166:A168"/>
    <mergeCell ref="A169:A173"/>
    <mergeCell ref="A174:A176"/>
    <mergeCell ref="A41:A46"/>
    <mergeCell ref="A47:A52"/>
    <mergeCell ref="A55:A57"/>
    <mergeCell ref="A63:A68"/>
    <mergeCell ref="A21:A24"/>
    <mergeCell ref="A4:H4"/>
    <mergeCell ref="A8:A9"/>
    <mergeCell ref="C8:C9"/>
    <mergeCell ref="B8:B9"/>
    <mergeCell ref="E8:F8"/>
    <mergeCell ref="G8:H8"/>
    <mergeCell ref="D8:D9"/>
    <mergeCell ref="A3:H3"/>
    <mergeCell ref="A2:H2"/>
    <mergeCell ref="A1:H1"/>
    <mergeCell ref="A13:A15"/>
    <mergeCell ref="A16:A20"/>
    <mergeCell ref="D514:D515"/>
    <mergeCell ref="E514:F514"/>
    <mergeCell ref="G514:H514"/>
    <mergeCell ref="A110:A114"/>
    <mergeCell ref="A92:A94"/>
    <mergeCell ref="A95:A96"/>
    <mergeCell ref="A115:A119"/>
    <mergeCell ref="A140:A142"/>
    <mergeCell ref="A124:A127"/>
    <mergeCell ref="A132:A137"/>
    <mergeCell ref="A520:A521"/>
    <mergeCell ref="A201:A205"/>
    <mergeCell ref="A230:A232"/>
    <mergeCell ref="A233:A235"/>
    <mergeCell ref="A153:A155"/>
    <mergeCell ref="A522:A524"/>
    <mergeCell ref="A528:A529"/>
    <mergeCell ref="A530:A532"/>
    <mergeCell ref="A509:H509"/>
    <mergeCell ref="A510:H510"/>
    <mergeCell ref="A511:H511"/>
    <mergeCell ref="A512:H512"/>
    <mergeCell ref="A514:A515"/>
    <mergeCell ref="C514:C515"/>
    <mergeCell ref="B514:B515"/>
    <mergeCell ref="A533:A535"/>
    <mergeCell ref="A536:A538"/>
    <mergeCell ref="A541:A542"/>
    <mergeCell ref="A543:A545"/>
    <mergeCell ref="A546:A548"/>
    <mergeCell ref="A549:A551"/>
    <mergeCell ref="A569:A571"/>
    <mergeCell ref="A572:A574"/>
    <mergeCell ref="A575:A576"/>
    <mergeCell ref="A552:A554"/>
    <mergeCell ref="A558:A559"/>
    <mergeCell ref="A560:A563"/>
    <mergeCell ref="A564:A566"/>
    <mergeCell ref="A604:A606"/>
    <mergeCell ref="A610:A613"/>
    <mergeCell ref="A614:A615"/>
    <mergeCell ref="A619:A622"/>
    <mergeCell ref="A579:A583"/>
    <mergeCell ref="A584:A586"/>
    <mergeCell ref="A587:A589"/>
    <mergeCell ref="A590:A593"/>
    <mergeCell ref="A594:A596"/>
    <mergeCell ref="A597:A599"/>
    <mergeCell ref="A656:A658"/>
    <mergeCell ref="A659:A661"/>
    <mergeCell ref="A662:A664"/>
    <mergeCell ref="A665:A667"/>
    <mergeCell ref="A623:A624"/>
    <mergeCell ref="A628:A630"/>
    <mergeCell ref="A631:A632"/>
    <mergeCell ref="A633:A635"/>
    <mergeCell ref="A639:A640"/>
    <mergeCell ref="A689:A691"/>
    <mergeCell ref="A695:A697"/>
    <mergeCell ref="A698:A700"/>
    <mergeCell ref="A701:A703"/>
    <mergeCell ref="A704:A706"/>
    <mergeCell ref="A671:A673"/>
    <mergeCell ref="A674:A676"/>
    <mergeCell ref="A677:A679"/>
    <mergeCell ref="A683:A685"/>
    <mergeCell ref="A686:A688"/>
    <mergeCell ref="A739:A741"/>
    <mergeCell ref="A742:A743"/>
    <mergeCell ref="A744:A745"/>
    <mergeCell ref="A707:A708"/>
    <mergeCell ref="A709:A710"/>
    <mergeCell ref="A711:A712"/>
    <mergeCell ref="A716:A718"/>
    <mergeCell ref="A719:A721"/>
    <mergeCell ref="A746:A748"/>
    <mergeCell ref="A749:A751"/>
    <mergeCell ref="A752:A753"/>
    <mergeCell ref="A754:A756"/>
    <mergeCell ref="A757:A759"/>
    <mergeCell ref="A760:A762"/>
    <mergeCell ref="C809:E809"/>
    <mergeCell ref="C811:E811"/>
    <mergeCell ref="A763:A765"/>
    <mergeCell ref="A766:A768"/>
    <mergeCell ref="A781:A782"/>
    <mergeCell ref="A783:A786"/>
    <mergeCell ref="A787:A789"/>
    <mergeCell ref="A790:A79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Useer</cp:lastModifiedBy>
  <cp:lastPrinted>2015-07-17T11:01:31Z</cp:lastPrinted>
  <dcterms:created xsi:type="dcterms:W3CDTF">2010-03-17T07:50:13Z</dcterms:created>
  <dcterms:modified xsi:type="dcterms:W3CDTF">2015-07-17T11:08:11Z</dcterms:modified>
  <cp:category/>
  <cp:version/>
  <cp:contentType/>
  <cp:contentStatus/>
</cp:coreProperties>
</file>