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0"/>
  </bookViews>
  <sheets>
    <sheet name="1-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<sst xmlns="http://schemas.openxmlformats.org/spreadsheetml/2006/main" count="235" uniqueCount="140">
  <si>
    <t># #</t>
  </si>
  <si>
    <t>_</t>
  </si>
  <si>
    <t>t</t>
  </si>
  <si>
    <t>sazomi
 erTeuli</t>
  </si>
  <si>
    <t>sn da w. IV-84w.
33-115-1</t>
  </si>
  <si>
    <t>ნორმატივის ნომერი და შიფრი</t>
  </si>
  <si>
    <t>სამუშაოებისა და დანახარჯების დასახელება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</si>
  <si>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</si>
  <si>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</si>
  <si>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</si>
  <si>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</si>
  <si>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</si>
  <si>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</si>
  <si>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</si>
  <si>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</si>
  <si>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</si>
  <si>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</si>
  <si>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t>სნ და წ. IV-84წ.    33-303-2</t>
  </si>
  <si>
    <t>ცალი</t>
  </si>
  <si>
    <t xml:space="preserve">_შრომითი დანახარჯი             </t>
  </si>
  <si>
    <t>კ-სთ</t>
  </si>
  <si>
    <t>სრფ 12-286</t>
  </si>
  <si>
    <t xml:space="preserve">საბურღი მანქანა-ავტოამწე </t>
  </si>
  <si>
    <t>მ-სთ</t>
  </si>
  <si>
    <t>სრფ. 12-14</t>
  </si>
  <si>
    <t>მილმზდი საავტომობილო სვლაზე 9ტ. Mმილების განაწილება</t>
  </si>
  <si>
    <t>სხვა მასალები</t>
  </si>
  <si>
    <t>ლარი</t>
  </si>
  <si>
    <t>სნ და წ. IV-84წ. 33-303-4</t>
  </si>
  <si>
    <t>ორმოების შევსება ბეტ. ბ-15 ბოძების მოწყობის შემდეგ</t>
  </si>
  <si>
    <t xml:space="preserve">საბაზრო </t>
  </si>
  <si>
    <t xml:space="preserve">ბეტონი ბ-15 ტრანსპორტირებით </t>
  </si>
  <si>
    <t>ცხრ9-10-12</t>
  </si>
  <si>
    <t xml:space="preserve">ლითონის განათების ბოძების დამზადება (დატვირთვა ჩამოტვირთვა) </t>
  </si>
  <si>
    <t>ტ</t>
  </si>
  <si>
    <t>კც/სთ</t>
  </si>
  <si>
    <t>სხვა მანქანები (შემდუღებელი აგრეგატი, ბალგარკა)</t>
  </si>
  <si>
    <t>საბაზრო</t>
  </si>
  <si>
    <t>ლითონის მილი დ=139X4მმ</t>
  </si>
  <si>
    <t>გრ/მ</t>
  </si>
  <si>
    <t>ლითონის მილი დ=(48-50)X2მმ</t>
  </si>
  <si>
    <t>სრფ 1,6-29</t>
  </si>
  <si>
    <t>სრფ 1,10-14</t>
  </si>
  <si>
    <t>ელექტროდი</t>
  </si>
  <si>
    <t>კგ.</t>
  </si>
  <si>
    <t>სრფ13-100</t>
  </si>
  <si>
    <t>მილების ტრანსპორტირება  100კმ-დან</t>
  </si>
  <si>
    <t>მქ/სთ</t>
  </si>
  <si>
    <t>ცხრ33-124-1</t>
  </si>
  <si>
    <t>კომპ</t>
  </si>
  <si>
    <t>სრფ 1,1-43</t>
  </si>
  <si>
    <t>ლითონის დ=10მმ გლინულა  კაუჭისა და დამიწებისთვის სიგრძით 20სმ+50სმ=70სმ</t>
  </si>
  <si>
    <t>მ</t>
  </si>
  <si>
    <t>სრფ 1,1-26</t>
  </si>
  <si>
    <t>სნ და    წ.IV-84წ.
15-164-7</t>
  </si>
  <si>
    <t>მეტალის ბოძების შეღებვა ანტიკოროზიული საღებავით ორჯერ</t>
  </si>
  <si>
    <t xml:space="preserve">სრფ 4,2-32 </t>
  </si>
  <si>
    <t xml:space="preserve">საღებავი ემალის ჟანგზე წასასმელი </t>
  </si>
  <si>
    <t>ლტრ</t>
  </si>
  <si>
    <t>თავი I   სამშენებლო სამუშაოები</t>
  </si>
  <si>
    <r>
      <t>მ</t>
    </r>
    <r>
      <rPr>
        <b/>
        <vertAlign val="superscript"/>
        <sz val="10"/>
        <color indexed="8"/>
        <rFont val="AcadNusx"/>
        <family val="0"/>
      </rPr>
      <t>3</t>
    </r>
  </si>
  <si>
    <r>
      <t xml:space="preserve"> მ</t>
    </r>
    <r>
      <rPr>
        <vertAlign val="superscript"/>
        <sz val="10"/>
        <color indexed="8"/>
        <rFont val="AcadNusx"/>
        <family val="0"/>
      </rPr>
      <t>3</t>
    </r>
  </si>
  <si>
    <r>
      <t xml:space="preserve"> მ</t>
    </r>
    <r>
      <rPr>
        <vertAlign val="superscript"/>
        <sz val="10"/>
        <color indexed="8"/>
        <rFont val="AcadNusx"/>
        <family val="0"/>
      </rPr>
      <t>2</t>
    </r>
  </si>
  <si>
    <t>პრ</t>
  </si>
  <si>
    <r>
      <t xml:space="preserve"> მ</t>
    </r>
    <r>
      <rPr>
        <b/>
        <vertAlign val="superscript"/>
        <sz val="10"/>
        <color indexed="8"/>
        <rFont val="AcadNusx"/>
        <family val="0"/>
      </rPr>
      <t>2</t>
    </r>
  </si>
  <si>
    <t>I თავის პირდაპირი ხარჯების ჯამი</t>
  </si>
  <si>
    <t>სატრანსპორტო ხარჯები შიდა გადაზიდვებზე მასალიდან</t>
  </si>
  <si>
    <t xml:space="preserve">ზედნადები ხარჯები </t>
  </si>
  <si>
    <t xml:space="preserve">გეგმიური დაგროვება </t>
  </si>
  <si>
    <t>I თავის  ჯამი</t>
  </si>
  <si>
    <t>თავი II   ელ. სამონტაჟო სამუშაოები</t>
  </si>
  <si>
    <t xml:space="preserve"> სანათების მონტაჟი ლითონის ბოძებზე </t>
  </si>
  <si>
    <t xml:space="preserve">შრომის დანახარჯი </t>
  </si>
  <si>
    <t>კაც.სთ</t>
  </si>
  <si>
    <t>კოშკურა ტელესკოპური 0,35ტნ</t>
  </si>
  <si>
    <t>სნ და წ. IV-84წ.
21-26-8</t>
  </si>
  <si>
    <t>სრფ 12-77</t>
  </si>
  <si>
    <t>სადენ-კაბელების მონტაჟი ლითონის ბოძებზე და სანათების ჩართვა</t>
  </si>
  <si>
    <t>გრძ.მ</t>
  </si>
  <si>
    <t xml:space="preserve">სხვა მანქანები </t>
  </si>
  <si>
    <t>კოშკურა ამწე ტელესკოპური 0,35ტნ  კ=1,15</t>
  </si>
  <si>
    <t>მანქ.სთ</t>
  </si>
  <si>
    <t>ალუმინის იზოლირებული სიპ სადენი  4X25 (კ=1,02 ჩამოზნექვის)</t>
  </si>
  <si>
    <t>ალუმინის იზოლირებული სიპ სადენი  2X16 (კ=1,02 ჩამოზნექვის)</t>
  </si>
  <si>
    <t>ელ-სადენი სპ. ძარღვითAППВ  2X2,5 ორმაგი იზოლაციით</t>
  </si>
  <si>
    <t>მხვრეტავი დამჭერი</t>
  </si>
  <si>
    <t>შუალედური დამჭერი</t>
  </si>
  <si>
    <t>ანკერული დამჭერი</t>
  </si>
  <si>
    <t>სრფ 7,8-40</t>
  </si>
  <si>
    <t>სრფ 7,8-39</t>
  </si>
  <si>
    <t>სრფ 7,2-101</t>
  </si>
  <si>
    <t>ელკარადის მონტაჟი ელ მაგნიტური გამშვებით</t>
  </si>
  <si>
    <t>მატერიალური რესურსები</t>
  </si>
  <si>
    <t xml:space="preserve">ელ.კარადა პლასტმასის 400X600X200 </t>
  </si>
  <si>
    <t>ელ. მაგნიტური გამშვები  100 ამპ.</t>
  </si>
  <si>
    <t>ცხრ         8-531-26</t>
  </si>
  <si>
    <t>სრფ7,17-264</t>
  </si>
  <si>
    <t>სრფ7.17-158</t>
  </si>
  <si>
    <t>ელამომრთველისა და დაბინდების დეტექტორის მონტაჟი</t>
  </si>
  <si>
    <t>ელ-ამომრთველი 100 ამპ. 3ფაზ</t>
  </si>
  <si>
    <t>დაბინდების დეტექტორი რეგულირებადი</t>
  </si>
  <si>
    <t>სრფ7,17-51</t>
  </si>
  <si>
    <t>ცხრ 8-525-2</t>
  </si>
  <si>
    <t xml:space="preserve">     II თავის პირდაპირი ხარჯების ჯამი</t>
  </si>
  <si>
    <t>ზედნადები ხარჯები ელექტრო-სამონტაჟო სამუშაოებზე ხელფასიდან</t>
  </si>
  <si>
    <t>გეგმიური დაგროვება მასალების და სატრანსპორტო ხარჯების ჯამიდან</t>
  </si>
  <si>
    <t>II თავის  ჯამი</t>
  </si>
  <si>
    <t>I და II თავის  ჯამი</t>
  </si>
  <si>
    <t xml:space="preserve">გაუთვალისწინებელი ხარჯები </t>
  </si>
  <si>
    <t xml:space="preserve"> ჯამი</t>
  </si>
  <si>
    <t xml:space="preserve">დღგ </t>
  </si>
  <si>
    <t xml:space="preserve">ტექნიკური პირობის მიღება 7 ც 3 ფაზიანი მრიცხველის მონტაჟით </t>
  </si>
  <si>
    <t>სულ ჯამი</t>
  </si>
  <si>
    <t>სხვა მასალები (ბალგარკის დისკი, ელ. ენერგიis დანახარჯი)</t>
  </si>
  <si>
    <t>თითოეული ბოძის  დამიწების კონტურის მოწყობა დ-16 არმატურით ბოძზე გლინულათი მიდუღებით</t>
  </si>
  <si>
    <t>არმატურა Aა-III დ-16</t>
  </si>
  <si>
    <t>ლითონის ფურცელი 2,5მმ სისქის ბოძის ქუდისთვის დ=139X3მმ</t>
  </si>
  <si>
    <t xml:space="preserve">ზუგდიდის მუნიციპალიტეტის დარჩელი-ანაკლიის ადმინისტრაციულ ერთეულში ავტომაგისტრალზე, ანაკლიამდე                                                                                                         გარე განათების მოწყობის </t>
  </si>
  <si>
    <t>ორმოების ამოღება ბოძების დაყენების ადგილებში ორმო-ამომთხრელი მანქანით და მონტაჟი</t>
  </si>
  <si>
    <t>კალენდარული გრაფიკი</t>
  </si>
  <si>
    <t>სამუშაოების დასახელება</t>
  </si>
  <si>
    <t>განზ.</t>
  </si>
  <si>
    <t>რაოდ</t>
  </si>
  <si>
    <t>I Tve</t>
  </si>
  <si>
    <t>II Tve</t>
  </si>
  <si>
    <t>სამუშაოების შესრულების ვადა 40 კალენდარული დღე</t>
  </si>
  <si>
    <t>შესადუღებელი აგრეგატი მისაბმელზე</t>
  </si>
  <si>
    <t>საჭირო მანქანა-მექანიზმების  ჩამონათვალი</t>
  </si>
  <si>
    <t>საბურღი აგრეგატი მოძრავ მექანიზმზე</t>
  </si>
  <si>
    <t xml:space="preserve">სათვირთო ავტომანქანა </t>
  </si>
  <si>
    <t>ამწე-კალათა  ( 12მ)</t>
  </si>
  <si>
    <t>ამწე-კალათა  (16მ)</t>
  </si>
  <si>
    <t xml:space="preserve">                                                                             </t>
  </si>
  <si>
    <r>
      <t>სანათი (150 ვტ), I</t>
    </r>
    <r>
      <rPr>
        <sz val="10"/>
        <color indexed="8"/>
        <rFont val="Academy"/>
        <family val="0"/>
      </rPr>
      <t>P</t>
    </r>
    <r>
      <rPr>
        <sz val="10"/>
        <color indexed="8"/>
        <rFont val="AcadNusx"/>
        <family val="0"/>
      </rPr>
      <t>-66 ალუმინის კორპუსით ევროპული წარმოების) თბილი ნათებით</t>
    </r>
  </si>
  <si>
    <t>დანართი #1</t>
  </si>
  <si>
    <t>%</t>
  </si>
  <si>
    <t xml:space="preserve"> ხარჯთაღრიცხვა </t>
  </si>
  <si>
    <t>პრეტენდენტის ხელმოწერა______________________</t>
  </si>
  <si>
    <t>(ხელმომწერის თანამდებობა, სახელი, გვარი)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</si>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</sst>
</file>

<file path=xl/styles.xml><?xml version="1.0" encoding="utf-8"?>
<styleSheet xmlns="http://schemas.openxmlformats.org/spreadsheetml/2006/main">
  <numFmts count="47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0.0"/>
    <numFmt numFmtId="188" formatCode="0.0000"/>
    <numFmt numFmtId="189" formatCode="0.00000"/>
    <numFmt numFmtId="190" formatCode="0.000000"/>
    <numFmt numFmtId="191" formatCode="0.0000000"/>
    <numFmt numFmtId="192" formatCode="#,##0.0"/>
    <numFmt numFmtId="193" formatCode="#.##0.0"/>
    <numFmt numFmtId="194" formatCode="#.##0.00"/>
    <numFmt numFmtId="195" formatCode="#.##0."/>
    <numFmt numFmtId="196" formatCode="#.##0"/>
    <numFmt numFmtId="197" formatCode="#.##"/>
    <numFmt numFmtId="198" formatCode="0.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6">
    <font>
      <sz val="10"/>
      <name val="Arial Cyr"/>
      <family val="0"/>
    </font>
    <font>
      <sz val="10"/>
      <name val="Grigolia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Grigolia"/>
      <family val="0"/>
    </font>
    <font>
      <b/>
      <i/>
      <sz val="10"/>
      <name val="AcadNusx"/>
      <family val="0"/>
    </font>
    <font>
      <b/>
      <sz val="10"/>
      <name val="Tahoma"/>
      <family val="2"/>
    </font>
    <font>
      <b/>
      <sz val="10"/>
      <color indexed="8"/>
      <name val="AcadNusx"/>
      <family val="0"/>
    </font>
    <font>
      <b/>
      <sz val="11"/>
      <name val="AcadNusx"/>
      <family val="0"/>
    </font>
    <font>
      <b/>
      <sz val="11"/>
      <name val="Arial Cyr"/>
      <family val="0"/>
    </font>
    <font>
      <b/>
      <vertAlign val="superscript"/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0"/>
      <color indexed="8"/>
      <name val="Academy"/>
      <family val="0"/>
    </font>
    <font>
      <b/>
      <sz val="12"/>
      <name val="AcadNusx"/>
      <family val="0"/>
    </font>
    <font>
      <sz val="12"/>
      <name val="Arachveulebrivi Thin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Nusx"/>
      <family val="0"/>
    </font>
    <font>
      <b/>
      <i/>
      <sz val="10"/>
      <name val="Grigolia"/>
      <family val="0"/>
    </font>
    <font>
      <b/>
      <i/>
      <sz val="9"/>
      <name val="Sylfaen"/>
      <family val="1"/>
    </font>
    <font>
      <b/>
      <sz val="9"/>
      <name val="Sylfaen"/>
      <family val="1"/>
    </font>
    <font>
      <b/>
      <i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2"/>
      <color theme="1"/>
      <name val="AcadNusx"/>
      <family val="0"/>
    </font>
    <font>
      <b/>
      <i/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198" fontId="6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top" wrapTex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186" fontId="63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71" fontId="63" fillId="0" borderId="16" xfId="42" applyFont="1" applyFill="1" applyBorder="1" applyAlignment="1">
      <alignment horizontal="center" vertical="center" wrapText="1"/>
    </xf>
    <xf numFmtId="2" fontId="63" fillId="0" borderId="15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171" fontId="63" fillId="0" borderId="15" xfId="42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2" fontId="63" fillId="0" borderId="17" xfId="0" applyNumberFormat="1" applyFont="1" applyFill="1" applyBorder="1" applyAlignment="1">
      <alignment horizontal="center" vertical="center" wrapText="1"/>
    </xf>
    <xf numFmtId="171" fontId="63" fillId="0" borderId="10" xfId="42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86" fontId="62" fillId="0" borderId="15" xfId="0" applyNumberFormat="1" applyFont="1" applyFill="1" applyBorder="1" applyAlignment="1">
      <alignment horizontal="center" vertical="center" wrapText="1"/>
    </xf>
    <xf numFmtId="171" fontId="63" fillId="0" borderId="16" xfId="42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center" vertical="center" wrapText="1"/>
    </xf>
    <xf numFmtId="186" fontId="63" fillId="0" borderId="19" xfId="0" applyNumberFormat="1" applyFont="1" applyFill="1" applyBorder="1" applyAlignment="1">
      <alignment horizontal="center" vertical="center" wrapText="1"/>
    </xf>
    <xf numFmtId="187" fontId="63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171" fontId="63" fillId="0" borderId="19" xfId="42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187" fontId="7" fillId="0" borderId="16" xfId="0" applyNumberFormat="1" applyFont="1" applyFill="1" applyBorder="1" applyAlignment="1">
      <alignment horizontal="center" vertical="center"/>
    </xf>
    <xf numFmtId="2" fontId="62" fillId="0" borderId="15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wrapText="1"/>
    </xf>
    <xf numFmtId="1" fontId="63" fillId="0" borderId="16" xfId="0" applyNumberFormat="1" applyFont="1" applyFill="1" applyBorder="1" applyAlignment="1">
      <alignment horizontal="center" vertical="center" wrapText="1"/>
    </xf>
    <xf numFmtId="187" fontId="63" fillId="0" borderId="16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center" vertical="center" wrapText="1"/>
    </xf>
    <xf numFmtId="187" fontId="63" fillId="0" borderId="15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wrapText="1"/>
    </xf>
    <xf numFmtId="0" fontId="63" fillId="0" borderId="15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wrapText="1"/>
    </xf>
    <xf numFmtId="0" fontId="63" fillId="0" borderId="19" xfId="0" applyFont="1" applyFill="1" applyBorder="1" applyAlignment="1">
      <alignment wrapText="1"/>
    </xf>
    <xf numFmtId="171" fontId="63" fillId="0" borderId="17" xfId="42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187" fontId="62" fillId="0" borderId="16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wrapText="1"/>
    </xf>
    <xf numFmtId="0" fontId="62" fillId="0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center" vertical="center" wrapText="1"/>
    </xf>
    <xf numFmtId="2" fontId="62" fillId="0" borderId="2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2" fontId="63" fillId="0" borderId="23" xfId="0" applyNumberFormat="1" applyFont="1" applyFill="1" applyBorder="1" applyAlignment="1">
      <alignment horizontal="center" vertical="center" wrapText="1"/>
    </xf>
    <xf numFmtId="171" fontId="63" fillId="0" borderId="24" xfId="42" applyFont="1" applyFill="1" applyBorder="1" applyAlignment="1">
      <alignment horizontal="center" vertical="center" wrapText="1"/>
    </xf>
    <xf numFmtId="187" fontId="63" fillId="0" borderId="2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187" fontId="10" fillId="0" borderId="15" xfId="0" applyNumberFormat="1" applyFont="1" applyFill="1" applyBorder="1" applyAlignment="1">
      <alignment horizontal="center" vertical="center"/>
    </xf>
    <xf numFmtId="198" fontId="6" fillId="0" borderId="25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198" fontId="1" fillId="0" borderId="16" xfId="0" applyNumberFormat="1" applyFont="1" applyFill="1" applyBorder="1" applyAlignment="1">
      <alignment/>
    </xf>
    <xf numFmtId="198" fontId="6" fillId="0" borderId="26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1" fontId="62" fillId="0" borderId="16" xfId="0" applyNumberFormat="1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186" fontId="63" fillId="0" borderId="15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vertical="center" wrapText="1"/>
    </xf>
    <xf numFmtId="0" fontId="62" fillId="0" borderId="28" xfId="0" applyFont="1" applyFill="1" applyBorder="1" applyAlignment="1">
      <alignment horizontal="center" vertical="center" wrapText="1"/>
    </xf>
    <xf numFmtId="187" fontId="62" fillId="0" borderId="28" xfId="0" applyNumberFormat="1" applyFont="1" applyFill="1" applyBorder="1" applyAlignment="1">
      <alignment horizontal="center" vertical="center" wrapText="1"/>
    </xf>
    <xf numFmtId="188" fontId="63" fillId="0" borderId="16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left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171" fontId="63" fillId="0" borderId="28" xfId="42" applyFont="1" applyFill="1" applyBorder="1" applyAlignment="1">
      <alignment horizontal="center" vertical="center" wrapText="1"/>
    </xf>
    <xf numFmtId="2" fontId="63" fillId="0" borderId="2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7" fontId="63" fillId="0" borderId="10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187" fontId="63" fillId="0" borderId="28" xfId="0" applyNumberFormat="1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0" fontId="6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10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2" fontId="11" fillId="0" borderId="25" xfId="0" applyNumberFormat="1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vertical="center" wrapText="1"/>
    </xf>
    <xf numFmtId="2" fontId="17" fillId="0" borderId="1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62" fillId="0" borderId="16" xfId="0" applyFont="1" applyFill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0" fillId="33" borderId="42" xfId="0" applyFill="1" applyBorder="1" applyAlignment="1">
      <alignment/>
    </xf>
    <xf numFmtId="0" fontId="62" fillId="0" borderId="41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0" borderId="34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48" xfId="0" applyBorder="1" applyAlignment="1">
      <alignment/>
    </xf>
    <xf numFmtId="0" fontId="62" fillId="0" borderId="30" xfId="0" applyFont="1" applyFill="1" applyBorder="1" applyAlignment="1">
      <alignment horizontal="left" vertical="center" wrapText="1"/>
    </xf>
    <xf numFmtId="0" fontId="62" fillId="0" borderId="49" xfId="0" applyFont="1" applyFill="1" applyBorder="1" applyAlignment="1">
      <alignment horizontal="left" vertical="center" wrapText="1"/>
    </xf>
    <xf numFmtId="0" fontId="16" fillId="0" borderId="49" xfId="0" applyFont="1" applyBorder="1" applyAlignment="1">
      <alignment vertical="center" wrapText="1"/>
    </xf>
    <xf numFmtId="0" fontId="62" fillId="0" borderId="50" xfId="0" applyFont="1" applyFill="1" applyBorder="1" applyAlignment="1">
      <alignment horizontal="left" vertical="center" wrapText="1"/>
    </xf>
    <xf numFmtId="0" fontId="62" fillId="0" borderId="49" xfId="0" applyFont="1" applyFill="1" applyBorder="1" applyAlignment="1">
      <alignment vertical="center" wrapText="1"/>
    </xf>
    <xf numFmtId="0" fontId="62" fillId="0" borderId="30" xfId="0" applyFont="1" applyFill="1" applyBorder="1" applyAlignment="1">
      <alignment vertical="center" wrapText="1"/>
    </xf>
    <xf numFmtId="0" fontId="62" fillId="0" borderId="51" xfId="0" applyFont="1" applyFill="1" applyBorder="1" applyAlignment="1">
      <alignment horizontal="center" vertical="center" wrapText="1"/>
    </xf>
    <xf numFmtId="186" fontId="62" fillId="0" borderId="52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187" fontId="62" fillId="0" borderId="52" xfId="0" applyNumberFormat="1" applyFont="1" applyFill="1" applyBorder="1" applyAlignment="1">
      <alignment horizontal="center" vertical="center" wrapText="1"/>
    </xf>
    <xf numFmtId="2" fontId="62" fillId="0" borderId="53" xfId="0" applyNumberFormat="1" applyFont="1" applyFill="1" applyBorder="1" applyAlignment="1">
      <alignment horizontal="center" vertical="center" wrapText="1"/>
    </xf>
    <xf numFmtId="1" fontId="62" fillId="0" borderId="52" xfId="0" applyNumberFormat="1" applyFont="1" applyFill="1" applyBorder="1" applyAlignment="1">
      <alignment horizontal="center" vertical="center" wrapText="1"/>
    </xf>
    <xf numFmtId="187" fontId="62" fillId="0" borderId="51" xfId="0" applyNumberFormat="1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3" fillId="0" borderId="49" xfId="0" applyFont="1" applyBorder="1" applyAlignment="1">
      <alignment vertical="center" wrapText="1"/>
    </xf>
    <xf numFmtId="1" fontId="62" fillId="0" borderId="55" xfId="0" applyNumberFormat="1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0" fillId="33" borderId="46" xfId="0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64" fillId="34" borderId="58" xfId="0" applyFont="1" applyFill="1" applyBorder="1" applyAlignment="1">
      <alignment horizontal="center" vertical="center" wrapText="1"/>
    </xf>
    <xf numFmtId="0" fontId="64" fillId="34" borderId="59" xfId="0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/>
    </xf>
    <xf numFmtId="0" fontId="20" fillId="34" borderId="61" xfId="0" applyFont="1" applyFill="1" applyBorder="1" applyAlignment="1">
      <alignment horizontal="center" vertical="center"/>
    </xf>
    <xf numFmtId="0" fontId="20" fillId="34" borderId="62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65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 horizontal="center"/>
    </xf>
    <xf numFmtId="0" fontId="65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82"/>
  <sheetViews>
    <sheetView tabSelected="1" zoomScale="85" zoomScaleNormal="85" zoomScalePageLayoutView="0" workbookViewId="0" topLeftCell="A1">
      <selection activeCell="K16" sqref="K16"/>
    </sheetView>
  </sheetViews>
  <sheetFormatPr defaultColWidth="9.00390625" defaultRowHeight="12.75"/>
  <cols>
    <col min="1" max="1" width="3.25390625" style="1" customWidth="1"/>
    <col min="2" max="2" width="12.375" style="1" customWidth="1"/>
    <col min="3" max="3" width="41.25390625" style="1" customWidth="1"/>
    <col min="4" max="4" width="8.375" style="1" customWidth="1"/>
    <col min="5" max="5" width="9.00390625" style="1" customWidth="1"/>
    <col min="6" max="6" width="10.125" style="1" customWidth="1"/>
    <col min="7" max="7" width="7.625" style="1" customWidth="1"/>
    <col min="8" max="8" width="9.00390625" style="1" customWidth="1"/>
    <col min="9" max="9" width="7.75390625" style="1" customWidth="1"/>
    <col min="10" max="10" width="11.00390625" style="1" customWidth="1"/>
    <col min="11" max="12" width="8.625" style="1" customWidth="1"/>
    <col min="13" max="13" width="11.375" style="1" customWidth="1"/>
    <col min="14" max="14" width="9.625" style="1" customWidth="1"/>
    <col min="15" max="15" width="8.375" style="2" customWidth="1"/>
    <col min="16" max="24" width="8.375" style="1" customWidth="1"/>
    <col min="25" max="25" width="10.00390625" style="1" customWidth="1"/>
    <col min="26" max="26" width="9.75390625" style="1" customWidth="1"/>
    <col min="27" max="27" width="12.25390625" style="1" customWidth="1"/>
    <col min="28" max="16384" width="9.125" style="1" customWidth="1"/>
  </cols>
  <sheetData>
    <row r="1" spans="12:13" ht="16.5">
      <c r="L1" s="257" t="s">
        <v>134</v>
      </c>
      <c r="M1" s="257"/>
    </row>
    <row r="2" spans="1:126" ht="38.25" customHeight="1">
      <c r="A2" s="214" t="s">
        <v>117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</row>
    <row r="3" spans="1:126" ht="23.25" customHeight="1">
      <c r="A3" s="258" t="s">
        <v>136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</row>
    <row r="4" spans="1:126" ht="21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26" ht="22.5" customHeight="1">
      <c r="A5" s="233" t="s">
        <v>0</v>
      </c>
      <c r="B5" s="208" t="s">
        <v>5</v>
      </c>
      <c r="C5" s="236" t="s">
        <v>6</v>
      </c>
      <c r="D5" s="223" t="s">
        <v>3</v>
      </c>
      <c r="E5" s="239" t="s">
        <v>7</v>
      </c>
      <c r="F5" s="240"/>
      <c r="G5" s="217" t="s">
        <v>8</v>
      </c>
      <c r="H5" s="217"/>
      <c r="I5" s="217"/>
      <c r="J5" s="217"/>
      <c r="K5" s="217"/>
      <c r="L5" s="217"/>
      <c r="M5" s="2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126" ht="24.75" customHeight="1">
      <c r="A6" s="234"/>
      <c r="B6" s="222"/>
      <c r="C6" s="237"/>
      <c r="D6" s="223"/>
      <c r="E6" s="208" t="s">
        <v>9</v>
      </c>
      <c r="F6" s="223" t="s">
        <v>10</v>
      </c>
      <c r="G6" s="224" t="s">
        <v>11</v>
      </c>
      <c r="H6" s="225"/>
      <c r="I6" s="217" t="s">
        <v>12</v>
      </c>
      <c r="J6" s="217"/>
      <c r="K6" s="217" t="s">
        <v>13</v>
      </c>
      <c r="L6" s="217"/>
      <c r="M6" s="217" t="s">
        <v>109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</row>
    <row r="7" spans="1:126" ht="23.25" customHeight="1">
      <c r="A7" s="234"/>
      <c r="B7" s="222"/>
      <c r="C7" s="237"/>
      <c r="D7" s="223"/>
      <c r="E7" s="222"/>
      <c r="F7" s="223"/>
      <c r="G7" s="208" t="s">
        <v>15</v>
      </c>
      <c r="H7" s="217" t="s">
        <v>16</v>
      </c>
      <c r="I7" s="208" t="s">
        <v>15</v>
      </c>
      <c r="J7" s="217" t="s">
        <v>16</v>
      </c>
      <c r="K7" s="208" t="s">
        <v>15</v>
      </c>
      <c r="L7" s="217" t="s">
        <v>16</v>
      </c>
      <c r="M7" s="2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ht="38.25" customHeight="1">
      <c r="A8" s="235"/>
      <c r="B8" s="209"/>
      <c r="C8" s="238"/>
      <c r="D8" s="223"/>
      <c r="E8" s="209"/>
      <c r="F8" s="223"/>
      <c r="G8" s="209"/>
      <c r="H8" s="217"/>
      <c r="I8" s="209"/>
      <c r="J8" s="217"/>
      <c r="K8" s="209"/>
      <c r="L8" s="217"/>
      <c r="M8" s="21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ht="14.25" thickBot="1">
      <c r="A9" s="3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ht="20.25" customHeight="1" thickTop="1">
      <c r="A10" s="4"/>
      <c r="B10" s="218" t="s">
        <v>59</v>
      </c>
      <c r="C10" s="219"/>
      <c r="D10" s="219"/>
      <c r="E10" s="220"/>
      <c r="F10" s="128"/>
      <c r="G10" s="5"/>
      <c r="H10" s="6"/>
      <c r="I10" s="6"/>
      <c r="J10" s="6"/>
      <c r="K10" s="6"/>
      <c r="L10" s="6"/>
      <c r="M10" s="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1:126" ht="43.5" customHeight="1">
      <c r="A11" s="8">
        <v>1</v>
      </c>
      <c r="B11" s="9" t="s">
        <v>17</v>
      </c>
      <c r="C11" s="10" t="s">
        <v>118</v>
      </c>
      <c r="D11" s="124" t="s">
        <v>18</v>
      </c>
      <c r="E11" s="11"/>
      <c r="F11" s="11">
        <v>301</v>
      </c>
      <c r="G11" s="12"/>
      <c r="H11" s="12"/>
      <c r="I11" s="12"/>
      <c r="J11" s="12"/>
      <c r="K11" s="12"/>
      <c r="L11" s="12"/>
      <c r="M11" s="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ht="13.5">
      <c r="A12" s="4"/>
      <c r="B12" s="13"/>
      <c r="C12" s="14" t="s">
        <v>19</v>
      </c>
      <c r="D12" s="13" t="s">
        <v>20</v>
      </c>
      <c r="E12" s="15">
        <v>0.405</v>
      </c>
      <c r="F12" s="15">
        <f>E12*F11</f>
        <v>121.905</v>
      </c>
      <c r="G12" s="13"/>
      <c r="H12" s="16"/>
      <c r="I12" s="17"/>
      <c r="J12" s="17"/>
      <c r="K12" s="17"/>
      <c r="L12" s="17"/>
      <c r="M12" s="1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ht="13.5">
      <c r="A13" s="4"/>
      <c r="B13" s="13" t="s">
        <v>21</v>
      </c>
      <c r="C13" s="14" t="s">
        <v>22</v>
      </c>
      <c r="D13" s="13" t="s">
        <v>23</v>
      </c>
      <c r="E13" s="15">
        <f>0.411</f>
        <v>0.411</v>
      </c>
      <c r="F13" s="15">
        <f>E13*F11</f>
        <v>123.711</v>
      </c>
      <c r="G13" s="19"/>
      <c r="H13" s="19"/>
      <c r="I13" s="20"/>
      <c r="J13" s="20"/>
      <c r="K13" s="18"/>
      <c r="L13" s="16"/>
      <c r="M13" s="1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ht="27">
      <c r="A14" s="8"/>
      <c r="B14" s="21" t="s">
        <v>24</v>
      </c>
      <c r="C14" s="14" t="s">
        <v>25</v>
      </c>
      <c r="D14" s="13" t="s">
        <v>23</v>
      </c>
      <c r="E14" s="13">
        <v>0.04</v>
      </c>
      <c r="F14" s="19">
        <f>E14*F11</f>
        <v>12.040000000000001</v>
      </c>
      <c r="G14" s="19"/>
      <c r="H14" s="19"/>
      <c r="I14" s="20"/>
      <c r="J14" s="20"/>
      <c r="K14" s="18"/>
      <c r="L14" s="16"/>
      <c r="M14" s="1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ht="14.25" thickBot="1">
      <c r="A15" s="22"/>
      <c r="B15" s="23"/>
      <c r="C15" s="24" t="s">
        <v>26</v>
      </c>
      <c r="D15" s="25" t="s">
        <v>27</v>
      </c>
      <c r="E15" s="25">
        <v>0.214</v>
      </c>
      <c r="F15" s="26">
        <f>E15*F11</f>
        <v>64.414</v>
      </c>
      <c r="G15" s="27"/>
      <c r="H15" s="27"/>
      <c r="I15" s="28"/>
      <c r="J15" s="29"/>
      <c r="K15" s="27"/>
      <c r="L15" s="27"/>
      <c r="M15" s="2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ht="34.5" customHeight="1" thickTop="1">
      <c r="A16" s="30">
        <v>2</v>
      </c>
      <c r="B16" s="226" t="s">
        <v>28</v>
      </c>
      <c r="C16" s="10" t="s">
        <v>29</v>
      </c>
      <c r="D16" s="124" t="s">
        <v>60</v>
      </c>
      <c r="E16" s="11"/>
      <c r="F16" s="31">
        <f>F11*0.29437</f>
        <v>88.60537000000001</v>
      </c>
      <c r="G16" s="32"/>
      <c r="H16" s="32"/>
      <c r="I16" s="32"/>
      <c r="J16" s="32"/>
      <c r="K16" s="32"/>
      <c r="L16" s="32"/>
      <c r="M16" s="3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ht="16.5" customHeight="1">
      <c r="A17" s="33"/>
      <c r="B17" s="227"/>
      <c r="C17" s="34" t="s">
        <v>19</v>
      </c>
      <c r="D17" s="35" t="s">
        <v>20</v>
      </c>
      <c r="E17" s="35">
        <v>1.96</v>
      </c>
      <c r="F17" s="36">
        <f>E17*F16</f>
        <v>173.66652520000002</v>
      </c>
      <c r="G17" s="37"/>
      <c r="H17" s="38"/>
      <c r="I17" s="39"/>
      <c r="J17" s="39"/>
      <c r="K17" s="39"/>
      <c r="L17" s="39"/>
      <c r="M17" s="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ht="15.75" customHeight="1">
      <c r="A18" s="13"/>
      <c r="B18" s="13" t="s">
        <v>30</v>
      </c>
      <c r="C18" s="14" t="s">
        <v>31</v>
      </c>
      <c r="D18" s="13" t="s">
        <v>61</v>
      </c>
      <c r="E18" s="13">
        <v>1.015</v>
      </c>
      <c r="F18" s="15">
        <f>E18*F16</f>
        <v>89.93445055</v>
      </c>
      <c r="G18" s="17"/>
      <c r="H18" s="17"/>
      <c r="I18" s="41"/>
      <c r="J18" s="16"/>
      <c r="K18" s="17"/>
      <c r="L18" s="17"/>
      <c r="M18" s="1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ht="26.25" customHeight="1">
      <c r="A19" s="33">
        <v>3</v>
      </c>
      <c r="B19" s="123" t="s">
        <v>32</v>
      </c>
      <c r="C19" s="10" t="s">
        <v>33</v>
      </c>
      <c r="D19" s="124" t="s">
        <v>34</v>
      </c>
      <c r="E19" s="11"/>
      <c r="F19" s="42">
        <f>F11*0.12846</f>
        <v>38.66646</v>
      </c>
      <c r="G19" s="21"/>
      <c r="H19" s="21"/>
      <c r="I19" s="21"/>
      <c r="J19" s="21"/>
      <c r="K19" s="21"/>
      <c r="L19" s="21"/>
      <c r="M19" s="2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ht="13.5">
      <c r="A20" s="43"/>
      <c r="B20" s="125"/>
      <c r="C20" s="14" t="s">
        <v>19</v>
      </c>
      <c r="D20" s="13" t="s">
        <v>35</v>
      </c>
      <c r="E20" s="13">
        <v>5.78</v>
      </c>
      <c r="F20" s="44">
        <f>E20*F19</f>
        <v>223.49213880000002</v>
      </c>
      <c r="G20" s="45"/>
      <c r="H20" s="16"/>
      <c r="I20" s="17"/>
      <c r="J20" s="17"/>
      <c r="K20" s="17"/>
      <c r="L20" s="17"/>
      <c r="M20" s="1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ht="30.75" customHeight="1">
      <c r="A21" s="43"/>
      <c r="B21" s="124"/>
      <c r="C21" s="46" t="s">
        <v>36</v>
      </c>
      <c r="D21" s="47" t="s">
        <v>27</v>
      </c>
      <c r="E21" s="47">
        <v>1</v>
      </c>
      <c r="F21" s="48">
        <f>E21*F19</f>
        <v>38.66646</v>
      </c>
      <c r="G21" s="17"/>
      <c r="H21" s="17"/>
      <c r="I21" s="17"/>
      <c r="J21" s="17"/>
      <c r="K21" s="47"/>
      <c r="L21" s="18"/>
      <c r="M21" s="1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ht="13.5">
      <c r="A22" s="49"/>
      <c r="B22" t="s">
        <v>37</v>
      </c>
      <c r="C22" s="14" t="s">
        <v>38</v>
      </c>
      <c r="D22" s="13" t="s">
        <v>39</v>
      </c>
      <c r="E22" s="13" t="s">
        <v>63</v>
      </c>
      <c r="F22" s="45">
        <f>F11*12</f>
        <v>3612</v>
      </c>
      <c r="G22" s="17"/>
      <c r="H22" s="17"/>
      <c r="I22" s="19"/>
      <c r="J22" s="19"/>
      <c r="K22" s="17"/>
      <c r="L22" s="17"/>
      <c r="M22" s="1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ht="13.5">
      <c r="A23" s="50"/>
      <c r="B23"/>
      <c r="C23" s="14" t="s">
        <v>40</v>
      </c>
      <c r="D23" s="13" t="s">
        <v>39</v>
      </c>
      <c r="E23" s="13" t="s">
        <v>63</v>
      </c>
      <c r="F23" s="45">
        <f>F11*2</f>
        <v>602</v>
      </c>
      <c r="G23" s="17"/>
      <c r="H23" s="17"/>
      <c r="I23" s="19"/>
      <c r="J23" s="19"/>
      <c r="K23" s="17"/>
      <c r="L23" s="17"/>
      <c r="M23" s="1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ht="28.5" customHeight="1">
      <c r="A24" s="51"/>
      <c r="B24" s="141" t="s">
        <v>41</v>
      </c>
      <c r="C24" s="14" t="s">
        <v>116</v>
      </c>
      <c r="D24" s="13" t="s">
        <v>62</v>
      </c>
      <c r="E24" s="13" t="s">
        <v>63</v>
      </c>
      <c r="F24" s="15">
        <v>4.84</v>
      </c>
      <c r="G24" s="17"/>
      <c r="H24" s="17"/>
      <c r="I24" s="41"/>
      <c r="J24" s="16"/>
      <c r="K24" s="17"/>
      <c r="L24" s="17"/>
      <c r="M24" s="1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ht="16.5" customHeight="1">
      <c r="A25" s="52"/>
      <c r="B25" s="142" t="s">
        <v>42</v>
      </c>
      <c r="C25" s="14" t="s">
        <v>43</v>
      </c>
      <c r="D25" s="13" t="s">
        <v>44</v>
      </c>
      <c r="E25" s="13">
        <v>0.106</v>
      </c>
      <c r="F25" s="19">
        <f>F11*E25</f>
        <v>31.906</v>
      </c>
      <c r="G25" s="17"/>
      <c r="H25" s="17"/>
      <c r="I25" s="13"/>
      <c r="J25" s="19"/>
      <c r="K25" s="17"/>
      <c r="L25" s="17"/>
      <c r="M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ht="32.25" customHeight="1">
      <c r="A26" s="52"/>
      <c r="B26" s="143"/>
      <c r="C26" s="14" t="s">
        <v>113</v>
      </c>
      <c r="D26" s="13" t="s">
        <v>27</v>
      </c>
      <c r="E26" s="13">
        <v>2.78</v>
      </c>
      <c r="F26" s="19">
        <f>F19*E26</f>
        <v>107.49275879999999</v>
      </c>
      <c r="G26" s="17"/>
      <c r="H26" s="17"/>
      <c r="I26" s="13"/>
      <c r="J26" s="19"/>
      <c r="K26" s="17"/>
      <c r="L26" s="17"/>
      <c r="M26" s="1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ht="18.75" customHeight="1" thickBot="1">
      <c r="A27" s="52"/>
      <c r="B27" s="143" t="s">
        <v>45</v>
      </c>
      <c r="C27" s="129" t="s">
        <v>46</v>
      </c>
      <c r="D27" s="130" t="s">
        <v>47</v>
      </c>
      <c r="E27" s="25" t="s">
        <v>2</v>
      </c>
      <c r="F27" s="26">
        <f>F19</f>
        <v>38.66646</v>
      </c>
      <c r="G27" s="53"/>
      <c r="H27" s="53"/>
      <c r="I27" s="27"/>
      <c r="J27" s="27"/>
      <c r="K27" s="25"/>
      <c r="L27" s="26"/>
      <c r="M27" s="2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ht="41.25" customHeight="1" thickTop="1">
      <c r="A28" s="54">
        <v>4</v>
      </c>
      <c r="B28" s="132" t="s">
        <v>48</v>
      </c>
      <c r="C28" s="131" t="s">
        <v>114</v>
      </c>
      <c r="D28" s="133" t="s">
        <v>49</v>
      </c>
      <c r="E28" s="13"/>
      <c r="F28" s="56">
        <v>319</v>
      </c>
      <c r="G28" s="17"/>
      <c r="H28" s="17"/>
      <c r="I28" s="41"/>
      <c r="J28" s="16"/>
      <c r="K28" s="17"/>
      <c r="L28" s="17"/>
      <c r="M28" s="1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ht="13.5">
      <c r="A29" s="52"/>
      <c r="B29" s="13"/>
      <c r="C29" s="14" t="s">
        <v>19</v>
      </c>
      <c r="D29" s="13" t="s">
        <v>35</v>
      </c>
      <c r="E29" s="13">
        <v>0.76</v>
      </c>
      <c r="F29" s="44">
        <f>E29*F28</f>
        <v>242.44</v>
      </c>
      <c r="G29" s="45"/>
      <c r="H29" s="16"/>
      <c r="I29" s="17"/>
      <c r="J29" s="17"/>
      <c r="K29" s="17"/>
      <c r="L29" s="17"/>
      <c r="M29" s="1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ht="33.75" customHeight="1">
      <c r="A30" s="52"/>
      <c r="B30" s="13" t="s">
        <v>50</v>
      </c>
      <c r="C30" s="14" t="s">
        <v>51</v>
      </c>
      <c r="D30" s="13" t="s">
        <v>52</v>
      </c>
      <c r="E30" s="13" t="s">
        <v>63</v>
      </c>
      <c r="F30" s="45">
        <f>F28*0.7</f>
        <v>223.29999999999998</v>
      </c>
      <c r="G30" s="17"/>
      <c r="H30" s="17"/>
      <c r="I30" s="16"/>
      <c r="J30" s="16"/>
      <c r="K30" s="17"/>
      <c r="L30" s="17"/>
      <c r="M30" s="1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ht="13.5">
      <c r="A31" s="57"/>
      <c r="B31" s="13" t="s">
        <v>53</v>
      </c>
      <c r="C31" s="46" t="s">
        <v>115</v>
      </c>
      <c r="D31" s="13" t="s">
        <v>39</v>
      </c>
      <c r="E31" s="47">
        <v>1</v>
      </c>
      <c r="F31" s="18">
        <f>F28*E31</f>
        <v>319</v>
      </c>
      <c r="G31" s="17"/>
      <c r="H31" s="17"/>
      <c r="I31" s="47"/>
      <c r="J31" s="18"/>
      <c r="K31" s="17"/>
      <c r="L31" s="17"/>
      <c r="M31" s="1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ht="13.5">
      <c r="A32" s="57"/>
      <c r="B32" s="13" t="s">
        <v>42</v>
      </c>
      <c r="C32" s="46" t="s">
        <v>43</v>
      </c>
      <c r="D32" s="47" t="s">
        <v>44</v>
      </c>
      <c r="E32" s="47">
        <v>0.026</v>
      </c>
      <c r="F32" s="18">
        <f>F28*E32</f>
        <v>8.294</v>
      </c>
      <c r="G32" s="17"/>
      <c r="H32" s="17"/>
      <c r="I32" s="47"/>
      <c r="J32" s="18"/>
      <c r="K32" s="17"/>
      <c r="L32" s="17"/>
      <c r="M32" s="1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ht="14.25" thickBot="1">
      <c r="A33" s="57"/>
      <c r="B33" s="12"/>
      <c r="C33" s="14" t="s">
        <v>26</v>
      </c>
      <c r="D33" s="13" t="s">
        <v>27</v>
      </c>
      <c r="E33" s="13">
        <v>0.25</v>
      </c>
      <c r="F33" s="19">
        <f>E33*F19</f>
        <v>9.666615</v>
      </c>
      <c r="G33" s="17"/>
      <c r="H33" s="17"/>
      <c r="I33" s="13"/>
      <c r="J33" s="19"/>
      <c r="K33" s="17"/>
      <c r="L33" s="17"/>
      <c r="M33" s="1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ht="36.75" customHeight="1" thickTop="1">
      <c r="A34" s="30">
        <v>5</v>
      </c>
      <c r="B34" s="221" t="s">
        <v>54</v>
      </c>
      <c r="C34" s="58" t="s">
        <v>55</v>
      </c>
      <c r="D34" s="59" t="s">
        <v>64</v>
      </c>
      <c r="E34" s="59" t="s">
        <v>1</v>
      </c>
      <c r="F34" s="60">
        <f>F11*4.68</f>
        <v>1408.6799999999998</v>
      </c>
      <c r="G34" s="61"/>
      <c r="H34" s="62"/>
      <c r="I34" s="62"/>
      <c r="J34" s="62"/>
      <c r="K34" s="62"/>
      <c r="L34" s="62"/>
      <c r="M34" s="63"/>
      <c r="N34"/>
      <c r="O34" s="126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ht="13.5">
      <c r="A35" s="33"/>
      <c r="B35" s="216"/>
      <c r="C35" s="14" t="s">
        <v>19</v>
      </c>
      <c r="D35" s="13" t="s">
        <v>20</v>
      </c>
      <c r="E35" s="13">
        <v>0.387</v>
      </c>
      <c r="F35" s="15">
        <f>F34*E35</f>
        <v>545.1591599999999</v>
      </c>
      <c r="G35" s="13"/>
      <c r="H35" s="16"/>
      <c r="I35" s="17"/>
      <c r="J35" s="17"/>
      <c r="K35" s="17"/>
      <c r="L35" s="17"/>
      <c r="M35" s="1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ht="18" customHeight="1" thickBot="1">
      <c r="A36" s="64"/>
      <c r="B36" s="65" t="s">
        <v>56</v>
      </c>
      <c r="C36" s="66" t="s">
        <v>57</v>
      </c>
      <c r="D36" s="64" t="s">
        <v>58</v>
      </c>
      <c r="E36" s="67">
        <v>0.25</v>
      </c>
      <c r="F36" s="68">
        <f>F34*E36</f>
        <v>352.16999999999996</v>
      </c>
      <c r="G36" s="69"/>
      <c r="H36" s="69"/>
      <c r="I36" s="70"/>
      <c r="J36" s="71"/>
      <c r="K36" s="69"/>
      <c r="L36" s="69"/>
      <c r="M36" s="7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ht="15.75" customHeight="1">
      <c r="A37" s="230" t="s">
        <v>65</v>
      </c>
      <c r="B37" s="231"/>
      <c r="C37" s="231"/>
      <c r="D37" s="231"/>
      <c r="E37" s="231"/>
      <c r="F37" s="134"/>
      <c r="G37" s="72"/>
      <c r="H37" s="72"/>
      <c r="I37" s="72"/>
      <c r="J37" s="72"/>
      <c r="K37" s="72"/>
      <c r="L37" s="72"/>
      <c r="M37" s="7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15.75" customHeight="1">
      <c r="A38" s="202" t="s">
        <v>66</v>
      </c>
      <c r="B38" s="203"/>
      <c r="C38" s="203"/>
      <c r="D38" s="203"/>
      <c r="E38" s="204"/>
      <c r="F38" s="121"/>
      <c r="G38" s="73"/>
      <c r="H38" s="74"/>
      <c r="I38" s="74"/>
      <c r="J38" s="74"/>
      <c r="K38" s="74"/>
      <c r="L38" s="74"/>
      <c r="M38" s="7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15.75" customHeight="1">
      <c r="A39" s="202" t="s">
        <v>14</v>
      </c>
      <c r="B39" s="203"/>
      <c r="C39" s="203"/>
      <c r="D39" s="203"/>
      <c r="E39" s="204"/>
      <c r="F39" s="121"/>
      <c r="G39" s="75"/>
      <c r="H39" s="74"/>
      <c r="I39" s="74"/>
      <c r="J39" s="74"/>
      <c r="K39" s="74"/>
      <c r="L39" s="74"/>
      <c r="M39" s="74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15.75" customHeight="1">
      <c r="A40" s="202" t="s">
        <v>67</v>
      </c>
      <c r="B40" s="203"/>
      <c r="C40" s="203"/>
      <c r="D40" s="203"/>
      <c r="E40" s="204"/>
      <c r="F40" s="121"/>
      <c r="G40" s="73"/>
      <c r="H40" s="74"/>
      <c r="I40" s="74"/>
      <c r="J40" s="74"/>
      <c r="K40" s="74"/>
      <c r="L40" s="74"/>
      <c r="M40" s="7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15.75" customHeight="1">
      <c r="A41" s="202" t="s">
        <v>14</v>
      </c>
      <c r="B41" s="203"/>
      <c r="C41" s="203"/>
      <c r="D41" s="203"/>
      <c r="E41" s="204"/>
      <c r="F41" s="121"/>
      <c r="G41" s="76"/>
      <c r="H41" s="74"/>
      <c r="I41" s="74"/>
      <c r="J41" s="74"/>
      <c r="K41" s="74"/>
      <c r="L41" s="74"/>
      <c r="M41" s="7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15.75" customHeight="1">
      <c r="A42" s="202" t="s">
        <v>68</v>
      </c>
      <c r="B42" s="203"/>
      <c r="C42" s="203"/>
      <c r="D42" s="203"/>
      <c r="E42" s="204"/>
      <c r="F42" s="121"/>
      <c r="G42" s="73"/>
      <c r="H42" s="74"/>
      <c r="I42" s="74"/>
      <c r="J42" s="74"/>
      <c r="K42" s="74"/>
      <c r="L42" s="74"/>
      <c r="M42" s="74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15.75" customHeight="1">
      <c r="A43" s="202" t="s">
        <v>69</v>
      </c>
      <c r="B43" s="203"/>
      <c r="C43" s="203"/>
      <c r="D43" s="203"/>
      <c r="E43" s="204"/>
      <c r="F43" s="121"/>
      <c r="G43" s="73"/>
      <c r="H43" s="74"/>
      <c r="I43" s="74"/>
      <c r="J43" s="74"/>
      <c r="K43" s="74"/>
      <c r="L43" s="74"/>
      <c r="M43" s="74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17.25" customHeight="1">
      <c r="A44" s="228" t="s">
        <v>70</v>
      </c>
      <c r="B44" s="229"/>
      <c r="C44" s="229"/>
      <c r="D44" s="229"/>
      <c r="E44" s="229"/>
      <c r="F44" s="122"/>
      <c r="G44" s="77"/>
      <c r="H44" s="78"/>
      <c r="I44" s="78"/>
      <c r="J44" s="78"/>
      <c r="K44" s="78"/>
      <c r="L44" s="78"/>
      <c r="M44" s="79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29.25" customHeight="1">
      <c r="A45" s="33">
        <v>6</v>
      </c>
      <c r="B45" s="215" t="s">
        <v>75</v>
      </c>
      <c r="C45" s="139" t="s">
        <v>71</v>
      </c>
      <c r="D45" s="55" t="s">
        <v>18</v>
      </c>
      <c r="E45" s="55"/>
      <c r="F45" s="80">
        <v>319</v>
      </c>
      <c r="G45" s="81"/>
      <c r="H45" s="82"/>
      <c r="I45" s="82"/>
      <c r="J45" s="82"/>
      <c r="K45" s="82"/>
      <c r="L45" s="82"/>
      <c r="M45" s="83"/>
      <c r="N45"/>
      <c r="O45"/>
      <c r="P45" s="12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3.5">
      <c r="A46" s="33"/>
      <c r="B46" s="216"/>
      <c r="C46" s="14" t="s">
        <v>72</v>
      </c>
      <c r="D46" s="13" t="s">
        <v>73</v>
      </c>
      <c r="E46" s="13">
        <v>0.68</v>
      </c>
      <c r="F46" s="15">
        <f>E46*F45</f>
        <v>216.92000000000002</v>
      </c>
      <c r="G46" s="45"/>
      <c r="H46" s="19"/>
      <c r="I46" s="17"/>
      <c r="J46" s="17"/>
      <c r="K46" s="17"/>
      <c r="L46" s="17"/>
      <c r="M46" s="1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33" customHeight="1">
      <c r="A47" s="21"/>
      <c r="B47" s="13" t="s">
        <v>37</v>
      </c>
      <c r="C47" s="14" t="s">
        <v>133</v>
      </c>
      <c r="D47" s="13" t="s">
        <v>18</v>
      </c>
      <c r="E47" s="13">
        <v>1</v>
      </c>
      <c r="F47" s="44">
        <f>E47*F45</f>
        <v>319</v>
      </c>
      <c r="G47" s="17"/>
      <c r="H47" s="17"/>
      <c r="I47" s="19"/>
      <c r="J47" s="19"/>
      <c r="K47" s="17"/>
      <c r="L47" s="17"/>
      <c r="M47" s="1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ht="13.5">
      <c r="A48" s="84"/>
      <c r="B48" s="130" t="s">
        <v>76</v>
      </c>
      <c r="C48" s="14" t="s">
        <v>74</v>
      </c>
      <c r="D48" s="47" t="s">
        <v>47</v>
      </c>
      <c r="E48" s="86">
        <v>0.335</v>
      </c>
      <c r="F48" s="86">
        <f>E48*F45</f>
        <v>106.86500000000001</v>
      </c>
      <c r="G48" s="19"/>
      <c r="H48" s="19"/>
      <c r="I48" s="17"/>
      <c r="J48" s="17"/>
      <c r="K48" s="19"/>
      <c r="L48" s="19"/>
      <c r="M48" s="19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14.25" thickBot="1">
      <c r="A49" s="87"/>
      <c r="B49" s="28"/>
      <c r="C49" s="89" t="s">
        <v>26</v>
      </c>
      <c r="D49" s="28" t="s">
        <v>27</v>
      </c>
      <c r="E49" s="29">
        <v>0.161</v>
      </c>
      <c r="F49" s="29">
        <f>E49*F45</f>
        <v>51.359</v>
      </c>
      <c r="G49" s="27"/>
      <c r="H49" s="27"/>
      <c r="I49" s="28"/>
      <c r="J49" s="29"/>
      <c r="K49" s="27"/>
      <c r="L49" s="27"/>
      <c r="M49" s="2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30" customHeight="1" thickTop="1">
      <c r="A50" s="138">
        <v>7</v>
      </c>
      <c r="B50" s="211" t="s">
        <v>4</v>
      </c>
      <c r="C50" s="90" t="s">
        <v>77</v>
      </c>
      <c r="D50" s="91" t="s">
        <v>78</v>
      </c>
      <c r="E50" s="91"/>
      <c r="F50" s="92">
        <v>11513.5</v>
      </c>
      <c r="G50" s="61"/>
      <c r="H50" s="62"/>
      <c r="I50" s="62"/>
      <c r="J50" s="62"/>
      <c r="K50" s="62"/>
      <c r="L50" s="62"/>
      <c r="M50" s="63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13.5">
      <c r="A51" s="125"/>
      <c r="B51" s="212"/>
      <c r="C51" s="14" t="s">
        <v>72</v>
      </c>
      <c r="D51" s="13" t="s">
        <v>73</v>
      </c>
      <c r="E51" s="93">
        <v>0.0151</v>
      </c>
      <c r="F51" s="15">
        <f>E51*F50</f>
        <v>173.85385</v>
      </c>
      <c r="G51" s="45"/>
      <c r="H51" s="19"/>
      <c r="I51" s="17"/>
      <c r="J51" s="17"/>
      <c r="K51" s="17"/>
      <c r="L51" s="17"/>
      <c r="M51" s="1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ht="13.5">
      <c r="A52" s="137"/>
      <c r="B52" s="213"/>
      <c r="C52" s="14" t="s">
        <v>26</v>
      </c>
      <c r="D52" s="13" t="s">
        <v>27</v>
      </c>
      <c r="E52" s="15">
        <v>0.006</v>
      </c>
      <c r="F52" s="15">
        <f>E52*F50</f>
        <v>69.081</v>
      </c>
      <c r="G52" s="17"/>
      <c r="H52" s="17"/>
      <c r="I52" s="13"/>
      <c r="J52" s="15"/>
      <c r="K52" s="17"/>
      <c r="L52" s="17"/>
      <c r="M52" s="19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ht="13.5">
      <c r="A53" s="55"/>
      <c r="B53" s="144"/>
      <c r="C53" s="14" t="s">
        <v>79</v>
      </c>
      <c r="D53" s="13" t="s">
        <v>27</v>
      </c>
      <c r="E53" s="93">
        <v>0.0014</v>
      </c>
      <c r="F53" s="15">
        <f>E53*F50</f>
        <v>16.1189</v>
      </c>
      <c r="G53" s="17"/>
      <c r="H53" s="17"/>
      <c r="I53" s="17"/>
      <c r="J53" s="17"/>
      <c r="K53" s="13"/>
      <c r="L53" s="19"/>
      <c r="M53" s="1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ht="19.5" customHeight="1">
      <c r="A54" s="94"/>
      <c r="B54" s="84" t="s">
        <v>76</v>
      </c>
      <c r="C54" s="95" t="s">
        <v>80</v>
      </c>
      <c r="D54" s="13" t="s">
        <v>81</v>
      </c>
      <c r="E54" s="93">
        <f>0.0023*1.15</f>
        <v>0.0026449999999999998</v>
      </c>
      <c r="F54" s="15">
        <f>E54*F50</f>
        <v>30.453207499999998</v>
      </c>
      <c r="G54" s="19"/>
      <c r="H54" s="19"/>
      <c r="I54" s="17"/>
      <c r="J54" s="17"/>
      <c r="K54" s="19"/>
      <c r="L54" s="19"/>
      <c r="M54" s="19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ht="13.5" customHeight="1">
      <c r="A55" s="96"/>
      <c r="B55" s="84" t="s">
        <v>88</v>
      </c>
      <c r="C55" s="97" t="s">
        <v>82</v>
      </c>
      <c r="D55" s="13" t="s">
        <v>78</v>
      </c>
      <c r="E55" s="13" t="s">
        <v>63</v>
      </c>
      <c r="F55" s="45">
        <v>5344</v>
      </c>
      <c r="G55" s="17"/>
      <c r="H55" s="17"/>
      <c r="I55" s="13"/>
      <c r="J55" s="19"/>
      <c r="K55" s="17"/>
      <c r="L55" s="17"/>
      <c r="M55" s="1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ht="27.75" customHeight="1">
      <c r="A56" s="96"/>
      <c r="B56" s="84" t="s">
        <v>89</v>
      </c>
      <c r="C56" s="97" t="s">
        <v>83</v>
      </c>
      <c r="D56" s="13" t="s">
        <v>78</v>
      </c>
      <c r="E56" s="13" t="s">
        <v>63</v>
      </c>
      <c r="F56" s="45">
        <v>5372</v>
      </c>
      <c r="G56" s="17"/>
      <c r="H56" s="17"/>
      <c r="I56" s="13"/>
      <c r="J56" s="19"/>
      <c r="K56" s="17"/>
      <c r="L56" s="17"/>
      <c r="M56" s="19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ht="13.5" customHeight="1">
      <c r="A57" s="98"/>
      <c r="B57" s="12" t="s">
        <v>90</v>
      </c>
      <c r="C57" s="97" t="s">
        <v>84</v>
      </c>
      <c r="D57" s="13" t="s">
        <v>78</v>
      </c>
      <c r="E57" s="13" t="s">
        <v>63</v>
      </c>
      <c r="F57" s="19">
        <f>F45*2.5</f>
        <v>797.5</v>
      </c>
      <c r="G57" s="17"/>
      <c r="H57" s="17"/>
      <c r="I57" s="19"/>
      <c r="J57" s="15"/>
      <c r="K57" s="17"/>
      <c r="L57" s="17"/>
      <c r="M57" s="1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ht="15" customHeight="1">
      <c r="A58" s="96"/>
      <c r="B58" s="85"/>
      <c r="C58" s="95" t="s">
        <v>85</v>
      </c>
      <c r="D58" s="13" t="s">
        <v>18</v>
      </c>
      <c r="E58" s="13" t="s">
        <v>63</v>
      </c>
      <c r="F58" s="44">
        <f>F45*2</f>
        <v>638</v>
      </c>
      <c r="G58" s="17"/>
      <c r="H58" s="17"/>
      <c r="I58" s="13"/>
      <c r="J58" s="19"/>
      <c r="K58" s="17"/>
      <c r="L58" s="17"/>
      <c r="M58" s="19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ht="15" customHeight="1">
      <c r="A59" s="96"/>
      <c r="B59" s="85"/>
      <c r="C59" s="95" t="s">
        <v>86</v>
      </c>
      <c r="D59" s="13" t="s">
        <v>18</v>
      </c>
      <c r="E59" s="13" t="s">
        <v>63</v>
      </c>
      <c r="F59" s="44">
        <f>F45</f>
        <v>319</v>
      </c>
      <c r="G59" s="17"/>
      <c r="H59" s="17"/>
      <c r="I59" s="13"/>
      <c r="J59" s="19"/>
      <c r="K59" s="17"/>
      <c r="L59" s="17"/>
      <c r="M59" s="1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ht="15" customHeight="1" thickBot="1">
      <c r="A60" s="96"/>
      <c r="B60" s="85"/>
      <c r="C60" s="95" t="s">
        <v>87</v>
      </c>
      <c r="D60" s="13" t="s">
        <v>18</v>
      </c>
      <c r="E60" s="13" t="s">
        <v>63</v>
      </c>
      <c r="F60" s="44">
        <v>60</v>
      </c>
      <c r="G60" s="17"/>
      <c r="H60" s="17"/>
      <c r="I60" s="13"/>
      <c r="J60" s="19"/>
      <c r="K60" s="17"/>
      <c r="L60" s="17"/>
      <c r="M60" s="19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ht="27.75" thickTop="1">
      <c r="A61" s="99">
        <v>8</v>
      </c>
      <c r="B61" s="100" t="s">
        <v>95</v>
      </c>
      <c r="C61" s="101" t="s">
        <v>91</v>
      </c>
      <c r="D61" s="91" t="s">
        <v>18</v>
      </c>
      <c r="E61" s="91"/>
      <c r="F61" s="103">
        <v>7</v>
      </c>
      <c r="G61" s="104"/>
      <c r="H61" s="104"/>
      <c r="I61" s="102"/>
      <c r="J61" s="105"/>
      <c r="K61" s="104"/>
      <c r="L61" s="104"/>
      <c r="M61" s="105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ht="15.75" customHeight="1">
      <c r="A62" s="96"/>
      <c r="B62" s="85"/>
      <c r="C62" s="46" t="s">
        <v>72</v>
      </c>
      <c r="D62" s="47" t="s">
        <v>73</v>
      </c>
      <c r="E62" s="48">
        <v>6</v>
      </c>
      <c r="F62" s="48">
        <f>E62*F61</f>
        <v>42</v>
      </c>
      <c r="G62" s="48"/>
      <c r="H62" s="18"/>
      <c r="I62" s="20"/>
      <c r="J62" s="20"/>
      <c r="K62" s="20"/>
      <c r="L62" s="20"/>
      <c r="M62" s="18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ht="15.75" customHeight="1">
      <c r="A63" s="96"/>
      <c r="B63" s="85"/>
      <c r="C63" s="95" t="s">
        <v>92</v>
      </c>
      <c r="D63" s="13" t="s">
        <v>27</v>
      </c>
      <c r="E63" s="13">
        <v>1.1</v>
      </c>
      <c r="F63" s="13">
        <f>E63*F61</f>
        <v>7.700000000000001</v>
      </c>
      <c r="G63" s="106"/>
      <c r="H63" s="106"/>
      <c r="I63" s="13"/>
      <c r="J63" s="45"/>
      <c r="K63" s="106"/>
      <c r="L63" s="106"/>
      <c r="M63" s="1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ht="15.75" customHeight="1">
      <c r="A64" s="96"/>
      <c r="B64" s="12" t="s">
        <v>96</v>
      </c>
      <c r="C64" s="14" t="s">
        <v>93</v>
      </c>
      <c r="D64" s="13" t="s">
        <v>18</v>
      </c>
      <c r="E64" s="13" t="s">
        <v>63</v>
      </c>
      <c r="F64" s="13">
        <v>7</v>
      </c>
      <c r="G64" s="106"/>
      <c r="H64" s="106"/>
      <c r="I64" s="13"/>
      <c r="J64" s="45"/>
      <c r="K64" s="106"/>
      <c r="L64" s="106"/>
      <c r="M64" s="4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ht="15.75" customHeight="1" thickBot="1">
      <c r="A65" s="107"/>
      <c r="B65" s="88" t="s">
        <v>97</v>
      </c>
      <c r="C65" s="89" t="s">
        <v>94</v>
      </c>
      <c r="D65" s="28" t="s">
        <v>18</v>
      </c>
      <c r="E65" s="13" t="s">
        <v>63</v>
      </c>
      <c r="F65" s="28">
        <v>7</v>
      </c>
      <c r="G65" s="108"/>
      <c r="H65" s="108"/>
      <c r="I65" s="28"/>
      <c r="J65" s="109"/>
      <c r="K65" s="108"/>
      <c r="L65" s="108"/>
      <c r="M65" s="109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ht="29.25" customHeight="1" thickTop="1">
      <c r="A66" s="99">
        <v>9</v>
      </c>
      <c r="B66" s="91" t="s">
        <v>102</v>
      </c>
      <c r="C66" s="110" t="s">
        <v>98</v>
      </c>
      <c r="D66" s="91" t="s">
        <v>18</v>
      </c>
      <c r="E66" s="91"/>
      <c r="F66" s="91">
        <v>7</v>
      </c>
      <c r="G66" s="111"/>
      <c r="H66" s="111"/>
      <c r="I66" s="102"/>
      <c r="J66" s="112"/>
      <c r="K66" s="111"/>
      <c r="L66" s="111"/>
      <c r="M66" s="11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ht="16.5" customHeight="1">
      <c r="A67" s="96"/>
      <c r="B67" s="21"/>
      <c r="C67" s="46" t="s">
        <v>72</v>
      </c>
      <c r="D67" s="47" t="s">
        <v>73</v>
      </c>
      <c r="E67" s="18">
        <v>2</v>
      </c>
      <c r="F67" s="48">
        <f>E67*F66</f>
        <v>14</v>
      </c>
      <c r="G67" s="48"/>
      <c r="H67" s="18"/>
      <c r="I67" s="20"/>
      <c r="J67" s="20"/>
      <c r="K67" s="20"/>
      <c r="L67" s="20"/>
      <c r="M67" s="18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6" ht="16.5" customHeight="1">
      <c r="A68" s="96"/>
      <c r="B68" s="12" t="s">
        <v>101</v>
      </c>
      <c r="C68" s="14" t="s">
        <v>99</v>
      </c>
      <c r="D68" s="13" t="s">
        <v>18</v>
      </c>
      <c r="E68" s="13" t="s">
        <v>63</v>
      </c>
      <c r="F68" s="13">
        <v>7</v>
      </c>
      <c r="G68" s="106"/>
      <c r="H68" s="106"/>
      <c r="I68" s="13"/>
      <c r="J68" s="45"/>
      <c r="K68" s="106"/>
      <c r="L68" s="106"/>
      <c r="M68" s="4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ht="16.5" customHeight="1" thickBot="1">
      <c r="A69" s="113"/>
      <c r="B69" s="114"/>
      <c r="C69" s="115" t="s">
        <v>100</v>
      </c>
      <c r="D69" s="116" t="s">
        <v>18</v>
      </c>
      <c r="E69" s="116" t="s">
        <v>63</v>
      </c>
      <c r="F69" s="116">
        <v>7</v>
      </c>
      <c r="G69" s="117"/>
      <c r="H69" s="117"/>
      <c r="I69" s="116"/>
      <c r="J69" s="70"/>
      <c r="K69" s="117"/>
      <c r="L69" s="117"/>
      <c r="M69" s="70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ht="17.25" customHeight="1">
      <c r="A70" s="205" t="s">
        <v>103</v>
      </c>
      <c r="B70" s="206"/>
      <c r="C70" s="206"/>
      <c r="D70" s="206"/>
      <c r="E70" s="206"/>
      <c r="F70" s="207"/>
      <c r="G70" s="72"/>
      <c r="H70" s="140"/>
      <c r="I70" s="140"/>
      <c r="J70" s="140"/>
      <c r="K70" s="140"/>
      <c r="L70" s="140"/>
      <c r="M70" s="135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ht="17.25" customHeight="1">
      <c r="A71" s="202" t="s">
        <v>66</v>
      </c>
      <c r="B71" s="203"/>
      <c r="C71" s="203"/>
      <c r="D71" s="203"/>
      <c r="E71" s="203"/>
      <c r="F71" s="204"/>
      <c r="G71" s="73" t="s">
        <v>135</v>
      </c>
      <c r="H71" s="74"/>
      <c r="I71" s="74"/>
      <c r="J71" s="74"/>
      <c r="K71" s="74"/>
      <c r="L71" s="74"/>
      <c r="M71" s="136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ht="17.25" customHeight="1">
      <c r="A72" s="202" t="s">
        <v>14</v>
      </c>
      <c r="B72" s="203"/>
      <c r="C72" s="203"/>
      <c r="D72" s="203"/>
      <c r="E72" s="203"/>
      <c r="F72" s="204"/>
      <c r="G72" s="75"/>
      <c r="H72" s="74"/>
      <c r="I72" s="74"/>
      <c r="J72" s="74"/>
      <c r="K72" s="74"/>
      <c r="L72" s="74"/>
      <c r="M72" s="136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ht="17.25" customHeight="1">
      <c r="A73" s="202" t="s">
        <v>104</v>
      </c>
      <c r="B73" s="203"/>
      <c r="C73" s="203"/>
      <c r="D73" s="203"/>
      <c r="E73" s="203"/>
      <c r="F73" s="204"/>
      <c r="G73" s="73" t="s">
        <v>135</v>
      </c>
      <c r="H73" s="74"/>
      <c r="I73" s="74"/>
      <c r="J73" s="74"/>
      <c r="K73" s="74"/>
      <c r="L73" s="74"/>
      <c r="M73" s="136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26" ht="17.25" customHeight="1">
      <c r="A74" s="202" t="s">
        <v>14</v>
      </c>
      <c r="B74" s="203"/>
      <c r="C74" s="203"/>
      <c r="D74" s="203"/>
      <c r="E74" s="203"/>
      <c r="F74" s="204"/>
      <c r="G74" s="76"/>
      <c r="H74" s="74"/>
      <c r="I74" s="74"/>
      <c r="J74" s="74"/>
      <c r="K74" s="74"/>
      <c r="L74" s="74"/>
      <c r="M74" s="136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ht="17.25" customHeight="1">
      <c r="A75" s="202" t="s">
        <v>105</v>
      </c>
      <c r="B75" s="203"/>
      <c r="C75" s="203"/>
      <c r="D75" s="203"/>
      <c r="E75" s="203"/>
      <c r="F75" s="204"/>
      <c r="G75" s="73" t="s">
        <v>135</v>
      </c>
      <c r="H75" s="74"/>
      <c r="I75" s="74"/>
      <c r="J75" s="74"/>
      <c r="K75" s="74"/>
      <c r="L75" s="74"/>
      <c r="M75" s="136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:126" ht="17.25" customHeight="1">
      <c r="A76" s="202" t="s">
        <v>106</v>
      </c>
      <c r="B76" s="203"/>
      <c r="C76" s="203"/>
      <c r="D76" s="203"/>
      <c r="E76" s="203"/>
      <c r="F76" s="204"/>
      <c r="G76" s="73"/>
      <c r="H76" s="74"/>
      <c r="I76" s="74"/>
      <c r="J76" s="74"/>
      <c r="K76" s="74"/>
      <c r="L76" s="74"/>
      <c r="M76" s="13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26" ht="17.25" customHeight="1">
      <c r="A77" s="202" t="s">
        <v>107</v>
      </c>
      <c r="B77" s="203"/>
      <c r="C77" s="203"/>
      <c r="D77" s="203"/>
      <c r="E77" s="203"/>
      <c r="F77" s="204"/>
      <c r="G77" s="73"/>
      <c r="H77" s="74"/>
      <c r="I77" s="74"/>
      <c r="J77" s="74"/>
      <c r="K77" s="74"/>
      <c r="L77" s="74"/>
      <c r="M77" s="136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26" ht="17.25" customHeight="1">
      <c r="A78" s="202" t="s">
        <v>108</v>
      </c>
      <c r="B78" s="203"/>
      <c r="C78" s="203"/>
      <c r="D78" s="203"/>
      <c r="E78" s="203"/>
      <c r="F78" s="204"/>
      <c r="G78" s="73">
        <v>0.02</v>
      </c>
      <c r="H78" s="74"/>
      <c r="I78" s="74"/>
      <c r="J78" s="74"/>
      <c r="K78" s="74"/>
      <c r="L78" s="74"/>
      <c r="M78" s="136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ht="17.25" customHeight="1">
      <c r="A79" s="202" t="s">
        <v>109</v>
      </c>
      <c r="B79" s="203"/>
      <c r="C79" s="203"/>
      <c r="D79" s="203"/>
      <c r="E79" s="203"/>
      <c r="F79" s="204"/>
      <c r="G79" s="73"/>
      <c r="H79" s="74"/>
      <c r="I79" s="74"/>
      <c r="J79" s="74"/>
      <c r="K79" s="74"/>
      <c r="L79" s="74"/>
      <c r="M79" s="136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ht="17.25" customHeight="1">
      <c r="A80" s="202" t="s">
        <v>110</v>
      </c>
      <c r="B80" s="203"/>
      <c r="C80" s="203"/>
      <c r="D80" s="203"/>
      <c r="E80" s="203"/>
      <c r="F80" s="204"/>
      <c r="G80" s="73">
        <v>0.18</v>
      </c>
      <c r="H80" s="74"/>
      <c r="I80" s="74"/>
      <c r="J80" s="74"/>
      <c r="K80" s="74"/>
      <c r="L80" s="74"/>
      <c r="M80" s="136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:126" ht="17.25" customHeight="1">
      <c r="A81" s="202" t="s">
        <v>109</v>
      </c>
      <c r="B81" s="203"/>
      <c r="C81" s="203"/>
      <c r="D81" s="203"/>
      <c r="E81" s="203"/>
      <c r="F81" s="204"/>
      <c r="G81" s="118"/>
      <c r="H81" s="74"/>
      <c r="I81" s="74"/>
      <c r="J81" s="74"/>
      <c r="K81" s="74"/>
      <c r="L81" s="74"/>
      <c r="M81" s="136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:126" ht="17.25" customHeight="1">
      <c r="A82" s="202" t="s">
        <v>111</v>
      </c>
      <c r="B82" s="203"/>
      <c r="C82" s="203"/>
      <c r="D82" s="203"/>
      <c r="E82" s="203"/>
      <c r="F82" s="204"/>
      <c r="G82" s="73"/>
      <c r="H82" s="120"/>
      <c r="I82" s="120"/>
      <c r="J82" s="120"/>
      <c r="K82" s="74"/>
      <c r="L82" s="74"/>
      <c r="M82" s="136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:126" ht="17.25" customHeight="1">
      <c r="A83" s="202" t="s">
        <v>112</v>
      </c>
      <c r="B83" s="203"/>
      <c r="C83" s="203"/>
      <c r="D83" s="203"/>
      <c r="E83" s="203"/>
      <c r="F83" s="204"/>
      <c r="G83" s="118"/>
      <c r="H83" s="74"/>
      <c r="I83" s="74"/>
      <c r="J83" s="74"/>
      <c r="K83" s="74"/>
      <c r="L83" s="74"/>
      <c r="M83" s="136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ht="20.25" customHeight="1">
      <c r="A84" s="210"/>
      <c r="B84" s="210"/>
      <c r="C84" s="210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ht="19.5" customHeight="1">
      <c r="A85" s="119"/>
      <c r="B85" s="262" t="s">
        <v>139</v>
      </c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4:126" ht="13.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3:126" ht="13.5">
      <c r="C87" s="260"/>
      <c r="D87" s="260"/>
      <c r="E87" s="260"/>
      <c r="F87" s="260"/>
      <c r="G87" s="260"/>
      <c r="H87" s="260"/>
      <c r="I87" s="260"/>
      <c r="J87" s="260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3:126" ht="13.5">
      <c r="C88" s="260"/>
      <c r="D88" s="260"/>
      <c r="E88" s="261" t="s">
        <v>137</v>
      </c>
      <c r="F88" s="260"/>
      <c r="G88" s="260"/>
      <c r="H88" s="260"/>
      <c r="I88" s="260"/>
      <c r="J88" s="260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3:126" ht="13.5">
      <c r="C89" s="260"/>
      <c r="D89" s="260"/>
      <c r="E89" s="259"/>
      <c r="F89" s="260"/>
      <c r="G89" s="260"/>
      <c r="H89" s="260"/>
      <c r="I89" s="260"/>
      <c r="J89" s="260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3:126" ht="13.5">
      <c r="C90" s="260"/>
      <c r="D90" s="260"/>
      <c r="E90" s="259" t="s">
        <v>138</v>
      </c>
      <c r="F90" s="260"/>
      <c r="G90" s="260"/>
      <c r="H90" s="260"/>
      <c r="I90" s="260"/>
      <c r="J90" s="26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3:126" ht="13.5">
      <c r="C91" s="260"/>
      <c r="D91" s="260"/>
      <c r="E91" s="260"/>
      <c r="F91" s="260"/>
      <c r="G91" s="260"/>
      <c r="H91" s="260"/>
      <c r="I91" s="260"/>
      <c r="J91" s="260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4:126" ht="13.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4:126" ht="13.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4:126" ht="13.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4:126" ht="13.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4:126" ht="13.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4:126" ht="13.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4:126" ht="13.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4:126" ht="13.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4:126" ht="13.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4:126" ht="13.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4:126" ht="13.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4:126" ht="13.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4:126" ht="13.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4:126" ht="13.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4:126" ht="13.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4:126" ht="13.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4:126" ht="13.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4:126" ht="13.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4:126" ht="13.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4:126" ht="13.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4:126" ht="13.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3.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3.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3.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3.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3.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3.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3.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3.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4:126" ht="13.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4:126" ht="13.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4:126" ht="13.5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4:126" ht="13.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4:126" ht="13.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4:126" ht="13.5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4:126" ht="13.5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4:126" ht="13.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4:126" ht="13.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4:126" ht="13.5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4:126" ht="13.5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4:126" ht="13.5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4:126" ht="13.5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4:126" ht="13.5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4:126" ht="13.5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4:126" ht="13.5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4:126" ht="13.5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4:126" ht="13.5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4:126" ht="13.5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4:126" ht="13.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4:126" ht="13.5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4:126" ht="13.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4:126" ht="13.5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4:126" ht="13.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4:126" ht="13.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4:126" ht="13.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4:126" ht="13.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4:126" ht="13.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4:126" ht="13.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4:126" ht="13.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4:126" ht="13.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4:126" ht="13.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4:126" ht="13.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4:126" ht="13.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4:126" ht="13.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4:126" ht="13.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4:126" ht="13.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4:126" ht="13.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4:126" ht="13.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4:126" ht="13.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4:126" ht="13.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4:126" ht="13.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4:126" ht="13.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4:126" ht="13.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4:126" ht="13.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4:126" ht="13.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4:126" ht="13.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4:126" ht="13.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4:126" ht="13.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4:126" ht="13.5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4:126" ht="13.5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4:126" ht="13.5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4:126" ht="13.5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4:126" ht="13.5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4:126" ht="13.5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4:126" ht="13.5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4:126" ht="13.5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4:126" ht="13.5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4:126" ht="13.5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4:126" ht="13.5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4:126" ht="13.5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4:126" ht="13.5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4:126" ht="13.5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4:126" ht="13.5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4:126" ht="13.5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4:126" ht="13.5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4:126" ht="13.5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4:126" ht="13.5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4:126" ht="13.5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4:126" ht="13.5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4:126" ht="13.5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4:126" ht="13.5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4:126" ht="13.5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4:126" ht="13.5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4:126" ht="13.5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4:126" ht="13.5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4:126" ht="13.5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4:126" ht="13.5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4:126" ht="13.5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4:126" ht="13.5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4:126" ht="13.5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4:126" ht="13.5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4:126" ht="13.5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4:126" ht="13.5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4:126" ht="13.5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4:126" ht="13.5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4:126" ht="13.5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4:126" ht="13.5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4:126" ht="13.5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4:126" ht="13.5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4:126" ht="13.5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4:126" ht="13.5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4:126" ht="13.5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4:126" ht="13.5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4:126" ht="13.5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4:126" ht="13.5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4:126" ht="13.5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4:126" ht="13.5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4:126" ht="13.5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4:126" ht="13.5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4:126" ht="13.5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4:126" ht="13.5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4:126" ht="13.5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4:126" ht="13.5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4:126" ht="13.5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4:125" ht="13.5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</row>
    <row r="227" spans="14:125" ht="13.5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4:125" ht="13.5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4:125" ht="13.5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</row>
    <row r="230" spans="14:125" ht="13.5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</row>
    <row r="231" spans="14:125" ht="13.5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</row>
    <row r="232" spans="14:125" ht="13.5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</row>
    <row r="233" spans="14:125" ht="13.5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</row>
    <row r="234" spans="14:125" ht="13.5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</row>
    <row r="235" spans="14:125" ht="13.5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</row>
    <row r="236" spans="14:125" ht="13.5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4:125" ht="13.5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4:125" ht="13.5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4:125" ht="13.5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4:125" ht="13.5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</row>
    <row r="241" spans="14:125" ht="13.5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</row>
    <row r="242" spans="14:125" ht="13.5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</row>
    <row r="243" spans="14:125" ht="13.5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</row>
    <row r="244" spans="14:125" ht="13.5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4:125" ht="13.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4:125" ht="13.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4:125" ht="13.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4:125" ht="13.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4:125" ht="13.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4:125" ht="13.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4:125" ht="13.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4:125" ht="13.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4:125" ht="13.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4:125" ht="13.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4:125" ht="13.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4:125" ht="13.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</row>
    <row r="257" spans="14:125" ht="13.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</row>
    <row r="258" spans="14:125" ht="13.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</row>
    <row r="259" spans="14:125" ht="13.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</row>
    <row r="260" spans="14:125" ht="13.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</row>
    <row r="261" spans="14:125" ht="13.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</row>
    <row r="262" spans="14:125" ht="13.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</row>
    <row r="263" spans="14:125" ht="13.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4:125" ht="13.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</row>
    <row r="265" spans="14:125" ht="13.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4:125" ht="13.5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4:125" ht="13.5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4:125" ht="13.5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</row>
    <row r="269" spans="14:125" ht="13.5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</row>
    <row r="270" spans="14:125" ht="13.5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</row>
    <row r="271" spans="14:125" ht="13.5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4:125" ht="13.5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4:125" ht="13.5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4:125" ht="13.5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4:125" ht="13.5"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4:125" ht="13.5"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4:125" ht="13.5"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4:125" ht="13.5"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4:125" ht="13.5"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4:125" ht="13.5"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4:125" ht="13.5"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4:125" ht="13.5"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4:125" ht="13.5"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4:125" ht="13.5"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4:125" ht="13.5"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4:125" ht="13.5"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4:125" ht="13.5"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4:125" ht="13.5"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4:125" ht="13.5"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4:125" ht="13.5"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4:125" ht="13.5"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4:125" ht="13.5"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4:125" ht="13.5"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4:125" ht="13.5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4:125" ht="13.5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4:125" ht="13.5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4:125" ht="13.5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4:125" ht="13.5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4:125" ht="13.5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4:125" ht="13.5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4:125" ht="13.5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4:125" ht="13.5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4:125" ht="13.5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4:125" ht="13.5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4:125" ht="13.5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4:125" ht="13.5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4:125" ht="13.5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4:125" ht="13.5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4:125" ht="13.5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4:125" ht="13.5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4:125" ht="13.5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4:125" ht="13.5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4:125" ht="13.5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4:125" ht="13.5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4:125" ht="13.5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4:125" ht="13.5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4:125" ht="13.5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4:125" ht="13.5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4:125" ht="13.5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4:125" ht="13.5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</row>
    <row r="321" spans="14:125" ht="13.5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4:125" ht="13.5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4:125" ht="13.5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4:125" ht="13.5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4:125" ht="13.5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4:125" ht="13.5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4:125" ht="13.5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4:125" ht="13.5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4:125" ht="13.5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4:125" ht="13.5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4:125" ht="13.5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4:125" ht="13.5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4:125" ht="13.5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4:125" ht="13.5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4:125" ht="13.5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4:125" ht="13.5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4:125" ht="13.5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4:125" ht="13.5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4:125" ht="13.5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4:125" ht="13.5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4:125" ht="13.5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4:125" ht="13.5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4:125" ht="13.5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4:125" ht="13.5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4:125" ht="13.5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4:125" ht="13.5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4:125" ht="13.5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4:125" ht="13.5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4:125" ht="13.5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4:125" ht="13.5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4:125" ht="13.5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4:125" ht="13.5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4:125" ht="13.5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4:125" ht="13.5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4:125" ht="13.5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4:125" ht="13.5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4:125" ht="13.5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4:125" ht="13.5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4:125" ht="13.5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4:125" ht="13.5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4:125" ht="13.5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4:125" ht="13.5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4:125" ht="13.5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4:125" ht="13.5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4:125" ht="13.5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4:125" ht="13.5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4:125" ht="13.5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4:125" ht="13.5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4:125" ht="13.5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4:125" ht="13.5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4:125" ht="13.5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4:125" ht="13.5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4:125" ht="13.5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4:125" ht="13.5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4:125" ht="13.5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4:125" ht="13.5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4:125" ht="13.5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4:125" ht="13.5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4:125" ht="13.5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4:125" ht="13.5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4:125" ht="13.5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4:125" ht="13.5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</sheetData>
  <sheetProtection/>
  <mergeCells count="51">
    <mergeCell ref="K6:L6"/>
    <mergeCell ref="M6:M8"/>
    <mergeCell ref="L1:M1"/>
    <mergeCell ref="B85:M85"/>
    <mergeCell ref="A38:E38"/>
    <mergeCell ref="K7:K8"/>
    <mergeCell ref="A42:E42"/>
    <mergeCell ref="A3:M3"/>
    <mergeCell ref="A4:M4"/>
    <mergeCell ref="A5:A8"/>
    <mergeCell ref="B5:B8"/>
    <mergeCell ref="C5:C8"/>
    <mergeCell ref="D5:D8"/>
    <mergeCell ref="G5:M5"/>
    <mergeCell ref="E6:E8"/>
    <mergeCell ref="F6:F8"/>
    <mergeCell ref="G6:H6"/>
    <mergeCell ref="I6:J6"/>
    <mergeCell ref="B16:B17"/>
    <mergeCell ref="G7:G8"/>
    <mergeCell ref="L7:L8"/>
    <mergeCell ref="H7:H8"/>
    <mergeCell ref="E5:F5"/>
    <mergeCell ref="B10:E10"/>
    <mergeCell ref="B34:B35"/>
    <mergeCell ref="A72:F72"/>
    <mergeCell ref="A73:F73"/>
    <mergeCell ref="A74:F74"/>
    <mergeCell ref="A75:F75"/>
    <mergeCell ref="A44:E44"/>
    <mergeCell ref="A41:E41"/>
    <mergeCell ref="A71:F71"/>
    <mergeCell ref="A37:E37"/>
    <mergeCell ref="A79:F79"/>
    <mergeCell ref="A80:F80"/>
    <mergeCell ref="A2:M2"/>
    <mergeCell ref="A76:F76"/>
    <mergeCell ref="A77:F77"/>
    <mergeCell ref="B45:B46"/>
    <mergeCell ref="A39:E39"/>
    <mergeCell ref="J7:J8"/>
    <mergeCell ref="A40:E40"/>
    <mergeCell ref="A81:F81"/>
    <mergeCell ref="A70:F70"/>
    <mergeCell ref="A43:E43"/>
    <mergeCell ref="I7:I8"/>
    <mergeCell ref="A84:C84"/>
    <mergeCell ref="A82:F82"/>
    <mergeCell ref="A83:F83"/>
    <mergeCell ref="B50:B52"/>
    <mergeCell ref="A78:F78"/>
  </mergeCells>
  <printOptions/>
  <pageMargins left="0.537401575" right="0.025590551" top="0.551181102" bottom="0.5" header="0.15748031496063" footer="0.15748031496063"/>
  <pageSetup firstPageNumber="5" useFirstPageNumber="1" horizontalDpi="300" verticalDpi="3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M15"/>
  <sheetViews>
    <sheetView zoomScalePageLayoutView="0" workbookViewId="0" topLeftCell="A1">
      <selection activeCell="BR8" sqref="BR8"/>
    </sheetView>
  </sheetViews>
  <sheetFormatPr defaultColWidth="9.00390625" defaultRowHeight="12.75"/>
  <cols>
    <col min="1" max="1" width="2.25390625" style="0" customWidth="1"/>
    <col min="3" max="3" width="53.375" style="0" customWidth="1"/>
    <col min="4" max="5" width="10.125" style="0" customWidth="1"/>
    <col min="6" max="65" width="2.125" style="0" customWidth="1"/>
    <col min="66" max="71" width="5.25390625" style="0" customWidth="1"/>
  </cols>
  <sheetData>
    <row r="1" spans="3:41" ht="43.5" customHeight="1">
      <c r="C1" s="252" t="s">
        <v>117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</row>
    <row r="2" spans="3:17" ht="29.25" customHeight="1" thickBot="1">
      <c r="C2" s="253" t="s">
        <v>119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2:65" ht="27" customHeight="1" thickBot="1">
      <c r="B3" s="145"/>
      <c r="C3" s="254" t="s">
        <v>120</v>
      </c>
      <c r="D3" s="242" t="s">
        <v>121</v>
      </c>
      <c r="E3" s="244" t="s">
        <v>122</v>
      </c>
      <c r="F3" s="246" t="s">
        <v>123</v>
      </c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  <c r="AJ3" s="246" t="s">
        <v>124</v>
      </c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8"/>
    </row>
    <row r="4" spans="2:65" ht="27" customHeight="1" thickBot="1">
      <c r="B4" s="146"/>
      <c r="C4" s="255"/>
      <c r="D4" s="243"/>
      <c r="E4" s="245"/>
      <c r="F4" s="249">
        <v>10</v>
      </c>
      <c r="G4" s="250"/>
      <c r="H4" s="250"/>
      <c r="I4" s="250"/>
      <c r="J4" s="250"/>
      <c r="K4" s="250"/>
      <c r="L4" s="250"/>
      <c r="M4" s="250"/>
      <c r="N4" s="250"/>
      <c r="O4" s="250"/>
      <c r="P4" s="249">
        <v>20</v>
      </c>
      <c r="Q4" s="250"/>
      <c r="R4" s="250"/>
      <c r="S4" s="250"/>
      <c r="T4" s="250"/>
      <c r="U4" s="250"/>
      <c r="V4" s="250"/>
      <c r="W4" s="250"/>
      <c r="X4" s="250"/>
      <c r="Y4" s="251"/>
      <c r="Z4" s="249">
        <v>30</v>
      </c>
      <c r="AA4" s="250"/>
      <c r="AB4" s="250"/>
      <c r="AC4" s="250"/>
      <c r="AD4" s="250"/>
      <c r="AE4" s="250"/>
      <c r="AF4" s="250"/>
      <c r="AG4" s="250"/>
      <c r="AH4" s="250"/>
      <c r="AI4" s="251"/>
      <c r="AJ4" s="249">
        <v>10</v>
      </c>
      <c r="AK4" s="250"/>
      <c r="AL4" s="250"/>
      <c r="AM4" s="250"/>
      <c r="AN4" s="250"/>
      <c r="AO4" s="250"/>
      <c r="AP4" s="250"/>
      <c r="AQ4" s="250"/>
      <c r="AR4" s="250"/>
      <c r="AS4" s="250"/>
      <c r="AT4" s="249">
        <v>20</v>
      </c>
      <c r="AU4" s="250"/>
      <c r="AV4" s="250"/>
      <c r="AW4" s="250"/>
      <c r="AX4" s="250"/>
      <c r="AY4" s="250"/>
      <c r="AZ4" s="250"/>
      <c r="BA4" s="250"/>
      <c r="BB4" s="250"/>
      <c r="BC4" s="251"/>
      <c r="BD4" s="249">
        <v>30</v>
      </c>
      <c r="BE4" s="250"/>
      <c r="BF4" s="250"/>
      <c r="BG4" s="250"/>
      <c r="BH4" s="250"/>
      <c r="BI4" s="250"/>
      <c r="BJ4" s="250"/>
      <c r="BK4" s="250"/>
      <c r="BL4" s="250"/>
      <c r="BM4" s="251"/>
    </row>
    <row r="5" spans="2:65" ht="51" customHeight="1" thickBot="1">
      <c r="B5" s="147">
        <v>1</v>
      </c>
      <c r="C5" s="175" t="s">
        <v>118</v>
      </c>
      <c r="D5" s="189" t="s">
        <v>18</v>
      </c>
      <c r="E5" s="181">
        <v>301</v>
      </c>
      <c r="F5" s="148"/>
      <c r="G5" s="149"/>
      <c r="H5" s="149"/>
      <c r="I5" s="149"/>
      <c r="J5" s="149"/>
      <c r="K5" s="149"/>
      <c r="L5" s="150"/>
      <c r="M5" s="150"/>
      <c r="N5" s="150"/>
      <c r="O5" s="151"/>
      <c r="P5" s="167"/>
      <c r="Q5" s="150"/>
      <c r="R5" s="150"/>
      <c r="S5" s="150"/>
      <c r="T5" s="150"/>
      <c r="U5" s="150"/>
      <c r="V5" s="150"/>
      <c r="W5" s="150"/>
      <c r="X5" s="150"/>
      <c r="Y5" s="171"/>
      <c r="Z5" s="152"/>
      <c r="AA5" s="150"/>
      <c r="AB5" s="150"/>
      <c r="AC5" s="150"/>
      <c r="AD5" s="150"/>
      <c r="AE5" s="150"/>
      <c r="AF5" s="150"/>
      <c r="AG5" s="150"/>
      <c r="AH5" s="150"/>
      <c r="AI5" s="171"/>
      <c r="AJ5" s="152"/>
      <c r="AK5" s="150"/>
      <c r="AL5" s="150"/>
      <c r="AM5" s="150"/>
      <c r="AN5" s="150"/>
      <c r="AO5" s="150"/>
      <c r="AP5" s="150"/>
      <c r="AQ5" s="150"/>
      <c r="AR5" s="150"/>
      <c r="AS5" s="151"/>
      <c r="AT5" s="167"/>
      <c r="AU5" s="150"/>
      <c r="AV5" s="150"/>
      <c r="AW5" s="150"/>
      <c r="AX5" s="150"/>
      <c r="AY5" s="150"/>
      <c r="AZ5" s="150"/>
      <c r="BA5" s="150"/>
      <c r="BB5" s="150"/>
      <c r="BC5" s="151"/>
      <c r="BD5" s="167"/>
      <c r="BE5" s="150"/>
      <c r="BF5" s="150"/>
      <c r="BG5" s="150"/>
      <c r="BH5" s="150"/>
      <c r="BI5" s="150"/>
      <c r="BJ5" s="150"/>
      <c r="BK5" s="150"/>
      <c r="BL5" s="150"/>
      <c r="BM5" s="151"/>
    </row>
    <row r="6" spans="2:65" ht="34.5" customHeight="1" thickBot="1">
      <c r="B6" s="153">
        <v>2</v>
      </c>
      <c r="C6" s="176" t="s">
        <v>29</v>
      </c>
      <c r="D6" s="161" t="s">
        <v>60</v>
      </c>
      <c r="E6" s="182">
        <f>E5*0.29437</f>
        <v>88.60537000000001</v>
      </c>
      <c r="F6" s="154"/>
      <c r="G6" s="155"/>
      <c r="H6" s="155"/>
      <c r="I6" s="155"/>
      <c r="J6" s="155"/>
      <c r="K6" s="155"/>
      <c r="L6" s="156"/>
      <c r="M6" s="156"/>
      <c r="N6" s="156"/>
      <c r="O6" s="159"/>
      <c r="P6" s="168"/>
      <c r="Q6" s="156"/>
      <c r="R6" s="155"/>
      <c r="S6" s="155"/>
      <c r="T6" s="155"/>
      <c r="U6" s="155"/>
      <c r="V6" s="155"/>
      <c r="W6" s="155"/>
      <c r="X6" s="155"/>
      <c r="Y6" s="172"/>
      <c r="Z6" s="154"/>
      <c r="AA6" s="155"/>
      <c r="AB6" s="155"/>
      <c r="AC6" s="155"/>
      <c r="AD6" s="155"/>
      <c r="AE6" s="155"/>
      <c r="AF6" s="155"/>
      <c r="AG6" s="155"/>
      <c r="AH6" s="155"/>
      <c r="AI6" s="172"/>
      <c r="AJ6" s="154"/>
      <c r="AK6" s="155"/>
      <c r="AL6" s="155"/>
      <c r="AM6" s="155"/>
      <c r="AN6" s="155"/>
      <c r="AO6" s="155"/>
      <c r="AP6" s="155"/>
      <c r="AQ6" s="155"/>
      <c r="AR6" s="155"/>
      <c r="AS6" s="157"/>
      <c r="AT6" s="169"/>
      <c r="AU6" s="155"/>
      <c r="AV6" s="155"/>
      <c r="AW6" s="155"/>
      <c r="AX6" s="155"/>
      <c r="AY6" s="155"/>
      <c r="AZ6" s="155"/>
      <c r="BA6" s="155"/>
      <c r="BB6" s="155"/>
      <c r="BC6" s="157"/>
      <c r="BD6" s="169"/>
      <c r="BE6" s="155"/>
      <c r="BF6" s="155"/>
      <c r="BG6" s="155"/>
      <c r="BH6" s="155"/>
      <c r="BI6" s="155"/>
      <c r="BJ6" s="155"/>
      <c r="BK6" s="155"/>
      <c r="BL6" s="155"/>
      <c r="BM6" s="157"/>
    </row>
    <row r="7" spans="2:65" ht="39" customHeight="1" thickBot="1">
      <c r="B7" s="158">
        <v>3</v>
      </c>
      <c r="C7" s="175" t="s">
        <v>33</v>
      </c>
      <c r="D7" s="190" t="s">
        <v>34</v>
      </c>
      <c r="E7" s="183">
        <f>E5*0.12846</f>
        <v>38.66646</v>
      </c>
      <c r="F7" s="154"/>
      <c r="G7" s="155"/>
      <c r="H7" s="155"/>
      <c r="I7" s="155"/>
      <c r="J7" s="155"/>
      <c r="K7" s="155"/>
      <c r="L7" s="155"/>
      <c r="M7" s="155"/>
      <c r="N7" s="155"/>
      <c r="O7" s="157"/>
      <c r="P7" s="169"/>
      <c r="Q7" s="155"/>
      <c r="R7" s="156"/>
      <c r="S7" s="156"/>
      <c r="T7" s="156"/>
      <c r="U7" s="156"/>
      <c r="V7" s="156"/>
      <c r="W7" s="156"/>
      <c r="X7" s="156"/>
      <c r="Y7" s="172"/>
      <c r="Z7" s="154"/>
      <c r="AA7" s="155"/>
      <c r="AB7" s="155"/>
      <c r="AC7" s="155"/>
      <c r="AD7" s="155"/>
      <c r="AE7" s="155"/>
      <c r="AF7" s="155"/>
      <c r="AG7" s="155"/>
      <c r="AH7" s="155"/>
      <c r="AI7" s="172"/>
      <c r="AJ7" s="154"/>
      <c r="AK7" s="155"/>
      <c r="AL7" s="155"/>
      <c r="AM7" s="155"/>
      <c r="AN7" s="155"/>
      <c r="AO7" s="155"/>
      <c r="AP7" s="155"/>
      <c r="AQ7" s="155"/>
      <c r="AR7" s="155"/>
      <c r="AS7" s="157"/>
      <c r="AT7" s="169"/>
      <c r="AU7" s="155"/>
      <c r="AV7" s="155"/>
      <c r="AW7" s="155"/>
      <c r="AX7" s="155"/>
      <c r="AY7" s="155"/>
      <c r="AZ7" s="155"/>
      <c r="BA7" s="155"/>
      <c r="BB7" s="155"/>
      <c r="BC7" s="157"/>
      <c r="BD7" s="169"/>
      <c r="BE7" s="155"/>
      <c r="BF7" s="155"/>
      <c r="BG7" s="155"/>
      <c r="BH7" s="155"/>
      <c r="BI7" s="155"/>
      <c r="BJ7" s="155"/>
      <c r="BK7" s="155"/>
      <c r="BL7" s="155"/>
      <c r="BM7" s="157"/>
    </row>
    <row r="8" spans="2:65" ht="33" customHeight="1" thickBot="1">
      <c r="B8" s="153">
        <v>4</v>
      </c>
      <c r="C8" s="177" t="s">
        <v>114</v>
      </c>
      <c r="D8" s="191" t="s">
        <v>49</v>
      </c>
      <c r="E8" s="184">
        <v>319</v>
      </c>
      <c r="F8" s="154"/>
      <c r="G8" s="155"/>
      <c r="H8" s="155"/>
      <c r="I8" s="155"/>
      <c r="J8" s="155"/>
      <c r="K8" s="155"/>
      <c r="L8" s="155"/>
      <c r="M8" s="155"/>
      <c r="N8" s="155"/>
      <c r="O8" s="157"/>
      <c r="P8" s="169"/>
      <c r="Q8" s="155"/>
      <c r="R8" s="155"/>
      <c r="S8" s="155"/>
      <c r="T8" s="155"/>
      <c r="U8" s="155"/>
      <c r="V8" s="155"/>
      <c r="W8" s="155"/>
      <c r="X8" s="155"/>
      <c r="Y8" s="173"/>
      <c r="Z8" s="160"/>
      <c r="AA8" s="156"/>
      <c r="AB8" s="156"/>
      <c r="AC8" s="155"/>
      <c r="AD8" s="155"/>
      <c r="AE8" s="155"/>
      <c r="AF8" s="155"/>
      <c r="AG8" s="155"/>
      <c r="AH8" s="155"/>
      <c r="AI8" s="172"/>
      <c r="AJ8" s="154"/>
      <c r="AK8" s="155"/>
      <c r="AL8" s="155"/>
      <c r="AM8" s="155"/>
      <c r="AN8" s="155"/>
      <c r="AO8" s="155"/>
      <c r="AP8" s="155"/>
      <c r="AQ8" s="155"/>
      <c r="AR8" s="155"/>
      <c r="AS8" s="157"/>
      <c r="AT8" s="169"/>
      <c r="AU8" s="155"/>
      <c r="AV8" s="155"/>
      <c r="AW8" s="155"/>
      <c r="AX8" s="155"/>
      <c r="AY8" s="155"/>
      <c r="AZ8" s="155"/>
      <c r="BA8" s="155"/>
      <c r="BB8" s="155"/>
      <c r="BC8" s="157"/>
      <c r="BD8" s="169"/>
      <c r="BE8" s="155"/>
      <c r="BF8" s="155"/>
      <c r="BG8" s="155"/>
      <c r="BH8" s="155"/>
      <c r="BI8" s="155"/>
      <c r="BJ8" s="155"/>
      <c r="BK8" s="155"/>
      <c r="BL8" s="155"/>
      <c r="BM8" s="157"/>
    </row>
    <row r="9" spans="2:65" ht="35.25" customHeight="1" thickBot="1">
      <c r="B9" s="158">
        <v>5</v>
      </c>
      <c r="C9" s="178" t="s">
        <v>55</v>
      </c>
      <c r="D9" s="189" t="s">
        <v>64</v>
      </c>
      <c r="E9" s="185">
        <f>E5*4.68</f>
        <v>1408.6799999999998</v>
      </c>
      <c r="F9" s="154"/>
      <c r="G9" s="155"/>
      <c r="H9" s="155"/>
      <c r="I9" s="155"/>
      <c r="J9" s="155"/>
      <c r="K9" s="155"/>
      <c r="L9" s="155"/>
      <c r="M9" s="155"/>
      <c r="N9" s="155"/>
      <c r="O9" s="157"/>
      <c r="P9" s="169"/>
      <c r="Q9" s="155"/>
      <c r="R9" s="155"/>
      <c r="S9" s="155"/>
      <c r="T9" s="155"/>
      <c r="U9" s="155"/>
      <c r="V9" s="155"/>
      <c r="W9" s="155"/>
      <c r="X9" s="155"/>
      <c r="Y9" s="172"/>
      <c r="Z9" s="154"/>
      <c r="AA9" s="155"/>
      <c r="AB9" s="155"/>
      <c r="AC9" s="156"/>
      <c r="AD9" s="156"/>
      <c r="AE9" s="156"/>
      <c r="AF9" s="156"/>
      <c r="AG9" s="155"/>
      <c r="AH9" s="155"/>
      <c r="AI9" s="172"/>
      <c r="AJ9" s="154"/>
      <c r="AK9" s="155"/>
      <c r="AL9" s="155"/>
      <c r="AM9" s="155"/>
      <c r="AN9" s="155"/>
      <c r="AO9" s="155"/>
      <c r="AP9" s="155"/>
      <c r="AQ9" s="155"/>
      <c r="AR9" s="155"/>
      <c r="AS9" s="157"/>
      <c r="AT9" s="169"/>
      <c r="AU9" s="155"/>
      <c r="AV9" s="155"/>
      <c r="AW9" s="155"/>
      <c r="AX9" s="155"/>
      <c r="AY9" s="155"/>
      <c r="AZ9" s="155"/>
      <c r="BA9" s="155"/>
      <c r="BB9" s="155"/>
      <c r="BC9" s="157"/>
      <c r="BD9" s="169"/>
      <c r="BE9" s="155"/>
      <c r="BF9" s="155"/>
      <c r="BG9" s="155"/>
      <c r="BH9" s="155"/>
      <c r="BI9" s="155"/>
      <c r="BJ9" s="155"/>
      <c r="BK9" s="155"/>
      <c r="BL9" s="155"/>
      <c r="BM9" s="157"/>
    </row>
    <row r="10" spans="2:65" ht="21" customHeight="1" thickBot="1">
      <c r="B10" s="153">
        <v>6</v>
      </c>
      <c r="C10" s="179" t="s">
        <v>71</v>
      </c>
      <c r="D10" s="161" t="s">
        <v>18</v>
      </c>
      <c r="E10" s="186">
        <v>319</v>
      </c>
      <c r="F10" s="154"/>
      <c r="G10" s="155"/>
      <c r="H10" s="155"/>
      <c r="I10" s="155"/>
      <c r="J10" s="155"/>
      <c r="K10" s="155"/>
      <c r="L10" s="155"/>
      <c r="M10" s="155"/>
      <c r="N10" s="155"/>
      <c r="O10" s="157"/>
      <c r="P10" s="169"/>
      <c r="Q10" s="155"/>
      <c r="R10" s="155"/>
      <c r="S10" s="155"/>
      <c r="T10" s="155"/>
      <c r="U10" s="155"/>
      <c r="V10" s="155"/>
      <c r="W10" s="155"/>
      <c r="X10" s="155"/>
      <c r="Y10" s="172"/>
      <c r="Z10" s="154"/>
      <c r="AA10" s="155"/>
      <c r="AB10" s="155"/>
      <c r="AC10" s="155"/>
      <c r="AD10" s="155"/>
      <c r="AE10" s="155"/>
      <c r="AF10" s="156"/>
      <c r="AG10" s="156"/>
      <c r="AH10" s="156"/>
      <c r="AI10" s="173"/>
      <c r="AJ10" s="160"/>
      <c r="AK10" s="156"/>
      <c r="AL10" s="155"/>
      <c r="AM10" s="155"/>
      <c r="AN10" s="155"/>
      <c r="AO10" s="155"/>
      <c r="AP10" s="155"/>
      <c r="AQ10" s="155"/>
      <c r="AR10" s="155"/>
      <c r="AS10" s="157"/>
      <c r="AT10" s="169"/>
      <c r="AU10" s="155"/>
      <c r="AV10" s="155"/>
      <c r="AW10" s="155"/>
      <c r="AX10" s="155"/>
      <c r="AY10" s="155"/>
      <c r="AZ10" s="155"/>
      <c r="BA10" s="155"/>
      <c r="BB10" s="155"/>
      <c r="BC10" s="157"/>
      <c r="BD10" s="169"/>
      <c r="BE10" s="155"/>
      <c r="BF10" s="155"/>
      <c r="BG10" s="155"/>
      <c r="BH10" s="155"/>
      <c r="BI10" s="155"/>
      <c r="BJ10" s="155"/>
      <c r="BK10" s="155"/>
      <c r="BL10" s="155"/>
      <c r="BM10" s="157"/>
    </row>
    <row r="11" spans="2:65" ht="36" customHeight="1" thickBot="1">
      <c r="B11" s="158">
        <v>7</v>
      </c>
      <c r="C11" s="180" t="s">
        <v>77</v>
      </c>
      <c r="D11" s="190" t="s">
        <v>78</v>
      </c>
      <c r="E11" s="187">
        <v>11513.5</v>
      </c>
      <c r="F11" s="154"/>
      <c r="G11" s="155"/>
      <c r="H11" s="155"/>
      <c r="I11" s="155"/>
      <c r="J11" s="155"/>
      <c r="K11" s="155"/>
      <c r="L11" s="155"/>
      <c r="M11" s="155"/>
      <c r="N11" s="155"/>
      <c r="O11" s="157"/>
      <c r="P11" s="169"/>
      <c r="Q11" s="155"/>
      <c r="R11" s="155"/>
      <c r="S11" s="155"/>
      <c r="T11" s="155"/>
      <c r="U11" s="155"/>
      <c r="V11" s="155"/>
      <c r="W11" s="155"/>
      <c r="X11" s="155"/>
      <c r="Y11" s="172"/>
      <c r="Z11" s="154"/>
      <c r="AA11" s="155"/>
      <c r="AB11" s="155"/>
      <c r="AC11" s="155"/>
      <c r="AD11" s="155"/>
      <c r="AE11" s="155"/>
      <c r="AF11" s="155"/>
      <c r="AG11" s="155"/>
      <c r="AH11" s="155"/>
      <c r="AI11" s="172"/>
      <c r="AJ11" s="154"/>
      <c r="AK11" s="155"/>
      <c r="AL11" s="156"/>
      <c r="AM11" s="156"/>
      <c r="AN11" s="156"/>
      <c r="AO11" s="156"/>
      <c r="AP11" s="155"/>
      <c r="AQ11" s="155"/>
      <c r="AR11" s="155"/>
      <c r="AS11" s="157"/>
      <c r="AT11" s="169"/>
      <c r="AU11" s="155"/>
      <c r="AV11" s="155"/>
      <c r="AW11" s="155"/>
      <c r="AX11" s="155"/>
      <c r="AY11" s="155"/>
      <c r="AZ11" s="155"/>
      <c r="BA11" s="155"/>
      <c r="BB11" s="155"/>
      <c r="BC11" s="157"/>
      <c r="BD11" s="169"/>
      <c r="BE11" s="155"/>
      <c r="BF11" s="155"/>
      <c r="BG11" s="155"/>
      <c r="BH11" s="155"/>
      <c r="BI11" s="155"/>
      <c r="BJ11" s="155"/>
      <c r="BK11" s="155"/>
      <c r="BL11" s="155"/>
      <c r="BM11" s="157"/>
    </row>
    <row r="12" spans="2:65" ht="21.75" customHeight="1" thickBot="1">
      <c r="B12" s="153">
        <v>8</v>
      </c>
      <c r="C12" s="176" t="s">
        <v>91</v>
      </c>
      <c r="D12" s="161" t="s">
        <v>18</v>
      </c>
      <c r="E12" s="186">
        <v>7</v>
      </c>
      <c r="F12" s="154"/>
      <c r="G12" s="155"/>
      <c r="H12" s="155"/>
      <c r="I12" s="155"/>
      <c r="J12" s="155"/>
      <c r="K12" s="155"/>
      <c r="L12" s="155"/>
      <c r="M12" s="155"/>
      <c r="N12" s="155"/>
      <c r="O12" s="157"/>
      <c r="P12" s="169"/>
      <c r="Q12" s="155"/>
      <c r="R12" s="155"/>
      <c r="S12" s="155"/>
      <c r="T12" s="155"/>
      <c r="U12" s="155"/>
      <c r="V12" s="155"/>
      <c r="W12" s="155"/>
      <c r="X12" s="155"/>
      <c r="Y12" s="172"/>
      <c r="Z12" s="154"/>
      <c r="AA12" s="155"/>
      <c r="AB12" s="155"/>
      <c r="AC12" s="155"/>
      <c r="AD12" s="155"/>
      <c r="AE12" s="155"/>
      <c r="AF12" s="155"/>
      <c r="AG12" s="155"/>
      <c r="AH12" s="155"/>
      <c r="AI12" s="172"/>
      <c r="AJ12" s="154"/>
      <c r="AK12" s="155"/>
      <c r="AL12" s="155"/>
      <c r="AM12" s="155"/>
      <c r="AN12" s="155"/>
      <c r="AO12" s="155"/>
      <c r="AP12" s="156"/>
      <c r="AQ12" s="156"/>
      <c r="AR12" s="155"/>
      <c r="AS12" s="157"/>
      <c r="AT12" s="169"/>
      <c r="AU12" s="155"/>
      <c r="AV12" s="155"/>
      <c r="AW12" s="155"/>
      <c r="AX12" s="155"/>
      <c r="AY12" s="155"/>
      <c r="AZ12" s="155"/>
      <c r="BA12" s="155"/>
      <c r="BB12" s="155"/>
      <c r="BC12" s="157"/>
      <c r="BD12" s="169"/>
      <c r="BE12" s="155"/>
      <c r="BF12" s="155"/>
      <c r="BG12" s="155"/>
      <c r="BH12" s="155"/>
      <c r="BI12" s="155"/>
      <c r="BJ12" s="155"/>
      <c r="BK12" s="155"/>
      <c r="BL12" s="155"/>
      <c r="BM12" s="157"/>
    </row>
    <row r="13" spans="2:65" ht="27.75" thickBot="1">
      <c r="B13" s="153">
        <v>9</v>
      </c>
      <c r="C13" s="176" t="s">
        <v>98</v>
      </c>
      <c r="D13" s="161" t="s">
        <v>18</v>
      </c>
      <c r="E13" s="188">
        <v>7</v>
      </c>
      <c r="F13" s="162"/>
      <c r="G13" s="163"/>
      <c r="H13" s="163"/>
      <c r="I13" s="163"/>
      <c r="J13" s="163"/>
      <c r="K13" s="163"/>
      <c r="L13" s="163"/>
      <c r="M13" s="163"/>
      <c r="N13" s="163"/>
      <c r="O13" s="164"/>
      <c r="P13" s="170"/>
      <c r="Q13" s="163"/>
      <c r="R13" s="163"/>
      <c r="S13" s="163"/>
      <c r="T13" s="163"/>
      <c r="U13" s="163"/>
      <c r="V13" s="163"/>
      <c r="W13" s="163"/>
      <c r="X13" s="163"/>
      <c r="Y13" s="174"/>
      <c r="Z13" s="162"/>
      <c r="AA13" s="163"/>
      <c r="AB13" s="163"/>
      <c r="AC13" s="163"/>
      <c r="AD13" s="163"/>
      <c r="AE13" s="163"/>
      <c r="AF13" s="163"/>
      <c r="AG13" s="163"/>
      <c r="AH13" s="163"/>
      <c r="AI13" s="174"/>
      <c r="AJ13" s="162"/>
      <c r="AK13" s="163"/>
      <c r="AL13" s="163"/>
      <c r="AM13" s="163"/>
      <c r="AN13" s="163"/>
      <c r="AO13" s="163"/>
      <c r="AP13" s="166"/>
      <c r="AQ13" s="166"/>
      <c r="AR13" s="166"/>
      <c r="AS13" s="201"/>
      <c r="AT13" s="170"/>
      <c r="AU13" s="163"/>
      <c r="AV13" s="163"/>
      <c r="AW13" s="163"/>
      <c r="AX13" s="163"/>
      <c r="AY13" s="163"/>
      <c r="AZ13" s="163"/>
      <c r="BA13" s="163"/>
      <c r="BB13" s="163"/>
      <c r="BC13" s="164"/>
      <c r="BD13" s="170"/>
      <c r="BE13" s="163"/>
      <c r="BF13" s="163"/>
      <c r="BG13" s="163"/>
      <c r="BH13" s="163"/>
      <c r="BI13" s="163"/>
      <c r="BJ13" s="163"/>
      <c r="BK13" s="163"/>
      <c r="BL13" s="163"/>
      <c r="BM13" s="164"/>
    </row>
    <row r="15" spans="3:15" ht="27" customHeight="1">
      <c r="C15" s="241" t="s">
        <v>125</v>
      </c>
      <c r="D15" s="241"/>
      <c r="E15" s="241"/>
      <c r="F15" s="241"/>
      <c r="G15" s="241"/>
      <c r="H15" s="241"/>
      <c r="I15" s="165"/>
      <c r="J15" s="165"/>
      <c r="K15" s="165"/>
      <c r="L15" s="165"/>
      <c r="M15" s="165"/>
      <c r="N15" s="165"/>
      <c r="O15" s="165"/>
    </row>
  </sheetData>
  <sheetProtection/>
  <mergeCells count="14">
    <mergeCell ref="C1:AO1"/>
    <mergeCell ref="C2:Q2"/>
    <mergeCell ref="C3:C4"/>
    <mergeCell ref="F3:AI3"/>
    <mergeCell ref="F4:O4"/>
    <mergeCell ref="P4:Y4"/>
    <mergeCell ref="Z4:AI4"/>
    <mergeCell ref="C15:H15"/>
    <mergeCell ref="D3:D4"/>
    <mergeCell ref="E3:E4"/>
    <mergeCell ref="AJ3:BM3"/>
    <mergeCell ref="AJ4:AS4"/>
    <mergeCell ref="AT4:BC4"/>
    <mergeCell ref="BD4:B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66.25390625" style="0" customWidth="1"/>
    <col min="4" max="4" width="12.00390625" style="0" customWidth="1"/>
    <col min="5" max="5" width="12.625" style="0" customWidth="1"/>
    <col min="7" max="19" width="8.25390625" style="0" customWidth="1"/>
  </cols>
  <sheetData>
    <row r="1" spans="2:5" ht="41.25" customHeight="1">
      <c r="B1" s="256" t="s">
        <v>127</v>
      </c>
      <c r="C1" s="256"/>
      <c r="D1" s="256"/>
      <c r="E1" s="256"/>
    </row>
    <row r="2" ht="19.5" customHeight="1" thickBot="1"/>
    <row r="3" spans="2:5" ht="40.5" customHeight="1" thickBot="1">
      <c r="B3" s="192">
        <v>1</v>
      </c>
      <c r="C3" s="198" t="s">
        <v>130</v>
      </c>
      <c r="D3" s="192" t="s">
        <v>18</v>
      </c>
      <c r="E3" s="194">
        <v>1</v>
      </c>
    </row>
    <row r="4" spans="2:5" ht="40.5" customHeight="1" thickBot="1">
      <c r="B4" s="192">
        <v>2</v>
      </c>
      <c r="C4" s="198" t="s">
        <v>131</v>
      </c>
      <c r="D4" s="192" t="s">
        <v>18</v>
      </c>
      <c r="E4" s="194">
        <v>1</v>
      </c>
    </row>
    <row r="5" spans="2:5" ht="36.75" customHeight="1" thickBot="1">
      <c r="B5" s="191">
        <v>3</v>
      </c>
      <c r="C5" s="199" t="s">
        <v>128</v>
      </c>
      <c r="D5" s="191" t="s">
        <v>18</v>
      </c>
      <c r="E5" s="186">
        <v>1</v>
      </c>
    </row>
    <row r="6" spans="2:10" ht="36" customHeight="1" thickBot="1">
      <c r="B6" s="195">
        <v>4</v>
      </c>
      <c r="C6" s="200" t="s">
        <v>129</v>
      </c>
      <c r="D6" s="193" t="s">
        <v>18</v>
      </c>
      <c r="E6" s="197">
        <v>1</v>
      </c>
      <c r="J6" t="s">
        <v>132</v>
      </c>
    </row>
    <row r="7" spans="2:5" ht="44.25" customHeight="1" thickBot="1">
      <c r="B7" s="191">
        <v>5</v>
      </c>
      <c r="C7" s="196" t="s">
        <v>126</v>
      </c>
      <c r="D7" s="161" t="s">
        <v>18</v>
      </c>
      <c r="E7" s="184">
        <v>1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ION</cp:lastModifiedBy>
  <cp:lastPrinted>2015-06-06T09:22:55Z</cp:lastPrinted>
  <dcterms:created xsi:type="dcterms:W3CDTF">2004-12-20T11:27:35Z</dcterms:created>
  <dcterms:modified xsi:type="dcterms:W3CDTF">2015-06-22T14:02:47Z</dcterms:modified>
  <cp:category/>
  <cp:version/>
  <cp:contentType/>
  <cp:contentStatus/>
</cp:coreProperties>
</file>