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7260" activeTab="0"/>
  </bookViews>
  <sheets>
    <sheet name="DAN-4" sheetId="1" r:id="rId1"/>
    <sheet name="FORMULA" sheetId="2" r:id="rId2"/>
  </sheets>
  <definedNames>
    <definedName name="_xlnm.Print_Titles" localSheetId="0">'DAN-4'!$7:$7</definedName>
    <definedName name="_xlnm.Print_Titles" localSheetId="1">'FORMULA'!$7:$7</definedName>
  </definedNames>
  <calcPr fullCalcOnLoad="1"/>
</workbook>
</file>

<file path=xl/sharedStrings.xml><?xml version="1.0" encoding="utf-8"?>
<sst xmlns="http://schemas.openxmlformats.org/spreadsheetml/2006/main" count="1086" uniqueCount="377">
  <si>
    <t>#</t>
  </si>
  <si>
    <t>samuSaos dasaxeleba</t>
  </si>
  <si>
    <t>erTeuli Rirebuleba (lari)</t>
  </si>
  <si>
    <t>saerTo Rirebuleba (lari)</t>
  </si>
  <si>
    <t>raoden.</t>
  </si>
  <si>
    <t>ganzom.</t>
  </si>
  <si>
    <t>1</t>
  </si>
  <si>
    <t>2</t>
  </si>
  <si>
    <t>3</t>
  </si>
  <si>
    <t>4</t>
  </si>
  <si>
    <t>5</t>
  </si>
  <si>
    <t>6</t>
  </si>
  <si>
    <t>xarjTaRricxva</t>
  </si>
  <si>
    <t>Tavi 1. mosamzadebeli samuSaoebi</t>
  </si>
  <si>
    <t>trasis aRdgena da damagreba</t>
  </si>
  <si>
    <t>km</t>
  </si>
  <si>
    <t>1.1</t>
  </si>
  <si>
    <t>jami Tavi 1.</t>
  </si>
  <si>
    <t>Tavi 2. miwis vakisi</t>
  </si>
  <si>
    <t>Tavi 3. xelovnuri nagebobebi</t>
  </si>
  <si>
    <t>Txevadi bitumis mosxma</t>
  </si>
  <si>
    <t>t</t>
  </si>
  <si>
    <t>jami Tavi 3.</t>
  </si>
  <si>
    <t>jami Tavi 2.</t>
  </si>
  <si>
    <t>Tavi 4. sagzao samosi</t>
  </si>
  <si>
    <t>jami Tavi 4.</t>
  </si>
  <si>
    <t>Tavi 5. gzis kuTvnileba da mowyobiloba</t>
  </si>
  <si>
    <t>jami 5.1</t>
  </si>
  <si>
    <t>5.2.1</t>
  </si>
  <si>
    <t>5.2.2</t>
  </si>
  <si>
    <t>jami 5.2</t>
  </si>
  <si>
    <t>d.R.g. _ 18%</t>
  </si>
  <si>
    <t>mTliani Rirebuleba</t>
  </si>
  <si>
    <t>* aRniSnuli Tanxis gamoyeneba moxdeba mxolod damkveTis (Semsyidvelis) nebarTviT, misive iniciativiT da/an mimwodeblis mier dasabuTebuli da argumentirebuli winadadebebis ganxilvisa da SeTanxmebis safuZvelze damkveTis (Semsyidvelis) saTanado gadawyvetilebebis miRebis Semdeg</t>
  </si>
  <si>
    <t>jami Tavi 1-5</t>
  </si>
  <si>
    <t>jami Tavi 5.</t>
  </si>
  <si>
    <t>1.2</t>
  </si>
  <si>
    <t>jami 3.1</t>
  </si>
  <si>
    <t>kg</t>
  </si>
  <si>
    <t>5.4.1</t>
  </si>
  <si>
    <t>cali</t>
  </si>
  <si>
    <t>5.5.1</t>
  </si>
  <si>
    <t>jami 5.5</t>
  </si>
  <si>
    <t>jami 5.3</t>
  </si>
  <si>
    <t>5.3.1</t>
  </si>
  <si>
    <t>5.3.2</t>
  </si>
  <si>
    <t>jami 5.4</t>
  </si>
  <si>
    <t>_</t>
  </si>
  <si>
    <t>1.3</t>
  </si>
  <si>
    <t>jami 3.2</t>
  </si>
  <si>
    <t>5.2.3</t>
  </si>
  <si>
    <t>5.2.4</t>
  </si>
  <si>
    <t>5.3.3</t>
  </si>
  <si>
    <t>5.3.4</t>
  </si>
  <si>
    <t>5.4.2</t>
  </si>
  <si>
    <t>jami 5.6</t>
  </si>
  <si>
    <t>5.7.1</t>
  </si>
  <si>
    <t>jami 5.7</t>
  </si>
  <si>
    <t>5.5.2</t>
  </si>
  <si>
    <t>danarTi #4</t>
  </si>
  <si>
    <r>
      <rPr>
        <b/>
        <sz val="10"/>
        <color indexed="8"/>
        <rFont val="AcadMtavr"/>
        <family val="0"/>
      </rPr>
      <t xml:space="preserve">** </t>
    </r>
    <r>
      <rPr>
        <b/>
        <i/>
        <sz val="10"/>
        <color indexed="8"/>
        <rFont val="AcadMtavr"/>
        <family val="0"/>
      </rPr>
      <t>mTliani Rirebuleba danaricxebiT</t>
    </r>
  </si>
  <si>
    <t>* gauTvaliswinebeli samuSaoebi 5%</t>
  </si>
  <si>
    <t>** fasebi iangariSeba saqarTvelos kanonmdeblobiT dadgenili yvela gadasaxadis gaTvaliswinebiT</t>
  </si>
  <si>
    <t>2.1</t>
  </si>
  <si>
    <t>liTonis mili sigrZiT 2,75 m</t>
  </si>
  <si>
    <t>grZ.m</t>
  </si>
  <si>
    <t>2.2</t>
  </si>
  <si>
    <t>2.3</t>
  </si>
  <si>
    <r>
      <t>m</t>
    </r>
    <r>
      <rPr>
        <vertAlign val="superscript"/>
        <sz val="10"/>
        <rFont val="AcadNusx"/>
        <family val="0"/>
      </rPr>
      <t>3</t>
    </r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</si>
  <si>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</si>
  <si>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</si>
  <si>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</si>
  <si>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</si>
  <si>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</si>
  <si>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</si>
  <si>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</si>
  <si>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</si>
  <si>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</si>
  <si>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</si>
  <si>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</si>
  <si>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</si>
  <si>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</si>
  <si>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</si>
  <si>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</si>
  <si>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</si>
  <si>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</si>
  <si>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</si>
  <si>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</si>
  <si>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</si>
  <si>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</si>
  <si>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</si>
  <si>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5.2.5</t>
  </si>
  <si>
    <t>5.2.6</t>
  </si>
  <si>
    <t>5.2.7</t>
  </si>
  <si>
    <t>5.2.8</t>
  </si>
  <si>
    <t>5.2.9</t>
  </si>
  <si>
    <t>5.2.10</t>
  </si>
  <si>
    <t>5.2.11</t>
  </si>
  <si>
    <t>5.3.5</t>
  </si>
  <si>
    <t>liTonis mili sigrZiT 3,50 m</t>
  </si>
  <si>
    <t>liTonis mili sigrZiT 4,50 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</si>
  <si>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</si>
  <si>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milebis mowyoba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</si>
  <si>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</si>
  <si>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</si>
  <si>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</si>
  <si>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</si>
  <si>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</si>
  <si>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</si>
  <si>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</si>
  <si>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</si>
  <si>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</si>
  <si>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uwyveti da wyvetili xazebi, qveiTad mosiaruleTa gadasasvleli</t>
  </si>
  <si>
    <t>4.1</t>
  </si>
  <si>
    <t>Txevadi bitumiT damuSaveba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</si>
  <si>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</si>
  <si>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</si>
  <si>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</si>
  <si>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</si>
  <si>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</si>
  <si>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</si>
  <si>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</si>
  <si>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</si>
  <si>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</si>
  <si>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</si>
  <si>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r>
      <t xml:space="preserve">liTonis </t>
    </r>
    <r>
      <rPr>
        <sz val="10"/>
        <color indexed="8"/>
        <rFont val="Sylfaen"/>
        <family val="1"/>
      </rPr>
      <t>d-530</t>
    </r>
    <r>
      <rPr>
        <sz val="10"/>
        <color indexed="8"/>
        <rFont val="Grigolia"/>
        <family val="0"/>
      </rPr>
      <t xml:space="preserve"> mm milis mowyoba kedlis sisqiT 8 mm</t>
    </r>
  </si>
  <si>
    <t>misayreli gverdulebis mowyoba qviSa-xreSovani nareviT</t>
  </si>
  <si>
    <t>5.2.12</t>
  </si>
  <si>
    <t>5.2.13</t>
  </si>
  <si>
    <t>5.2.14</t>
  </si>
  <si>
    <t>5.2.15</t>
  </si>
  <si>
    <t>5.5.3</t>
  </si>
  <si>
    <t>Sidasaxemwifoebrivi mniSvnelobis (S-2) sajavaxo-Coxatauri-ozurgeTi-qobuleTis saavtomobilo gzis km 60-km 67,5 monakveTis
perioduli SekeTebis samuSaoebi</t>
  </si>
  <si>
    <t xml:space="preserve">buCqnaris gakafva </t>
  </si>
  <si>
    <t>ha</t>
  </si>
  <si>
    <r>
      <t>m</t>
    </r>
    <r>
      <rPr>
        <vertAlign val="superscript"/>
        <sz val="10"/>
        <rFont val="Grigolia"/>
        <family val="0"/>
      </rPr>
      <t>3</t>
    </r>
  </si>
  <si>
    <t>arsebuli standartuli sagzao niSnebis da dgarebis  demontaJi, datvirTva da transportireba bazaSi jarTis saxiT</t>
  </si>
  <si>
    <t>arsebuli individualuri sagzao niSnebis da dgarebis  demontaJi, datvirTva da transportireba bazaSi jarTis saxiT</t>
  </si>
  <si>
    <t>gverdulebze Tixis Semcveli fenis moxsna greideriT datvirTva eqskavatoriT avtoTviTmclelebze da transp. nayarSi</t>
  </si>
  <si>
    <t xml:space="preserve">liTonis Tvalamridi mrudxazovani zRudaris demontaJi da transp. bazaSi jarTis saxiT </t>
  </si>
  <si>
    <t>monoliTuri betonis parapetis demontaJi sangrevi CaquCebiT da transp. nayarSi</t>
  </si>
  <si>
    <t>1.4</t>
  </si>
  <si>
    <t>1.5</t>
  </si>
  <si>
    <t>1.6</t>
  </si>
  <si>
    <t>1.7</t>
  </si>
  <si>
    <r>
      <t>kiuvetebis gawmenda greideriT, mogroveba 20 m-ze, datvirTva 0,4 m</t>
    </r>
    <r>
      <rPr>
        <vertAlign val="superscript"/>
        <sz val="10"/>
        <color indexed="8"/>
        <rFont val="Grigolia"/>
        <family val="0"/>
      </rPr>
      <t xml:space="preserve">3  </t>
    </r>
    <r>
      <rPr>
        <sz val="10"/>
        <color indexed="8"/>
        <rFont val="Grigolia"/>
        <family val="0"/>
      </rPr>
      <t>eqskavatoriT da transportireba nayarSi</t>
    </r>
  </si>
  <si>
    <t>kiuvetebis gawmenda xeliT, datvirTva xeliT da transportireba nayarSi</t>
  </si>
  <si>
    <t>arsebuli dazianebuli betonis kiuvetebis daSla xeliT sangrevi CaquCebiT, datvirTva xeliT da transportireba nayarSi</t>
  </si>
  <si>
    <t>betonis kiuvetebis mowyoba (755 grZ.m)</t>
  </si>
  <si>
    <t>arsebuli dazianebuli yore qvis kiuvetebis daSla xeliT, datvirTva xeliT da transportireba nayarSi</t>
  </si>
  <si>
    <r>
      <t>II kat. gruntis damuSaveba 0,4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 eqskavatoriT datvirTva da transportireba nayarSi </t>
    </r>
  </si>
  <si>
    <t>gruntis damuSaveba xeliT</t>
  </si>
  <si>
    <r>
      <t xml:space="preserve">qviSa-xreSovani sagebis mowyoba </t>
    </r>
    <r>
      <rPr>
        <sz val="10"/>
        <color indexed="8"/>
        <rFont val="Sylfaen"/>
        <family val="1"/>
      </rPr>
      <t>h-10</t>
    </r>
    <r>
      <rPr>
        <sz val="10"/>
        <color indexed="8"/>
        <rFont val="AcadNusx"/>
        <family val="0"/>
      </rPr>
      <t xml:space="preserve"> sm</t>
    </r>
  </si>
  <si>
    <r>
      <t xml:space="preserve">kiuvetis saZirkvlis mowyoba monoliTuri betoniT </t>
    </r>
    <r>
      <rPr>
        <sz val="10"/>
        <color indexed="8"/>
        <rFont val="Sylfaen"/>
        <family val="1"/>
      </rPr>
      <t>B22,5 F200 W6</t>
    </r>
  </si>
  <si>
    <r>
      <t xml:space="preserve">kiuvetis tanis mowyoba monoliTuri betoniT </t>
    </r>
    <r>
      <rPr>
        <sz val="10"/>
        <color indexed="8"/>
        <rFont val="Sylfaen"/>
        <family val="1"/>
      </rPr>
      <t>B22,5 F200 W6</t>
    </r>
  </si>
  <si>
    <t>hidroizolacia Txevadi bitumiT</t>
  </si>
  <si>
    <r>
      <t>m</t>
    </r>
    <r>
      <rPr>
        <vertAlign val="superscript"/>
        <sz val="10"/>
        <rFont val="Grigolia"/>
        <family val="0"/>
      </rPr>
      <t>2</t>
    </r>
  </si>
  <si>
    <t>kedlis ukana sivrceebis Sevseba xreSovani gruntiT</t>
  </si>
  <si>
    <t>3.1 arsebuli xidebis SekeTeba (3 cali)</t>
  </si>
  <si>
    <r>
      <t>3.2 arsebuli</t>
    </r>
    <r>
      <rPr>
        <b/>
        <i/>
        <sz val="10"/>
        <color indexed="8"/>
        <rFont val="AcadNusx"/>
        <family val="0"/>
      </rPr>
      <t xml:space="preserve"> milebis SekeTeba (10 cali)</t>
    </r>
  </si>
  <si>
    <t>3.3 arsebuli zeda sayrdeni kedlebis SekeTeba</t>
  </si>
  <si>
    <t>arsebuli dazianebuli betonis moajiris daSla sangrevi CaquCebiT datvirTva xeliT da transportireba nayarSi</t>
  </si>
  <si>
    <r>
      <t>m</t>
    </r>
    <r>
      <rPr>
        <vertAlign val="superscript"/>
        <sz val="10"/>
        <color indexed="8"/>
        <rFont val="Grigolia"/>
        <family val="0"/>
      </rPr>
      <t>3</t>
    </r>
  </si>
  <si>
    <t>xidis tanisa da kalapotis gawmenda xeliT ormagi gadayriT, datvirTva xeliT da transportireba nayarSi</t>
  </si>
  <si>
    <t>monoliTuri rk.betonis parapetebis mowyoba</t>
  </si>
  <si>
    <t>3.1</t>
  </si>
  <si>
    <t>3.2</t>
  </si>
  <si>
    <t>3.3</t>
  </si>
  <si>
    <r>
      <t xml:space="preserve">arsebuli rk. betonis gadaxurvis  filaSi </t>
    </r>
    <r>
      <rPr>
        <sz val="10"/>
        <color indexed="8"/>
        <rFont val="Arial"/>
        <family val="2"/>
      </rPr>
      <t>d</t>
    </r>
    <r>
      <rPr>
        <sz val="10"/>
        <color indexed="8"/>
        <rFont val="Grigolia"/>
        <family val="0"/>
      </rPr>
      <t>-12 mm burRilebis mowyoba</t>
    </r>
  </si>
  <si>
    <t>burRilebis damuSaveba epoksitis mastikiT</t>
  </si>
  <si>
    <r>
      <t>armaturis ,,П" ankerebis mowyoba burRilebSi CaWedviT</t>
    </r>
    <r>
      <rPr>
        <sz val="10"/>
        <color indexed="8"/>
        <rFont val="Arial"/>
        <family val="2"/>
      </rPr>
      <t xml:space="preserve"> A-III d-10 L-1,9</t>
    </r>
  </si>
  <si>
    <r>
      <t>calkeuli Reroebi</t>
    </r>
    <r>
      <rPr>
        <sz val="10"/>
        <color indexed="8"/>
        <rFont val="Arial"/>
        <family val="2"/>
      </rPr>
      <t xml:space="preserve"> A-III d-8</t>
    </r>
  </si>
  <si>
    <r>
      <t>betoni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lfaen"/>
        <family val="1"/>
      </rPr>
      <t>B25  F200  W6</t>
    </r>
  </si>
  <si>
    <t>parapetebis SeRebva</t>
  </si>
  <si>
    <r>
      <t>m</t>
    </r>
    <r>
      <rPr>
        <vertAlign val="superscript"/>
        <sz val="10"/>
        <color indexed="8"/>
        <rFont val="Grigolia"/>
        <family val="0"/>
      </rPr>
      <t>2</t>
    </r>
  </si>
  <si>
    <t>3.4</t>
  </si>
  <si>
    <t>buCqnaris gakafva</t>
  </si>
  <si>
    <t>gruntis damuSaveba xeliT adgilze mosworebiT</t>
  </si>
  <si>
    <t>milis tanis da kalapotis gawmenda xeliT, datvirTva xeliT avtoTviTmclelebze da transportireba nayarSi</t>
  </si>
  <si>
    <t>saTavisebis mowyoba</t>
  </si>
  <si>
    <t>kedlisukana sivrcis Sevseba xreSovani gruntiT</t>
  </si>
  <si>
    <t xml:space="preserve">qvis risbermis mowyoba </t>
  </si>
  <si>
    <t>gabionis kedlis da gabionis risbermis mowyoba</t>
  </si>
  <si>
    <t>betonis parapetis Selesva qviSa-cementis xsnariT sisqiT 3 sm-ze</t>
  </si>
  <si>
    <t>specprofilis parapetebis mowyoba</t>
  </si>
  <si>
    <r>
      <t xml:space="preserve">gruntis (II kategoria) damuSaveba </t>
    </r>
    <r>
      <rPr>
        <sz val="10"/>
        <color indexed="8"/>
        <rFont val="Ariel"/>
        <family val="0"/>
      </rPr>
      <t>v</t>
    </r>
    <r>
      <rPr>
        <sz val="10"/>
        <color indexed="8"/>
        <rFont val="Grigolia"/>
        <family val="0"/>
      </rPr>
      <t>-0,5 m</t>
    </r>
    <r>
      <rPr>
        <vertAlign val="superscript"/>
        <sz val="10"/>
        <color indexed="8"/>
        <rFont val="Grigolia"/>
        <family val="0"/>
      </rPr>
      <t>3</t>
    </r>
    <r>
      <rPr>
        <sz val="10"/>
        <color indexed="8"/>
        <rFont val="Grigolia"/>
        <family val="0"/>
      </rPr>
      <t xml:space="preserve"> eqskavatoriT datvirTva a/TviTmclelebze da transportireba nayarSi</t>
    </r>
  </si>
  <si>
    <r>
      <t xml:space="preserve">qviSa-xreSovani sagebi </t>
    </r>
    <r>
      <rPr>
        <sz val="10"/>
        <color indexed="8"/>
        <rFont val="Sylfaen"/>
        <family val="1"/>
      </rPr>
      <t>h-10</t>
    </r>
    <r>
      <rPr>
        <sz val="10"/>
        <color indexed="8"/>
        <rFont val="Grigolia"/>
        <family val="0"/>
      </rPr>
      <t xml:space="preserve"> sm</t>
    </r>
  </si>
  <si>
    <t>wasacxebi hidroizolacia</t>
  </si>
  <si>
    <t>arsebuli dazianebuli betonkonstruqciebis daSla sangrevi CaquCebiT, datvirTva xeliT avtoTviTmclelebze da transp. nayarSi</t>
  </si>
  <si>
    <r>
      <t xml:space="preserve">portaluri kedlis amaRleba monoliTuri betoniT </t>
    </r>
    <r>
      <rPr>
        <sz val="10"/>
        <rFont val="Sylfaen"/>
        <family val="1"/>
      </rPr>
      <t>B22,5 F200 W6</t>
    </r>
  </si>
  <si>
    <t>gabionis yuTebis Sevseba fleTili qviT</t>
  </si>
  <si>
    <r>
      <t xml:space="preserve">Sesakravi mavTuli </t>
    </r>
    <r>
      <rPr>
        <sz val="10"/>
        <color indexed="8"/>
        <rFont val="Arial"/>
        <family val="2"/>
      </rPr>
      <t>d</t>
    </r>
    <r>
      <rPr>
        <sz val="10"/>
        <color indexed="8"/>
        <rFont val="Grigolia"/>
        <family val="0"/>
      </rPr>
      <t>-2.2 mm</t>
    </r>
  </si>
  <si>
    <r>
      <t xml:space="preserve">gabionis yuTebi  zomiT 2X1X1 uJangavi mavTulisagan </t>
    </r>
    <r>
      <rPr>
        <sz val="10"/>
        <color indexed="8"/>
        <rFont val="Arial"/>
        <family val="2"/>
      </rPr>
      <t>d</t>
    </r>
    <r>
      <rPr>
        <sz val="10"/>
        <color indexed="8"/>
        <rFont val="Grigolia"/>
        <family val="0"/>
      </rPr>
      <t>-2,7 mm 1 c-17,5 kg</t>
    </r>
  </si>
  <si>
    <r>
      <t xml:space="preserve">gabionis yuTebi  zomiT 1.5X1X1 uJangavi mavTulisagan </t>
    </r>
    <r>
      <rPr>
        <sz val="10"/>
        <color indexed="8"/>
        <rFont val="Arial"/>
        <family val="2"/>
      </rPr>
      <t>d</t>
    </r>
    <r>
      <rPr>
        <sz val="10"/>
        <color indexed="8"/>
        <rFont val="Grigolia"/>
        <family val="0"/>
      </rPr>
      <t>-2,7 mm 1 c-13,2 kg</t>
    </r>
  </si>
  <si>
    <t>portaluri kedlis saZirkvlis mowyoba monoliTuri betonisagan</t>
  </si>
  <si>
    <t>portaluri kedlis tanis mowyoba monoliTuri betonisagan</t>
  </si>
  <si>
    <t>c</t>
  </si>
  <si>
    <t>jami 3.3</t>
  </si>
  <si>
    <t>inventaruli sagzao niSnebis transportireba, montaJi,  demontaJi da dabruneba bazaSi</t>
  </si>
  <si>
    <t>arsebuli kedlis gawmenda mcenareuli safaridan</t>
  </si>
  <si>
    <t>arsebuli kedlis galesva qviSa-cementis xsnariT sisqiT 3 sm</t>
  </si>
  <si>
    <t>3.3.1</t>
  </si>
  <si>
    <t>3.3.2</t>
  </si>
  <si>
    <t>3.3.3</t>
  </si>
  <si>
    <t>gamafrTxilebeli 1.26 (900X900X900)</t>
  </si>
  <si>
    <r>
      <t>amkrZalavi 3.24 (</t>
    </r>
    <r>
      <rPr>
        <sz val="10"/>
        <rFont val="Arial"/>
        <family val="2"/>
      </rPr>
      <t>d</t>
    </r>
    <r>
      <rPr>
        <sz val="10"/>
        <rFont val="Grigolia"/>
        <family val="0"/>
      </rPr>
      <t>-700)</t>
    </r>
  </si>
  <si>
    <r>
      <t>amkrZalavi 3.1 (</t>
    </r>
    <r>
      <rPr>
        <sz val="10"/>
        <rFont val="Arial"/>
        <family val="2"/>
      </rPr>
      <t>d</t>
    </r>
    <r>
      <rPr>
        <sz val="10"/>
        <rFont val="Grigolia"/>
        <family val="0"/>
      </rPr>
      <t>-700)</t>
    </r>
  </si>
  <si>
    <t>asfaltbetonis safaris ormouli SekeTeba:</t>
  </si>
  <si>
    <t>borblis nakvalevis SekeTeba:</t>
  </si>
  <si>
    <t>xSiri badiseburi bzarebiT dazianebuli safaris SekeTeba:</t>
  </si>
  <si>
    <t>xSiri ormoebi da badisebri bzarebi dazianebuli ubani (suraTebrivi SekeTeba)</t>
  </si>
  <si>
    <t>didi jdenebiT da talRebiT, safuZvlianad dazianebuli safaris SekeTeba:</t>
  </si>
  <si>
    <r>
      <t>pk 21+78-dan_pk22+24-mde(</t>
    </r>
    <r>
      <rPr>
        <sz val="10"/>
        <rFont val="Arial"/>
        <family val="2"/>
      </rPr>
      <t>L</t>
    </r>
    <r>
      <rPr>
        <sz val="10"/>
        <rFont val="Grigolia"/>
        <family val="0"/>
      </rPr>
      <t>-46m) da pk 25+74-dan_pk26+12-mde(</t>
    </r>
    <r>
      <rPr>
        <sz val="10"/>
        <rFont val="Arial"/>
        <family val="2"/>
      </rPr>
      <t>L</t>
    </r>
    <r>
      <rPr>
        <sz val="10"/>
        <rFont val="Grigolia"/>
        <family val="0"/>
      </rPr>
      <t>-38m) mewyruli ubnebis SekeTeba</t>
    </r>
  </si>
  <si>
    <t>savali nawilis nawiburebis aRdgena:</t>
  </si>
  <si>
    <t>bzarebis Sevseba bitumis mastikiT (zomiT 5 mm da meti siganiT)</t>
  </si>
  <si>
    <t>ganivi profilis Sesworeba:</t>
  </si>
  <si>
    <t>ormoebis damuSaveba Txevadi bitumiT</t>
  </si>
  <si>
    <r>
      <t xml:space="preserve">ormoebis Sevseba wvrilmarcvlovani mkvrivi asfaltobetonis cxeli nareviT tipi </t>
    </r>
    <r>
      <rPr>
        <sz val="10"/>
        <rFont val="Arial"/>
        <family val="2"/>
      </rPr>
      <t xml:space="preserve">B </t>
    </r>
    <r>
      <rPr>
        <sz val="10"/>
        <rFont val="Grigolia"/>
        <family val="0"/>
      </rPr>
      <t>marka II</t>
    </r>
  </si>
  <si>
    <t>ormoebis damuSaveba sangrevi CaquCebiT, datvirTva xeliT da transp. nayarSi</t>
  </si>
  <si>
    <r>
      <t xml:space="preserve">jdenebis Sevseba  wvrilmarcvlovani mkvrivi asfaltobetonis cxeli nareviT tipi </t>
    </r>
    <r>
      <rPr>
        <sz val="10"/>
        <rFont val="Arial"/>
        <family val="2"/>
      </rPr>
      <t xml:space="preserve">B </t>
    </r>
    <r>
      <rPr>
        <sz val="10"/>
        <rFont val="Grigolia"/>
        <family val="0"/>
      </rPr>
      <t>marka II</t>
    </r>
  </si>
  <si>
    <t xml:space="preserve">dazianebuli asfaltbetonis safaris amoWra freziT (saS siRrmiT 4 sm-ze) transportireba bazaSi </t>
  </si>
  <si>
    <r>
      <t xml:space="preserve">safaris mowyoba wvrilmarcvlovani mkvrivi asfaltobetonis cxeli nareviT tipi </t>
    </r>
    <r>
      <rPr>
        <sz val="10"/>
        <rFont val="Arial"/>
        <family val="2"/>
      </rPr>
      <t>B</t>
    </r>
    <r>
      <rPr>
        <sz val="10"/>
        <rFont val="Grigolia"/>
        <family val="0"/>
      </rPr>
      <t xml:space="preserve"> marka II</t>
    </r>
  </si>
  <si>
    <t>dazianebuli asfaltbetonis safaris mofrezva (saS siRrmiT 15 sm-ze) transportireba bazaSi</t>
  </si>
  <si>
    <t>dazianebuli  asfaltbetonis safaris damuSaveba sangrevi CaquCebiT, datvirTva xeliT da transportireba nayarSi</t>
  </si>
  <si>
    <r>
      <t>dazianebuli safuZvlis amoWra 0,4 m</t>
    </r>
    <r>
      <rPr>
        <vertAlign val="superscript"/>
        <sz val="10"/>
        <rFont val="Grigolia"/>
        <family val="0"/>
      </rPr>
      <t>3</t>
    </r>
    <r>
      <rPr>
        <sz val="10"/>
        <rFont val="Grigolia"/>
        <family val="0"/>
      </rPr>
      <t xml:space="preserve"> eqskavatoriT, datvirTva da transportireba nayarSi</t>
    </r>
  </si>
  <si>
    <t>igive xeliT</t>
  </si>
  <si>
    <r>
      <t xml:space="preserve">qvesagebi fenis mowyoba qviSa-xreSovani nareviT </t>
    </r>
    <r>
      <rPr>
        <sz val="10"/>
        <rFont val="Arial"/>
        <family val="2"/>
      </rPr>
      <t>h</t>
    </r>
    <r>
      <rPr>
        <sz val="10"/>
        <rFont val="Grigolia"/>
        <family val="0"/>
      </rPr>
      <t>-20 sm</t>
    </r>
  </si>
  <si>
    <r>
      <t xml:space="preserve">safuZvlis qveda fenis mowyoba adgilze frezirebuli masalisa da qviSa-RorRis (fraqc. 0-40 mm) nareviT  </t>
    </r>
    <r>
      <rPr>
        <sz val="10"/>
        <rFont val="Arial"/>
        <family val="2"/>
      </rPr>
      <t>h</t>
    </r>
    <r>
      <rPr>
        <sz val="10"/>
        <rFont val="Grigolia"/>
        <family val="0"/>
      </rPr>
      <t xml:space="preserve">-15 sm </t>
    </r>
  </si>
  <si>
    <r>
      <t xml:space="preserve">safuZvlis zeda fenis mowyoba msxvilmarcvlovani forovani RorRovani a/b-is cxeli nareviT marka II  </t>
    </r>
    <r>
      <rPr>
        <sz val="10"/>
        <rFont val="Arial"/>
        <family val="2"/>
      </rPr>
      <t>h</t>
    </r>
    <r>
      <rPr>
        <sz val="10"/>
        <rFont val="Grigolia"/>
        <family val="0"/>
      </rPr>
      <t>-6 sm</t>
    </r>
  </si>
  <si>
    <r>
      <t xml:space="preserve">safaris qveda fenis mowyoba msxvilmarcvlovani forovani RorRovani a/b-is cxeli nareviT marka II  </t>
    </r>
    <r>
      <rPr>
        <sz val="10"/>
        <rFont val="Arial"/>
        <family val="2"/>
      </rPr>
      <t>h</t>
    </r>
    <r>
      <rPr>
        <sz val="10"/>
        <rFont val="Grigolia"/>
        <family val="0"/>
      </rPr>
      <t>-5 sm</t>
    </r>
  </si>
  <si>
    <r>
      <t>dazianebuli safarisa da safuZvlis amoWra 0,4 m</t>
    </r>
    <r>
      <rPr>
        <vertAlign val="superscript"/>
        <sz val="10"/>
        <rFont val="Grigolia"/>
        <family val="0"/>
      </rPr>
      <t>3</t>
    </r>
    <r>
      <rPr>
        <sz val="10"/>
        <rFont val="Grigolia"/>
        <family val="0"/>
      </rPr>
      <t xml:space="preserve"> eqskavatoriT, datvirTva da transportireba nayarSi</t>
    </r>
  </si>
  <si>
    <t>gruntis zedapiris moSandakeba meqanizmebiT</t>
  </si>
  <si>
    <r>
      <t xml:space="preserve">safuZvlis mowyoba adgilze frezirebuli masalisa da qviSa-RorRis (fraqc. 0-40 mm) nareviT  </t>
    </r>
    <r>
      <rPr>
        <sz val="10"/>
        <rFont val="Arial"/>
        <family val="2"/>
      </rPr>
      <t>h</t>
    </r>
    <r>
      <rPr>
        <sz val="10"/>
        <rFont val="Grigolia"/>
        <family val="0"/>
      </rPr>
      <t xml:space="preserve">-15 sm </t>
    </r>
  </si>
  <si>
    <r>
      <t xml:space="preserve">safaris zeda fenis mowyoba wvrilmarcvlovani mkvrivi asfaltobetonis cxeli nareviT tipi </t>
    </r>
    <r>
      <rPr>
        <sz val="10"/>
        <rFont val="Arial"/>
        <family val="2"/>
      </rPr>
      <t>B</t>
    </r>
    <r>
      <rPr>
        <sz val="10"/>
        <rFont val="Grigolia"/>
        <family val="0"/>
      </rPr>
      <t xml:space="preserve"> marka II </t>
    </r>
    <r>
      <rPr>
        <sz val="10"/>
        <rFont val="Arial"/>
        <family val="2"/>
      </rPr>
      <t>h</t>
    </r>
    <r>
      <rPr>
        <sz val="10"/>
        <rFont val="Grigolia"/>
        <family val="0"/>
      </rPr>
      <t>-4 sm</t>
    </r>
  </si>
  <si>
    <r>
      <t xml:space="preserve">safaris qveda fenis mowyoba msxvilmarcvlovani forovani RorRovani a/b-is cxeli nareviT marka II  </t>
    </r>
    <r>
      <rPr>
        <sz val="10"/>
        <rFont val="Arial"/>
        <family val="2"/>
      </rPr>
      <t>h</t>
    </r>
    <r>
      <rPr>
        <sz val="10"/>
        <rFont val="Grigolia"/>
        <family val="0"/>
      </rPr>
      <t>-6 sm</t>
    </r>
  </si>
  <si>
    <t>dazianebuli nawiburebis damuSaveba sangrevi CaquCebiT, datvirTva xeliT da transportireba nayarSi</t>
  </si>
  <si>
    <t>Txevadi bitumiT damuSaveba:</t>
  </si>
  <si>
    <r>
      <t>nawiburebis aRdgena msxvilmarclovani forovani asfaltobetonis cxeli nareviT</t>
    </r>
    <r>
      <rPr>
        <sz val="10"/>
        <rFont val="Arial"/>
        <family val="2"/>
      </rPr>
      <t xml:space="preserve"> </t>
    </r>
    <r>
      <rPr>
        <sz val="10"/>
        <rFont val="Grigolia"/>
        <family val="0"/>
      </rPr>
      <t>marka II</t>
    </r>
  </si>
  <si>
    <r>
      <t xml:space="preserve">nawiburebis aRdgena wvrilmarcvlovani mkvrivi asfaltobetonis cxeli nareviT tipi </t>
    </r>
    <r>
      <rPr>
        <sz val="10"/>
        <rFont val="Arial"/>
        <family val="2"/>
      </rPr>
      <t xml:space="preserve">B </t>
    </r>
    <r>
      <rPr>
        <sz val="10"/>
        <rFont val="Grigolia"/>
        <family val="0"/>
      </rPr>
      <t>marka II</t>
    </r>
  </si>
  <si>
    <r>
      <t>Semasworebeli fenis mowyoba wvrilmarcvlovani mkvrivi RorRovani a/b-is cxeli nareviT  tipi</t>
    </r>
    <r>
      <rPr>
        <sz val="10"/>
        <rFont val="Arial"/>
        <family val="2"/>
      </rPr>
      <t xml:space="preserve"> B </t>
    </r>
    <r>
      <rPr>
        <sz val="10"/>
        <rFont val="Grigolia"/>
        <family val="0"/>
      </rPr>
      <t>marka II</t>
    </r>
  </si>
  <si>
    <r>
      <t xml:space="preserve">varclis Sevseba qviSa-xreSovani nareviT </t>
    </r>
    <r>
      <rPr>
        <sz val="10"/>
        <rFont val="Arial"/>
        <family val="2"/>
      </rPr>
      <t>h</t>
    </r>
    <r>
      <rPr>
        <sz val="10"/>
        <rFont val="Grigolia"/>
        <family val="0"/>
      </rPr>
      <t>-55 sm</t>
    </r>
  </si>
  <si>
    <r>
      <t xml:space="preserve">safaris zeda fenis mowyoba wvrilmarcvlovani mkvrivi a/b-is cxeli nareviT tipi </t>
    </r>
    <r>
      <rPr>
        <sz val="10"/>
        <rFont val="Arial"/>
        <family val="2"/>
      </rPr>
      <t>B</t>
    </r>
    <r>
      <rPr>
        <sz val="10"/>
        <rFont val="Grigolia"/>
        <family val="0"/>
      </rPr>
      <t xml:space="preserve"> marka II </t>
    </r>
    <r>
      <rPr>
        <sz val="10"/>
        <rFont val="Arial"/>
        <family val="2"/>
      </rPr>
      <t>h</t>
    </r>
    <r>
      <rPr>
        <sz val="10"/>
        <rFont val="Grigolia"/>
        <family val="0"/>
      </rPr>
      <t>-4 sm</t>
    </r>
  </si>
  <si>
    <t>5.1 mierTebisa da adgilobrivi Sesasvlelebis SekeTeba (44 cali)</t>
  </si>
  <si>
    <t>arsebuli liTonis milis demontaJi meqanizirebuli wesiT datvirTva da transportireba bazaSi jarTis saxiT</t>
  </si>
  <si>
    <t>II kategoriis gruntis damuSaveba xeliT adgilze mosworebiT</t>
  </si>
  <si>
    <t>Txrilis Sevseba xreSovani gruntiT</t>
  </si>
  <si>
    <t>milis tanis da kalapotis gawmenda</t>
  </si>
  <si>
    <t>samosis mowyoba tipi I</t>
  </si>
  <si>
    <t>arsebuli asfaltbetonis daSla sangrevi CaquCebiT da transportireba nayarSi</t>
  </si>
  <si>
    <t>arsebuli cementbetonis daSla sangrevi CaquCebiT da transportireba nayarSi</t>
  </si>
  <si>
    <t>samosis mowyoba tipi II</t>
  </si>
  <si>
    <t xml:space="preserve">Semasworebeli fenis mowyoba qviSa-xreSovani nareviT  </t>
  </si>
  <si>
    <t>arsebuli azbestis milis demontaJi sangrevi CaquCebiT datvirTva avtoTviTmclelebze da transp. nayarSi</t>
  </si>
  <si>
    <t>arsebuli betonis milis demontaJi sangrevi CaquCebiT datvirTva avtoTviTmclelebze da transp. nayarSi</t>
  </si>
  <si>
    <r>
      <t>II kategoriis gruntis damuSaveba V-0,5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 eqskavatoriT, datvirTva da transportireba nayarSi</t>
    </r>
  </si>
  <si>
    <t>wasacxebi hidroizolaciis mowyoba cxeli bitumi (or fenad) (milisa da saTavisis tanze)</t>
  </si>
  <si>
    <t>arsebuli asfaltbetonis daSla sangrevi CaquCebiT da transp. nayarSi</t>
  </si>
  <si>
    <t>arsebuli cementbetonis daSla sangrevi CaquCebiT da transp. nayarSi</t>
  </si>
  <si>
    <r>
      <t xml:space="preserve">safuZvlis mowyoba qviSa-RorRis nareviT </t>
    </r>
    <r>
      <rPr>
        <sz val="10"/>
        <color indexed="8"/>
        <rFont val="Sylfaen"/>
        <family val="1"/>
      </rPr>
      <t>h-15</t>
    </r>
    <r>
      <rPr>
        <sz val="10"/>
        <color indexed="8"/>
        <rFont val="AcadNusx"/>
        <family val="0"/>
      </rPr>
      <t xml:space="preserve"> sm</t>
    </r>
  </si>
  <si>
    <r>
      <t xml:space="preserve">sacveTi  fenis mowyoba  wvrilmarcvlovani mkvrivi a/b-is cxeli nareviT tipi marka II </t>
    </r>
    <r>
      <rPr>
        <sz val="10"/>
        <color indexed="8"/>
        <rFont val="Sylfaen"/>
        <family val="1"/>
      </rPr>
      <t>h-5</t>
    </r>
    <r>
      <rPr>
        <sz val="10"/>
        <color indexed="8"/>
        <rFont val="AcadNusx"/>
        <family val="0"/>
      </rPr>
      <t xml:space="preserve"> sm</t>
    </r>
  </si>
  <si>
    <r>
      <t xml:space="preserve">namgliseburi profilis safaris mowyoba qviSa-xreSovani nareviT </t>
    </r>
    <r>
      <rPr>
        <sz val="10"/>
        <color indexed="8"/>
        <rFont val="Sylfaen"/>
        <family val="1"/>
      </rPr>
      <t>h-20</t>
    </r>
    <r>
      <rPr>
        <sz val="10"/>
        <color indexed="8"/>
        <rFont val="AcadNusx"/>
        <family val="0"/>
      </rPr>
      <t xml:space="preserve"> sm</t>
    </r>
  </si>
  <si>
    <t>5.2 ezoSi Sesasvlelebis SekeTeba (54 cali)</t>
  </si>
  <si>
    <t>samosis mowyoba</t>
  </si>
  <si>
    <r>
      <t xml:space="preserve">safuZvlis mowyoba  qviSa-RorRis nareviT </t>
    </r>
    <r>
      <rPr>
        <sz val="10"/>
        <color indexed="8"/>
        <rFont val="Sylfaen"/>
        <family val="1"/>
      </rPr>
      <t>h-10</t>
    </r>
    <r>
      <rPr>
        <sz val="10"/>
        <color indexed="8"/>
        <rFont val="Grigolia"/>
        <family val="0"/>
      </rPr>
      <t xml:space="preserve"> sm</t>
    </r>
  </si>
  <si>
    <r>
      <t xml:space="preserve">sacveTi  fenis mowyoba  wvrilmarcvlovani mkvrivi asfaltobetonis cxeli nareviT tipi b, marka II, </t>
    </r>
    <r>
      <rPr>
        <sz val="10"/>
        <color indexed="8"/>
        <rFont val="Sylfaen"/>
        <family val="1"/>
      </rPr>
      <t>h-5</t>
    </r>
    <r>
      <rPr>
        <sz val="10"/>
        <color indexed="8"/>
        <rFont val="Grigolia"/>
        <family val="0"/>
      </rPr>
      <t xml:space="preserve"> sm</t>
    </r>
  </si>
  <si>
    <t>5.3 avtobusis gasaCerebeli moednebis SekeTeba</t>
  </si>
  <si>
    <t xml:space="preserve">Semasworebeli fena qviSa-xreSovani nareviT </t>
  </si>
  <si>
    <t>safuZveli qviSa-RorRis(fraqciiT 0-40mm) narevi, sisqiT 12 sm</t>
  </si>
  <si>
    <t>bitumis mosxma</t>
  </si>
  <si>
    <r>
      <t xml:space="preserve"> 33</t>
    </r>
    <r>
      <rPr>
        <vertAlign val="superscript"/>
        <sz val="10"/>
        <color indexed="8"/>
        <rFont val="Grigolia"/>
        <family val="0"/>
      </rPr>
      <t xml:space="preserve">б </t>
    </r>
    <r>
      <rPr>
        <sz val="10"/>
        <color indexed="8"/>
        <rFont val="Grigolia"/>
        <family val="0"/>
      </rPr>
      <t>gruntis damuSaveba   V-0,5 m</t>
    </r>
    <r>
      <rPr>
        <vertAlign val="superscript"/>
        <sz val="10"/>
        <color indexed="8"/>
        <rFont val="Grigolia"/>
        <family val="0"/>
      </rPr>
      <t>3</t>
    </r>
    <r>
      <rPr>
        <sz val="10"/>
        <color indexed="8"/>
        <rFont val="Grigolia"/>
        <family val="0"/>
      </rPr>
      <t xml:space="preserve"> eqskavatoriT, datvirTva da transportireba nayarSi </t>
    </r>
  </si>
  <si>
    <r>
      <t xml:space="preserve"> 33</t>
    </r>
    <r>
      <rPr>
        <vertAlign val="superscript"/>
        <sz val="10"/>
        <color indexed="8"/>
        <rFont val="Grigolia"/>
        <family val="0"/>
      </rPr>
      <t>б</t>
    </r>
    <r>
      <rPr>
        <sz val="10"/>
        <color indexed="8"/>
        <rFont val="Grigolia"/>
        <family val="0"/>
      </rPr>
      <t xml:space="preserve"> gruntis damuSaveba xeliT adgilze mosworebiT</t>
    </r>
  </si>
  <si>
    <r>
      <t xml:space="preserve">safaris qveda fenis mowyoba msxvilmarcvlovani forovani a/b-is cxeli nareviT marka II </t>
    </r>
    <r>
      <rPr>
        <sz val="10"/>
        <color indexed="8"/>
        <rFont val="Arial"/>
        <family val="2"/>
      </rPr>
      <t>h</t>
    </r>
    <r>
      <rPr>
        <sz val="10"/>
        <color indexed="8"/>
        <rFont val="Grigolia"/>
        <family val="0"/>
      </rPr>
      <t xml:space="preserve"> 6 sm</t>
    </r>
  </si>
  <si>
    <t>safaris zeda fenis mowyoba wvrilmarcvlovani mkvrivi a/b cxeli nareviT tipi Б marka II sisqiT 4 sm</t>
  </si>
  <si>
    <t>5.3.6</t>
  </si>
  <si>
    <t>5.3.7</t>
  </si>
  <si>
    <r>
      <t xml:space="preserve">samkuTxa </t>
    </r>
    <r>
      <rPr>
        <sz val="10"/>
        <rFont val="Arial"/>
        <family val="2"/>
      </rPr>
      <t>A</t>
    </r>
    <r>
      <rPr>
        <sz val="10"/>
        <rFont val="Grigolia"/>
        <family val="0"/>
      </rPr>
      <t xml:space="preserve"> 900 mm</t>
    </r>
  </si>
  <si>
    <r>
      <t xml:space="preserve">mrgvali </t>
    </r>
    <r>
      <rPr>
        <sz val="10"/>
        <rFont val="Arial"/>
        <family val="2"/>
      </rPr>
      <t>D</t>
    </r>
    <r>
      <rPr>
        <sz val="10"/>
        <rFont val="Grigolia"/>
        <family val="0"/>
      </rPr>
      <t xml:space="preserve"> 700 mm</t>
    </r>
  </si>
  <si>
    <r>
      <t xml:space="preserve">kvadratuli </t>
    </r>
    <r>
      <rPr>
        <sz val="10"/>
        <rFont val="Arial"/>
        <family val="2"/>
      </rPr>
      <t>B-700</t>
    </r>
  </si>
  <si>
    <r>
      <t xml:space="preserve">marTkuTxa </t>
    </r>
    <r>
      <rPr>
        <sz val="10"/>
        <rFont val="Arial"/>
        <family val="2"/>
      </rPr>
      <t>200X300</t>
    </r>
  </si>
  <si>
    <r>
      <t xml:space="preserve">marTkuTxa </t>
    </r>
    <r>
      <rPr>
        <sz val="10"/>
        <rFont val="Arial"/>
        <family val="2"/>
      </rPr>
      <t>900X600</t>
    </r>
  </si>
  <si>
    <r>
      <t xml:space="preserve">marTkuTxa </t>
    </r>
    <r>
      <rPr>
        <sz val="10"/>
        <rFont val="Arial"/>
        <family val="2"/>
      </rPr>
      <t>350X700</t>
    </r>
    <r>
      <rPr>
        <sz val="10"/>
        <rFont val="Grigolia"/>
        <family val="0"/>
      </rPr>
      <t xml:space="preserve"> </t>
    </r>
  </si>
  <si>
    <r>
      <t xml:space="preserve">marTkuTxa  </t>
    </r>
    <r>
      <rPr>
        <sz val="10"/>
        <rFont val="Arial"/>
        <family val="2"/>
      </rPr>
      <t>500X2250</t>
    </r>
  </si>
  <si>
    <t>5.4.3</t>
  </si>
  <si>
    <t>5.4.4</t>
  </si>
  <si>
    <t>5.4.5</t>
  </si>
  <si>
    <t>5.4.6</t>
  </si>
  <si>
    <t>5.4.7</t>
  </si>
  <si>
    <t>individualuri fari 1000X510</t>
  </si>
  <si>
    <t>individualuri fari 1500X510</t>
  </si>
  <si>
    <t>individualuri fari 2000X510</t>
  </si>
  <si>
    <t>individualuri fari 2500X510</t>
  </si>
  <si>
    <t>individualuri fari 3000X680</t>
  </si>
  <si>
    <t>individualuri fari 3000X1500</t>
  </si>
  <si>
    <t>5.5.4</t>
  </si>
  <si>
    <t>5.5.5</t>
  </si>
  <si>
    <t>5.5.6</t>
  </si>
  <si>
    <t>liTonis mili sigrZiT 4,00 m</t>
  </si>
  <si>
    <t>5.6.1</t>
  </si>
  <si>
    <t>5.6.2</t>
  </si>
  <si>
    <t>5.6.3</t>
  </si>
  <si>
    <t>5.6.4</t>
  </si>
  <si>
    <r>
      <t xml:space="preserve">liTonis Tvalamridi zRudaris mowyoba </t>
    </r>
    <r>
      <rPr>
        <sz val="10"/>
        <rFont val="Sylfaen"/>
        <family val="1"/>
      </rPr>
      <t>ГОСТ 26804-86</t>
    </r>
    <r>
      <rPr>
        <sz val="10"/>
        <rFont val="Grigolia"/>
        <family val="0"/>
      </rPr>
      <t xml:space="preserve"> Sesabamisad</t>
    </r>
  </si>
  <si>
    <t>specprofilis parapetis mowyoba</t>
  </si>
  <si>
    <t>specprofilis parapetis SeRebva</t>
  </si>
  <si>
    <t>plasmasis mimmarTveli sasignalo boZkintebis mowyoba</t>
  </si>
  <si>
    <t>5.8.1</t>
  </si>
  <si>
    <t>jami 5.8</t>
  </si>
  <si>
    <r>
      <t>5.4 standartuli proeqtirebis brtyeli II tipiuri zomis sagzao niSnebis mowyoba TuTiiT galvanizirebuli liTonis furcelze, dafaruli Suqdamabrunebeli `</t>
    </r>
    <r>
      <rPr>
        <b/>
        <i/>
        <sz val="10"/>
        <color indexed="8"/>
        <rFont val="Sylfaen"/>
        <family val="1"/>
      </rPr>
      <t>ASTM D4956-09</t>
    </r>
    <r>
      <rPr>
        <b/>
        <i/>
        <sz val="10"/>
        <color indexed="8"/>
        <rFont val="AcadNusx"/>
        <family val="0"/>
      </rPr>
      <t xml:space="preserve">~ III tipis firiT, </t>
    </r>
    <r>
      <rPr>
        <b/>
        <i/>
        <sz val="10"/>
        <color indexed="8"/>
        <rFont val="фкшфд"/>
        <family val="0"/>
      </rPr>
      <t>ГОСТ 10807-78</t>
    </r>
    <r>
      <rPr>
        <b/>
        <i/>
        <sz val="10"/>
        <color indexed="8"/>
        <rFont val="AcadNusx"/>
        <family val="0"/>
      </rPr>
      <t>-is mixedviT</t>
    </r>
  </si>
  <si>
    <r>
      <t>5.5 individualuri proeqtirebis sagzao niSnebis mowyoba or enovani warweriT aluminis furclebze (CarCoTi), dafaruli Suqdamabrunebeli `</t>
    </r>
    <r>
      <rPr>
        <b/>
        <i/>
        <sz val="10"/>
        <color indexed="8"/>
        <rFont val="Sylfaen"/>
        <family val="1"/>
      </rPr>
      <t>ASTM D4956-09</t>
    </r>
    <r>
      <rPr>
        <b/>
        <i/>
        <sz val="10"/>
        <color indexed="8"/>
        <rFont val="AcadNusx"/>
        <family val="0"/>
      </rPr>
      <t>~ III tipis firiT, ГОСТ 10807-78-is mixedviT</t>
    </r>
  </si>
  <si>
    <t>5.6.5</t>
  </si>
  <si>
    <r>
      <t xml:space="preserve">betoni </t>
    </r>
    <r>
      <rPr>
        <sz val="10"/>
        <color indexed="8"/>
        <rFont val="Sylfaen"/>
        <family val="1"/>
      </rPr>
      <t>B20  F200  W6</t>
    </r>
  </si>
  <si>
    <r>
      <t xml:space="preserve">5.6 sagzao niSnebis dayeneba 70-102 mm diametris liTonis milis dgarebze                               betonis </t>
    </r>
    <r>
      <rPr>
        <b/>
        <i/>
        <sz val="10"/>
        <color indexed="8"/>
        <rFont val="AcadNusx"/>
        <family val="0"/>
      </rPr>
      <t>saZirkvliT</t>
    </r>
  </si>
  <si>
    <t>saval nawilze siCqaris SemzRudavi barierebis mowyoba</t>
  </si>
  <si>
    <t>5.7 barierebis mowyoba</t>
  </si>
  <si>
    <t>5.9 sagzao Semofargvla</t>
  </si>
  <si>
    <t>5.9.1</t>
  </si>
  <si>
    <t>5.9.2</t>
  </si>
  <si>
    <t>5.9.3</t>
  </si>
  <si>
    <t>5.9.4</t>
  </si>
  <si>
    <t>jami 5.9</t>
  </si>
  <si>
    <t xml:space="preserve">5.8 savali nawilis moniSvna erTkomponentiani niSansadebi saRebaviT damzadebuli meTilmeTakrilatis bazaze, gaumjobesebuli Ramis xilvadobis Suqdamabrunebeli minis burTulakebiT zomiT 100-600 mkm, ГОСТ 13508-74 -is mixedviT </t>
  </si>
  <si>
    <t>safaris erTmagi zedapiruli damuSaveba bitumis emulsiiT</t>
  </si>
  <si>
    <t>safaris erTmagi zedapiruli damuSaveba bitumis emulsiiT (RorRi fr.10-15 mm)</t>
  </si>
  <si>
    <t>arsebuli rk. betonis gadaxurvis  filaSi d-12 mm burRilebis mowyoba</t>
  </si>
  <si>
    <t>armaturis ,,П" ankerebis mowyoba burRilebSi CaWedviT A-III d-10 L-1,9</t>
  </si>
  <si>
    <t>calkeuli Reroebi A-III d-8</t>
  </si>
  <si>
    <t>betoni B25  F200  W6</t>
  </si>
  <si>
    <t>portaluri kedlis amaRleba monoliTuri betoniT B22,5 F200 W6</t>
  </si>
  <si>
    <t>amkrZalavi 3.1 (d-700)</t>
  </si>
  <si>
    <t>amkrZalavi 3.24 (d-700)</t>
  </si>
  <si>
    <t>ormoebis Sevseba wvrilmarcvlovani mkvrivi asfaltobetonis cxeli nareviT tipi B marka II</t>
  </si>
  <si>
    <t>jdenebis Sevseba  wvrilmarcvlovani mkvrivi asfaltobetonis cxeli nareviT tipi B marka II</t>
  </si>
  <si>
    <t>safaris mowyoba wvrilmarcvlovani mkvrivi asfaltobetonis cxeli nareviT tipi B marka II</t>
  </si>
  <si>
    <t>qvesagebi fenis mowyoba qviSa-xreSovani nareviT h-20 sm</t>
  </si>
  <si>
    <t xml:space="preserve">safuZvlis qveda fenis mowyoba adgilze frezirebuli masalisa da qviSa-RorRis (fraqc. 0-40 mm) nareviT  h-15 sm </t>
  </si>
  <si>
    <t>safuZvlis zeda fenis mowyoba msxvilmarcvlovani forovani RorRovani a/b-is cxeli nareviT marka II  h-6 sm</t>
  </si>
  <si>
    <t>safaris qveda fenis mowyoba msxvilmarcvlovani forovani RorRovani a/b-is cxeli nareviT marka II  h-5 sm</t>
  </si>
  <si>
    <t>safaris zeda fenis mowyoba wvrilmarcvlovani mkvrivi a/b-is cxeli nareviT tipi B marka II h-4 sm</t>
  </si>
  <si>
    <t>pk 21+78-dan_pk22+24-mde(L-46m) da pk 25+74-dan_pk26+12-mde(L-38m) mewyruli ubnebis SekeTeba</t>
  </si>
  <si>
    <t>varclis Sevseba qviSa-xreSovani nareviT h-55 sm</t>
  </si>
  <si>
    <t xml:space="preserve">safuZvlis mowyoba adgilze frezirebuli masalisa da qviSa-RorRis (fraqc. 0-40 mm) nareviT  h-15 sm </t>
  </si>
  <si>
    <t>safaris qveda fenis mowyoba msxvilmarcvlovani forovani RorRovani a/b-is cxeli nareviT marka II  h-6 sm</t>
  </si>
  <si>
    <t>safaris zeda fenis mowyoba wvrilmarcvlovani mkvrivi asfaltobetonis cxeli nareviT tipi B marka II h-4 sm</t>
  </si>
  <si>
    <t>nawiburebis aRdgena msxvilmarclovani forovani asfaltobetonis cxeli nareviT marka II</t>
  </si>
  <si>
    <t>nawiburebis aRdgena wvrilmarcvlovani mkvrivi asfaltobetonis cxeli nareviT tipi B marka II</t>
  </si>
  <si>
    <t>Semasworebeli fenis mowyoba wvrilmarcvlovani mkvrivi RorRovani a/b-is cxeli nareviT  tipi B marka II</t>
  </si>
  <si>
    <t>safaris qveda fenis mowyoba msxvilmarcvlovani forovani a/b-is cxeli nareviT marka II h 6 sm</t>
  </si>
  <si>
    <t>samkuTxa A 900 mm</t>
  </si>
  <si>
    <t>mrgvali D 700 mm</t>
  </si>
  <si>
    <t>kvadratuli B-700</t>
  </si>
  <si>
    <t>marTkuTxa 200X300</t>
  </si>
  <si>
    <t>marTkuTxa 900X600</t>
  </si>
  <si>
    <t xml:space="preserve">marTkuTxa 350X700 </t>
  </si>
  <si>
    <t>marTkuTxa  500X2250</t>
  </si>
  <si>
    <t>liTonis Tvalamridi zRudaris mowyoba ГОСТ 26804-86 Sesabamisad</t>
  </si>
  <si>
    <r>
      <t>kiuvetebis gawmenda greideriT, mogroveba 20 m-ze, datvirTva 0,4 m</t>
    </r>
    <r>
      <rPr>
        <vertAlign val="superscript"/>
        <sz val="10"/>
        <color indexed="8"/>
        <rFont val="AcadNusx"/>
        <family val="0"/>
      </rPr>
      <t xml:space="preserve">3  </t>
    </r>
    <r>
      <rPr>
        <sz val="10"/>
        <color indexed="8"/>
        <rFont val="AcadNusx"/>
        <family val="0"/>
      </rPr>
      <t>eqskavatoriT da transportireba nayarSi</t>
    </r>
  </si>
  <si>
    <r>
      <t>II kat. gruntis damuSaveba 0,4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 eqskavatoriT datvirTva da transportireba nayarSi </t>
    </r>
  </si>
  <si>
    <r>
      <t xml:space="preserve">qviSa-xreSovani sagebis mowyoba </t>
    </r>
    <r>
      <rPr>
        <sz val="10"/>
        <color indexed="8"/>
        <rFont val="AcadNusx"/>
        <family val="0"/>
      </rPr>
      <t>h-10 sm</t>
    </r>
  </si>
  <si>
    <r>
      <t xml:space="preserve">kiuvetis saZirkvlis mowyoba monoliTuri betoniT </t>
    </r>
    <r>
      <rPr>
        <sz val="10"/>
        <color indexed="8"/>
        <rFont val="AcadNusx"/>
        <family val="0"/>
      </rPr>
      <t>B22,5 F200 W6</t>
    </r>
  </si>
  <si>
    <r>
      <t xml:space="preserve">kiuvetis tanis mowyoba monoliTuri betoniT </t>
    </r>
    <r>
      <rPr>
        <sz val="10"/>
        <color indexed="8"/>
        <rFont val="AcadNusx"/>
        <family val="0"/>
      </rPr>
      <t>B22,5 F200 W6</t>
    </r>
  </si>
  <si>
    <r>
      <t xml:space="preserve">gruntis (II kategoria) damuSaveba </t>
    </r>
    <r>
      <rPr>
        <sz val="10"/>
        <color indexed="8"/>
        <rFont val="AcadNusx"/>
        <family val="0"/>
      </rPr>
      <t>v-0,5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 eqskavatoriT datvirTva a/TviTmclelebze da transportireba nayarSi</t>
    </r>
  </si>
  <si>
    <r>
      <t xml:space="preserve">qviSa-xreSovani sagebi </t>
    </r>
    <r>
      <rPr>
        <sz val="10"/>
        <color indexed="8"/>
        <rFont val="AcadNusx"/>
        <family val="0"/>
      </rPr>
      <t>h-10 sm</t>
    </r>
  </si>
  <si>
    <r>
      <t xml:space="preserve">gabionis yuTebi  zomiT 2X1X1 uJangavi mavTulisagan </t>
    </r>
    <r>
      <rPr>
        <sz val="10"/>
        <color indexed="8"/>
        <rFont val="AcadNusx"/>
        <family val="0"/>
      </rPr>
      <t>d-2,7 mm 1 c-17,5 kg</t>
    </r>
  </si>
  <si>
    <r>
      <t xml:space="preserve">gabionis yuTebi  zomiT 1.5X1X1 uJangavi mavTulisagan </t>
    </r>
    <r>
      <rPr>
        <sz val="10"/>
        <color indexed="8"/>
        <rFont val="AcadNusx"/>
        <family val="0"/>
      </rPr>
      <t>d-2,7 mm 1 c-13,2 kg</t>
    </r>
  </si>
  <si>
    <r>
      <t xml:space="preserve">Sesakravi mavTuli </t>
    </r>
    <r>
      <rPr>
        <sz val="10"/>
        <color indexed="8"/>
        <rFont val="AcadNusx"/>
        <family val="0"/>
      </rPr>
      <t>d-2.2 mm</t>
    </r>
  </si>
  <si>
    <r>
      <t>dazianebuli safuZvlis amoWra 0,4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eqskavatoriT, datvirTva da transportireba nayarSi</t>
    </r>
  </si>
  <si>
    <r>
      <t>dazianebuli safarisa da safuZvlis amoWra 0,4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eqskavatoriT, datvirTva da transportireba nayarSi</t>
    </r>
  </si>
  <si>
    <r>
      <t>II kategoriis gruntis damuSaveba V-0,5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 eqskavatoriT, datvirTva da transportireba nayarSi</t>
    </r>
  </si>
  <si>
    <r>
      <t xml:space="preserve">liTonis </t>
    </r>
    <r>
      <rPr>
        <sz val="10"/>
        <color indexed="8"/>
        <rFont val="AcadNusx"/>
        <family val="0"/>
      </rPr>
      <t>d-530 mm milis mowyoba kedlis sisqiT 8 mm</t>
    </r>
  </si>
  <si>
    <r>
      <t xml:space="preserve">safuZvlis mowyoba qviSa-RorRis nareviT </t>
    </r>
    <r>
      <rPr>
        <sz val="10"/>
        <color indexed="8"/>
        <rFont val="AcadNusx"/>
        <family val="0"/>
      </rPr>
      <t>h-15 sm</t>
    </r>
  </si>
  <si>
    <r>
      <t xml:space="preserve">sacveTi  fenis mowyoba  wvrilmarcvlovani mkvrivi a/b-is cxeli nareviT tipi marka II </t>
    </r>
    <r>
      <rPr>
        <sz val="10"/>
        <color indexed="8"/>
        <rFont val="AcadNusx"/>
        <family val="0"/>
      </rPr>
      <t>h-5 sm</t>
    </r>
  </si>
  <si>
    <r>
      <t xml:space="preserve">namgliseburi profilis safaris mowyoba qviSa-xreSovani nareviT </t>
    </r>
    <r>
      <rPr>
        <sz val="10"/>
        <color indexed="8"/>
        <rFont val="AcadNusx"/>
        <family val="0"/>
      </rPr>
      <t>h-20 sm</t>
    </r>
  </si>
  <si>
    <r>
      <t xml:space="preserve">safuZvlis mowyoba  qviSa-RorRis nareviT </t>
    </r>
    <r>
      <rPr>
        <sz val="10"/>
        <color indexed="8"/>
        <rFont val="AcadNusx"/>
        <family val="0"/>
      </rPr>
      <t>h-10 sm</t>
    </r>
  </si>
  <si>
    <r>
      <t xml:space="preserve">sacveTi  fenis mowyoba  wvrilmarcvlovani mkvrivi asfaltobetonis cxeli nareviT tipi b, marka II, </t>
    </r>
    <r>
      <rPr>
        <sz val="10"/>
        <color indexed="8"/>
        <rFont val="AcadNusx"/>
        <family val="0"/>
      </rPr>
      <t>h-5 sm</t>
    </r>
  </si>
  <si>
    <r>
      <t xml:space="preserve"> 33</t>
    </r>
    <r>
      <rPr>
        <vertAlign val="superscript"/>
        <sz val="10"/>
        <color indexed="8"/>
        <rFont val="AcadNusx"/>
        <family val="0"/>
      </rPr>
      <t xml:space="preserve">б </t>
    </r>
    <r>
      <rPr>
        <sz val="10"/>
        <color indexed="8"/>
        <rFont val="AcadNusx"/>
        <family val="0"/>
      </rPr>
      <t>gruntis damuSaveba   V-0,5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 eqskavatoriT, datvirTva da transportireba nayarSi </t>
    </r>
  </si>
  <si>
    <r>
      <t xml:space="preserve"> 33</t>
    </r>
    <r>
      <rPr>
        <vertAlign val="superscript"/>
        <sz val="10"/>
        <color indexed="8"/>
        <rFont val="AcadNusx"/>
        <family val="0"/>
      </rPr>
      <t>б</t>
    </r>
    <r>
      <rPr>
        <sz val="10"/>
        <color indexed="8"/>
        <rFont val="AcadNusx"/>
        <family val="0"/>
      </rPr>
      <t xml:space="preserve"> gruntis damuSaveba xeliT adgilze mosworebiT</t>
    </r>
  </si>
  <si>
    <r>
      <t xml:space="preserve">betoni </t>
    </r>
    <r>
      <rPr>
        <sz val="10"/>
        <color indexed="8"/>
        <rFont val="AcadNusx"/>
        <family val="0"/>
      </rPr>
      <t>B20  F200  W6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</si>
</sst>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vertAlign val="superscript"/>
      <sz val="10"/>
      <name val="AcadNusx"/>
      <family val="0"/>
    </font>
    <font>
      <sz val="10"/>
      <name val="Grigolia"/>
      <family val="0"/>
    </font>
    <font>
      <b/>
      <i/>
      <sz val="10"/>
      <color indexed="8"/>
      <name val="AcadMtavr"/>
      <family val="0"/>
    </font>
    <font>
      <b/>
      <sz val="10"/>
      <color indexed="8"/>
      <name val="AcadMtavr"/>
      <family val="0"/>
    </font>
    <font>
      <b/>
      <i/>
      <sz val="10"/>
      <color indexed="8"/>
      <name val="AcadNusx"/>
      <family val="0"/>
    </font>
    <font>
      <b/>
      <i/>
      <sz val="10"/>
      <color indexed="8"/>
      <name val="фкшфд"/>
      <family val="0"/>
    </font>
    <font>
      <sz val="10"/>
      <color indexed="8"/>
      <name val="Grigolia"/>
      <family val="0"/>
    </font>
    <font>
      <sz val="10"/>
      <name val="Sylfaen"/>
      <family val="1"/>
    </font>
    <font>
      <sz val="10"/>
      <color indexed="8"/>
      <name val="Sylfaen"/>
      <family val="1"/>
    </font>
    <font>
      <b/>
      <i/>
      <sz val="10"/>
      <color indexed="8"/>
      <name val="Sylfaen"/>
      <family val="1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vertAlign val="superscript"/>
      <sz val="10"/>
      <name val="Grigolia"/>
      <family val="0"/>
    </font>
    <font>
      <vertAlign val="superscript"/>
      <sz val="10"/>
      <color indexed="8"/>
      <name val="Grigolia"/>
      <family val="0"/>
    </font>
    <font>
      <sz val="10"/>
      <color indexed="8"/>
      <name val="Arial"/>
      <family val="2"/>
    </font>
    <font>
      <sz val="10"/>
      <color indexed="8"/>
      <name val="Arie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0"/>
      <color indexed="8"/>
      <name val="AcadNusx"/>
      <family val="0"/>
    </font>
    <font>
      <b/>
      <i/>
      <sz val="11"/>
      <color indexed="8"/>
      <name val="AcadMtavr"/>
      <family val="0"/>
    </font>
    <font>
      <b/>
      <i/>
      <sz val="14"/>
      <color indexed="8"/>
      <name val="AcadMtavr"/>
      <family val="0"/>
    </font>
    <font>
      <i/>
      <sz val="11"/>
      <color indexed="8"/>
      <name val="AcadMtav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cadNusx"/>
      <family val="0"/>
    </font>
    <font>
      <sz val="10"/>
      <color theme="1"/>
      <name val="AcadNusx"/>
      <family val="0"/>
    </font>
    <font>
      <sz val="10"/>
      <color theme="1"/>
      <name val="Grigolia"/>
      <family val="0"/>
    </font>
    <font>
      <i/>
      <u val="single"/>
      <sz val="10"/>
      <color theme="1"/>
      <name val="AcadNusx"/>
      <family val="0"/>
    </font>
    <font>
      <b/>
      <i/>
      <sz val="10"/>
      <color theme="1"/>
      <name val="AcadMtavr"/>
      <family val="0"/>
    </font>
    <font>
      <b/>
      <i/>
      <sz val="11"/>
      <color theme="1"/>
      <name val="AcadMtavr"/>
      <family val="0"/>
    </font>
    <font>
      <b/>
      <i/>
      <sz val="14"/>
      <color theme="1"/>
      <name val="AcadMtavr"/>
      <family val="0"/>
    </font>
    <font>
      <i/>
      <sz val="11"/>
      <color theme="1"/>
      <name val="AcadMtav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49" fontId="60" fillId="0" borderId="10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4" fontId="62" fillId="0" borderId="11" xfId="0" applyNumberFormat="1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 wrapText="1"/>
    </xf>
    <xf numFmtId="173" fontId="61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vertical="center" wrapText="1"/>
    </xf>
    <xf numFmtId="49" fontId="63" fillId="0" borderId="12" xfId="0" applyNumberFormat="1" applyFont="1" applyBorder="1" applyAlignment="1">
      <alignment vertical="center" wrapText="1"/>
    </xf>
    <xf numFmtId="49" fontId="63" fillId="0" borderId="13" xfId="0" applyNumberFormat="1" applyFont="1" applyBorder="1" applyAlignment="1">
      <alignment vertical="center" wrapText="1"/>
    </xf>
    <xf numFmtId="2" fontId="63" fillId="0" borderId="12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2" fontId="64" fillId="0" borderId="10" xfId="0" applyNumberFormat="1" applyFont="1" applyBorder="1" applyAlignment="1">
      <alignment vertical="center" wrapText="1"/>
    </xf>
    <xf numFmtId="2" fontId="64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2" fontId="61" fillId="0" borderId="13" xfId="0" applyNumberFormat="1" applyFont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61" fillId="0" borderId="10" xfId="3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61" fillId="0" borderId="10" xfId="36" applyNumberFormat="1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172" fontId="63" fillId="0" borderId="1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Alignment="1">
      <alignment horizontal="left" vertical="center" wrapText="1"/>
    </xf>
    <xf numFmtId="49" fontId="63" fillId="0" borderId="14" xfId="0" applyNumberFormat="1" applyFont="1" applyBorder="1" applyAlignment="1">
      <alignment horizontal="left" vertical="center" wrapText="1"/>
    </xf>
    <xf numFmtId="49" fontId="63" fillId="0" borderId="12" xfId="0" applyNumberFormat="1" applyFont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65" fillId="0" borderId="0" xfId="0" applyNumberFormat="1" applyFont="1" applyAlignment="1">
      <alignment horizontal="right" vertical="center" wrapText="1"/>
    </xf>
    <xf numFmtId="49" fontId="66" fillId="0" borderId="0" xfId="0" applyNumberFormat="1" applyFont="1" applyAlignment="1">
      <alignment horizontal="center" vertical="center" wrapText="1"/>
    </xf>
    <xf numFmtId="49" fontId="67" fillId="0" borderId="0" xfId="0" applyNumberFormat="1" applyFont="1" applyAlignment="1">
      <alignment horizontal="center" vertical="center" wrapText="1"/>
    </xf>
    <xf numFmtId="49" fontId="64" fillId="0" borderId="10" xfId="0" applyNumberFormat="1" applyFont="1" applyBorder="1" applyAlignment="1">
      <alignment horizontal="left" vertical="center" wrapText="1"/>
    </xf>
    <xf numFmtId="49" fontId="60" fillId="0" borderId="14" xfId="0" applyNumberFormat="1" applyFont="1" applyFill="1" applyBorder="1" applyAlignment="1">
      <alignment horizontal="left" vertical="center" wrapText="1"/>
    </xf>
    <xf numFmtId="49" fontId="60" fillId="0" borderId="12" xfId="0" applyNumberFormat="1" applyFont="1" applyFill="1" applyBorder="1" applyAlignment="1">
      <alignment horizontal="left" vertical="center" wrapText="1"/>
    </xf>
    <xf numFmtId="49" fontId="64" fillId="0" borderId="14" xfId="0" applyNumberFormat="1" applyFont="1" applyBorder="1" applyAlignment="1">
      <alignment horizontal="left" vertical="center" wrapText="1"/>
    </xf>
    <xf numFmtId="49" fontId="64" fillId="0" borderId="12" xfId="0" applyNumberFormat="1" applyFont="1" applyBorder="1" applyAlignment="1">
      <alignment horizontal="left" vertical="center" wrapText="1"/>
    </xf>
    <xf numFmtId="49" fontId="64" fillId="0" borderId="13" xfId="0" applyNumberFormat="1" applyFont="1" applyBorder="1" applyAlignment="1">
      <alignment horizontal="left" vertical="center" wrapText="1"/>
    </xf>
    <xf numFmtId="49" fontId="64" fillId="0" borderId="14" xfId="0" applyNumberFormat="1" applyFont="1" applyFill="1" applyBorder="1" applyAlignment="1">
      <alignment horizontal="left" vertical="center" wrapText="1"/>
    </xf>
    <xf numFmtId="49" fontId="64" fillId="0" borderId="12" xfId="0" applyNumberFormat="1" applyFont="1" applyFill="1" applyBorder="1" applyAlignment="1">
      <alignment horizontal="left" vertical="center" wrapText="1"/>
    </xf>
    <xf numFmtId="49" fontId="64" fillId="0" borderId="13" xfId="0" applyNumberFormat="1" applyFont="1" applyFill="1" applyBorder="1" applyAlignment="1">
      <alignment horizontal="left" vertical="center" wrapText="1"/>
    </xf>
    <xf numFmtId="49" fontId="64" fillId="0" borderId="1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11" fontId="60" fillId="0" borderId="0" xfId="0" applyNumberFormat="1" applyFont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174" fontId="61" fillId="0" borderId="11" xfId="0" applyNumberFormat="1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tabSelected="1" zoomScale="115" zoomScaleNormal="115" zoomScalePageLayoutView="0" workbookViewId="0" topLeftCell="A1">
      <selection activeCell="J11" sqref="J11"/>
    </sheetView>
  </sheetViews>
  <sheetFormatPr defaultColWidth="9.140625" defaultRowHeight="15"/>
  <cols>
    <col min="1" max="1" width="5.57421875" style="14" customWidth="1"/>
    <col min="2" max="2" width="40.57421875" style="14" customWidth="1"/>
    <col min="3" max="4" width="9.57421875" style="14" customWidth="1"/>
    <col min="5" max="6" width="13.57421875" style="14" customWidth="1"/>
    <col min="7" max="8" width="9.140625" style="14" customWidth="1"/>
    <col min="9" max="9" width="16.57421875" style="14" customWidth="1"/>
    <col min="10" max="16384" width="9.140625" style="14" customWidth="1"/>
  </cols>
  <sheetData>
    <row r="1" spans="5:6" ht="16.5" customHeight="1">
      <c r="E1" s="74" t="s">
        <v>59</v>
      </c>
      <c r="F1" s="74"/>
    </row>
    <row r="2" spans="1:6" ht="19.5" customHeight="1">
      <c r="A2" s="75" t="s">
        <v>12</v>
      </c>
      <c r="B2" s="75"/>
      <c r="C2" s="75"/>
      <c r="D2" s="75"/>
      <c r="E2" s="75"/>
      <c r="F2" s="75"/>
    </row>
    <row r="3" ht="5.25" customHeight="1"/>
    <row r="4" spans="1:6" ht="49.5" customHeight="1">
      <c r="A4" s="76" t="s">
        <v>132</v>
      </c>
      <c r="B4" s="76"/>
      <c r="C4" s="76"/>
      <c r="D4" s="76"/>
      <c r="E4" s="76"/>
      <c r="F4" s="76"/>
    </row>
    <row r="5" ht="7.5" customHeight="1"/>
    <row r="6" spans="1:6" ht="48.75" customHeight="1">
      <c r="A6" s="1" t="s">
        <v>0</v>
      </c>
      <c r="B6" s="1" t="s">
        <v>1</v>
      </c>
      <c r="C6" s="1" t="s">
        <v>5</v>
      </c>
      <c r="D6" s="1" t="s">
        <v>4</v>
      </c>
      <c r="E6" s="1" t="s">
        <v>2</v>
      </c>
      <c r="F6" s="1" t="s">
        <v>3</v>
      </c>
    </row>
    <row r="7" spans="1:6" ht="16.5" customHeight="1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</row>
    <row r="8" spans="1:6" ht="20.25" customHeight="1">
      <c r="A8" s="77" t="s">
        <v>13</v>
      </c>
      <c r="B8" s="77"/>
      <c r="C8" s="77"/>
      <c r="D8" s="77"/>
      <c r="E8" s="77"/>
      <c r="F8" s="77"/>
    </row>
    <row r="9" spans="1:6" ht="22.5" customHeight="1">
      <c r="A9" s="5" t="s">
        <v>16</v>
      </c>
      <c r="B9" s="89" t="s">
        <v>14</v>
      </c>
      <c r="C9" s="44" t="s">
        <v>15</v>
      </c>
      <c r="D9" s="20">
        <v>9.01</v>
      </c>
      <c r="E9" s="13"/>
      <c r="F9" s="13"/>
    </row>
    <row r="10" spans="1:6" ht="22.5" customHeight="1">
      <c r="A10" s="5" t="s">
        <v>36</v>
      </c>
      <c r="B10" s="90" t="s">
        <v>133</v>
      </c>
      <c r="C10" s="44" t="s">
        <v>134</v>
      </c>
      <c r="D10" s="20">
        <v>0.06</v>
      </c>
      <c r="E10" s="13"/>
      <c r="F10" s="13"/>
    </row>
    <row r="11" spans="1:6" ht="54">
      <c r="A11" s="5" t="s">
        <v>48</v>
      </c>
      <c r="B11" s="89" t="s">
        <v>138</v>
      </c>
      <c r="C11" s="46" t="s">
        <v>135</v>
      </c>
      <c r="D11" s="34">
        <v>866</v>
      </c>
      <c r="E11" s="13"/>
      <c r="F11" s="13"/>
    </row>
    <row r="12" spans="1:6" ht="43.5" customHeight="1">
      <c r="A12" s="5" t="s">
        <v>141</v>
      </c>
      <c r="B12" s="89" t="s">
        <v>139</v>
      </c>
      <c r="C12" s="47" t="s">
        <v>21</v>
      </c>
      <c r="D12" s="20">
        <v>0.82</v>
      </c>
      <c r="E12" s="13"/>
      <c r="F12" s="13"/>
    </row>
    <row r="13" spans="1:6" ht="40.5">
      <c r="A13" s="5" t="s">
        <v>142</v>
      </c>
      <c r="B13" s="89" t="s">
        <v>140</v>
      </c>
      <c r="C13" s="47" t="s">
        <v>135</v>
      </c>
      <c r="D13" s="19">
        <v>12.4</v>
      </c>
      <c r="E13" s="13"/>
      <c r="F13" s="13"/>
    </row>
    <row r="14" spans="1:6" ht="43.5" customHeight="1">
      <c r="A14" s="5" t="s">
        <v>143</v>
      </c>
      <c r="B14" s="89" t="s">
        <v>136</v>
      </c>
      <c r="C14" s="47" t="s">
        <v>38</v>
      </c>
      <c r="D14" s="34">
        <v>454</v>
      </c>
      <c r="E14" s="13"/>
      <c r="F14" s="13"/>
    </row>
    <row r="15" spans="1:6" ht="54">
      <c r="A15" s="5" t="s">
        <v>144</v>
      </c>
      <c r="B15" s="89" t="s">
        <v>137</v>
      </c>
      <c r="C15" s="47" t="s">
        <v>38</v>
      </c>
      <c r="D15" s="34">
        <v>477</v>
      </c>
      <c r="E15" s="13"/>
      <c r="F15" s="13"/>
    </row>
    <row r="16" spans="1:6" ht="20.25" customHeight="1">
      <c r="A16" s="80" t="s">
        <v>17</v>
      </c>
      <c r="B16" s="81"/>
      <c r="C16" s="81"/>
      <c r="D16" s="82"/>
      <c r="E16" s="32"/>
      <c r="F16" s="35"/>
    </row>
    <row r="17" spans="1:6" ht="20.25" customHeight="1">
      <c r="A17" s="77" t="s">
        <v>18</v>
      </c>
      <c r="B17" s="77"/>
      <c r="C17" s="77"/>
      <c r="D17" s="77"/>
      <c r="E17" s="77"/>
      <c r="F17" s="77"/>
    </row>
    <row r="18" spans="1:6" ht="43.5" customHeight="1">
      <c r="A18" s="5" t="s">
        <v>63</v>
      </c>
      <c r="B18" s="91" t="s">
        <v>355</v>
      </c>
      <c r="C18" s="47" t="s">
        <v>135</v>
      </c>
      <c r="D18" s="34">
        <v>1207</v>
      </c>
      <c r="E18" s="13"/>
      <c r="F18" s="13"/>
    </row>
    <row r="19" spans="1:6" ht="30.75" customHeight="1">
      <c r="A19" s="5" t="s">
        <v>66</v>
      </c>
      <c r="B19" s="91" t="s">
        <v>146</v>
      </c>
      <c r="C19" s="47" t="s">
        <v>135</v>
      </c>
      <c r="D19" s="34">
        <v>136</v>
      </c>
      <c r="E19" s="13"/>
      <c r="F19" s="13"/>
    </row>
    <row r="20" spans="1:6" ht="22.5" customHeight="1">
      <c r="A20" s="5" t="s">
        <v>67</v>
      </c>
      <c r="B20" s="92" t="s">
        <v>148</v>
      </c>
      <c r="C20" s="47"/>
      <c r="D20" s="20"/>
      <c r="E20" s="13"/>
      <c r="F20" s="13"/>
    </row>
    <row r="21" spans="1:6" ht="57.75" customHeight="1">
      <c r="A21" s="5" t="s">
        <v>47</v>
      </c>
      <c r="B21" s="30" t="s">
        <v>147</v>
      </c>
      <c r="C21" s="47" t="s">
        <v>135</v>
      </c>
      <c r="D21" s="19">
        <v>35.4</v>
      </c>
      <c r="E21" s="13"/>
      <c r="F21" s="13"/>
    </row>
    <row r="22" spans="1:6" ht="43.5" customHeight="1">
      <c r="A22" s="5" t="s">
        <v>47</v>
      </c>
      <c r="B22" s="30" t="s">
        <v>149</v>
      </c>
      <c r="C22" s="47" t="s">
        <v>135</v>
      </c>
      <c r="D22" s="19">
        <v>68.2</v>
      </c>
      <c r="E22" s="13"/>
      <c r="F22" s="13"/>
    </row>
    <row r="23" spans="1:6" ht="43.5" customHeight="1">
      <c r="A23" s="5" t="s">
        <v>47</v>
      </c>
      <c r="B23" s="30" t="s">
        <v>356</v>
      </c>
      <c r="C23" s="47" t="s">
        <v>135</v>
      </c>
      <c r="D23" s="19">
        <v>585.1</v>
      </c>
      <c r="E23" s="13"/>
      <c r="F23" s="13"/>
    </row>
    <row r="24" spans="1:6" ht="22.5" customHeight="1">
      <c r="A24" s="5" t="s">
        <v>47</v>
      </c>
      <c r="B24" s="30" t="s">
        <v>151</v>
      </c>
      <c r="C24" s="47" t="s">
        <v>135</v>
      </c>
      <c r="D24" s="11">
        <v>65</v>
      </c>
      <c r="E24" s="13"/>
      <c r="F24" s="13"/>
    </row>
    <row r="25" spans="1:6" ht="22.5" customHeight="1">
      <c r="A25" s="5" t="s">
        <v>47</v>
      </c>
      <c r="B25" s="30" t="s">
        <v>357</v>
      </c>
      <c r="C25" s="47" t="s">
        <v>135</v>
      </c>
      <c r="D25" s="10">
        <v>75.5</v>
      </c>
      <c r="E25" s="13"/>
      <c r="F25" s="13"/>
    </row>
    <row r="26" spans="1:6" ht="31.5" customHeight="1">
      <c r="A26" s="5" t="s">
        <v>47</v>
      </c>
      <c r="B26" s="30" t="s">
        <v>358</v>
      </c>
      <c r="C26" s="47" t="s">
        <v>135</v>
      </c>
      <c r="D26" s="10">
        <v>135.9</v>
      </c>
      <c r="E26" s="13"/>
      <c r="F26" s="13"/>
    </row>
    <row r="27" spans="1:6" ht="31.5" customHeight="1">
      <c r="A27" s="5" t="s">
        <v>47</v>
      </c>
      <c r="B27" s="30" t="s">
        <v>359</v>
      </c>
      <c r="C27" s="47" t="s">
        <v>135</v>
      </c>
      <c r="D27" s="11">
        <v>151</v>
      </c>
      <c r="E27" s="13"/>
      <c r="F27" s="13"/>
    </row>
    <row r="28" spans="1:6" ht="22.5" customHeight="1">
      <c r="A28" s="5" t="s">
        <v>47</v>
      </c>
      <c r="B28" s="15" t="s">
        <v>155</v>
      </c>
      <c r="C28" s="47" t="s">
        <v>156</v>
      </c>
      <c r="D28" s="42">
        <v>1057</v>
      </c>
      <c r="E28" s="13"/>
      <c r="F28" s="13"/>
    </row>
    <row r="29" spans="1:6" ht="31.5" customHeight="1">
      <c r="A29" s="5" t="s">
        <v>47</v>
      </c>
      <c r="B29" s="15" t="s">
        <v>157</v>
      </c>
      <c r="C29" s="47" t="s">
        <v>135</v>
      </c>
      <c r="D29" s="50">
        <v>483.2</v>
      </c>
      <c r="E29" s="13"/>
      <c r="F29" s="13"/>
    </row>
    <row r="30" spans="1:6" s="4" customFormat="1" ht="20.25" customHeight="1">
      <c r="A30" s="83" t="s">
        <v>23</v>
      </c>
      <c r="B30" s="84"/>
      <c r="C30" s="84"/>
      <c r="D30" s="85"/>
      <c r="E30" s="33"/>
      <c r="F30" s="36"/>
    </row>
    <row r="31" spans="1:6" s="4" customFormat="1" ht="20.25" customHeight="1">
      <c r="A31" s="86" t="s">
        <v>19</v>
      </c>
      <c r="B31" s="86"/>
      <c r="C31" s="86"/>
      <c r="D31" s="86"/>
      <c r="E31" s="86"/>
      <c r="F31" s="86"/>
    </row>
    <row r="32" spans="1:6" ht="20.25" customHeight="1">
      <c r="A32" s="73" t="s">
        <v>158</v>
      </c>
      <c r="B32" s="73"/>
      <c r="C32" s="73"/>
      <c r="D32" s="73"/>
      <c r="E32" s="73"/>
      <c r="F32" s="73"/>
    </row>
    <row r="33" spans="1:6" ht="54">
      <c r="A33" s="3" t="s">
        <v>165</v>
      </c>
      <c r="B33" s="93" t="s">
        <v>161</v>
      </c>
      <c r="C33" s="53" t="s">
        <v>162</v>
      </c>
      <c r="D33" s="26">
        <v>2.7</v>
      </c>
      <c r="E33" s="13"/>
      <c r="F33" s="13"/>
    </row>
    <row r="34" spans="1:6" ht="43.5" customHeight="1">
      <c r="A34" s="3" t="s">
        <v>166</v>
      </c>
      <c r="B34" s="93" t="s">
        <v>163</v>
      </c>
      <c r="C34" s="53" t="s">
        <v>162</v>
      </c>
      <c r="D34" s="26">
        <v>48.7</v>
      </c>
      <c r="E34" s="13"/>
      <c r="F34" s="13"/>
    </row>
    <row r="35" spans="1:6" ht="27">
      <c r="A35" s="3" t="s">
        <v>167</v>
      </c>
      <c r="B35" s="94" t="s">
        <v>164</v>
      </c>
      <c r="C35" s="53"/>
      <c r="D35" s="26"/>
      <c r="E35" s="13"/>
      <c r="F35" s="13"/>
    </row>
    <row r="36" spans="1:6" ht="31.5" customHeight="1">
      <c r="A36" s="3" t="s">
        <v>47</v>
      </c>
      <c r="B36" s="94" t="s">
        <v>323</v>
      </c>
      <c r="C36" s="53" t="s">
        <v>65</v>
      </c>
      <c r="D36" s="26">
        <v>20.8</v>
      </c>
      <c r="E36" s="13"/>
      <c r="F36" s="13"/>
    </row>
    <row r="37" spans="1:6" ht="22.5" customHeight="1">
      <c r="A37" s="3" t="s">
        <v>47</v>
      </c>
      <c r="B37" s="94" t="s">
        <v>169</v>
      </c>
      <c r="C37" s="53" t="s">
        <v>38</v>
      </c>
      <c r="D37" s="26">
        <v>8.4</v>
      </c>
      <c r="E37" s="13"/>
      <c r="F37" s="13"/>
    </row>
    <row r="38" spans="1:6" ht="31.5" customHeight="1">
      <c r="A38" s="3" t="s">
        <v>47</v>
      </c>
      <c r="B38" s="94" t="s">
        <v>324</v>
      </c>
      <c r="C38" s="53" t="s">
        <v>38</v>
      </c>
      <c r="D38" s="26">
        <v>60.8</v>
      </c>
      <c r="E38" s="13"/>
      <c r="F38" s="13"/>
    </row>
    <row r="39" spans="1:6" ht="22.5" customHeight="1">
      <c r="A39" s="3" t="s">
        <v>47</v>
      </c>
      <c r="B39" s="94" t="s">
        <v>325</v>
      </c>
      <c r="C39" s="53" t="s">
        <v>38</v>
      </c>
      <c r="D39" s="26">
        <v>23.4</v>
      </c>
      <c r="E39" s="13"/>
      <c r="F39" s="13"/>
    </row>
    <row r="40" spans="1:6" ht="22.5" customHeight="1">
      <c r="A40" s="3" t="s">
        <v>47</v>
      </c>
      <c r="B40" s="94" t="s">
        <v>326</v>
      </c>
      <c r="C40" s="53" t="s">
        <v>162</v>
      </c>
      <c r="D40" s="26">
        <v>5.2</v>
      </c>
      <c r="E40" s="13"/>
      <c r="F40" s="13"/>
    </row>
    <row r="41" spans="1:6" ht="22.5" customHeight="1">
      <c r="A41" s="3" t="s">
        <v>175</v>
      </c>
      <c r="B41" s="94" t="s">
        <v>173</v>
      </c>
      <c r="C41" s="51" t="s">
        <v>174</v>
      </c>
      <c r="D41" s="26">
        <v>33.7</v>
      </c>
      <c r="E41" s="13"/>
      <c r="F41" s="13"/>
    </row>
    <row r="42" spans="1:6" s="4" customFormat="1" ht="20.25" customHeight="1">
      <c r="A42" s="78" t="s">
        <v>37</v>
      </c>
      <c r="B42" s="79"/>
      <c r="C42" s="79"/>
      <c r="D42" s="79"/>
      <c r="E42" s="21"/>
      <c r="F42" s="37"/>
    </row>
    <row r="43" spans="1:6" ht="20.25" customHeight="1">
      <c r="A43" s="73" t="s">
        <v>159</v>
      </c>
      <c r="B43" s="73"/>
      <c r="C43" s="73"/>
      <c r="D43" s="73"/>
      <c r="E43" s="73"/>
      <c r="F43" s="73"/>
    </row>
    <row r="44" spans="1:6" ht="22.5" customHeight="1">
      <c r="A44" s="3" t="s">
        <v>69</v>
      </c>
      <c r="B44" s="94" t="s">
        <v>176</v>
      </c>
      <c r="C44" s="53" t="s">
        <v>134</v>
      </c>
      <c r="D44" s="25">
        <v>0.09</v>
      </c>
      <c r="E44" s="13"/>
      <c r="F44" s="13"/>
    </row>
    <row r="45" spans="1:6" ht="56.25">
      <c r="A45" s="3" t="s">
        <v>70</v>
      </c>
      <c r="B45" s="95" t="s">
        <v>360</v>
      </c>
      <c r="C45" s="53" t="s">
        <v>162</v>
      </c>
      <c r="D45" s="28">
        <v>365</v>
      </c>
      <c r="E45" s="13"/>
      <c r="F45" s="13"/>
    </row>
    <row r="46" spans="1:6" ht="31.5" customHeight="1">
      <c r="A46" s="3" t="s">
        <v>71</v>
      </c>
      <c r="B46" s="95" t="s">
        <v>177</v>
      </c>
      <c r="C46" s="53" t="s">
        <v>162</v>
      </c>
      <c r="D46" s="28">
        <v>63</v>
      </c>
      <c r="E46" s="13"/>
      <c r="F46" s="13"/>
    </row>
    <row r="47" spans="1:6" ht="54">
      <c r="A47" s="3" t="s">
        <v>72</v>
      </c>
      <c r="B47" s="94" t="s">
        <v>178</v>
      </c>
      <c r="C47" s="53" t="s">
        <v>162</v>
      </c>
      <c r="D47" s="26">
        <v>58.6</v>
      </c>
      <c r="E47" s="13"/>
      <c r="F47" s="13"/>
    </row>
    <row r="48" spans="1:6" ht="22.5" customHeight="1">
      <c r="A48" s="3" t="s">
        <v>73</v>
      </c>
      <c r="B48" s="95" t="s">
        <v>179</v>
      </c>
      <c r="C48" s="58"/>
      <c r="D48" s="26"/>
      <c r="E48" s="13"/>
      <c r="F48" s="13"/>
    </row>
    <row r="49" spans="1:6" ht="22.5" customHeight="1">
      <c r="A49" s="3" t="s">
        <v>47</v>
      </c>
      <c r="B49" s="95" t="s">
        <v>361</v>
      </c>
      <c r="C49" s="55" t="s">
        <v>162</v>
      </c>
      <c r="D49" s="26">
        <v>3.5</v>
      </c>
      <c r="E49" s="13"/>
      <c r="F49" s="13"/>
    </row>
    <row r="50" spans="1:6" ht="31.5" customHeight="1">
      <c r="A50" s="3" t="s">
        <v>47</v>
      </c>
      <c r="B50" s="95" t="s">
        <v>194</v>
      </c>
      <c r="C50" s="55" t="s">
        <v>162</v>
      </c>
      <c r="D50" s="26">
        <v>61.2</v>
      </c>
      <c r="E50" s="13"/>
      <c r="F50" s="13"/>
    </row>
    <row r="51" spans="1:6" ht="31.5" customHeight="1">
      <c r="A51" s="3" t="s">
        <v>47</v>
      </c>
      <c r="B51" s="95" t="s">
        <v>195</v>
      </c>
      <c r="C51" s="55" t="s">
        <v>162</v>
      </c>
      <c r="D51" s="28">
        <v>90</v>
      </c>
      <c r="E51" s="13"/>
      <c r="F51" s="13"/>
    </row>
    <row r="52" spans="1:6" ht="22.5" customHeight="1">
      <c r="A52" s="3" t="s">
        <v>47</v>
      </c>
      <c r="B52" s="95" t="s">
        <v>187</v>
      </c>
      <c r="C52" s="55" t="s">
        <v>174</v>
      </c>
      <c r="D52" s="28">
        <v>167</v>
      </c>
      <c r="E52" s="13"/>
      <c r="F52" s="13"/>
    </row>
    <row r="53" spans="1:6" ht="31.5" customHeight="1">
      <c r="A53" s="3" t="s">
        <v>74</v>
      </c>
      <c r="B53" s="95" t="s">
        <v>180</v>
      </c>
      <c r="C53" s="55" t="s">
        <v>162</v>
      </c>
      <c r="D53" s="28">
        <v>328</v>
      </c>
      <c r="E53" s="13"/>
      <c r="F53" s="13"/>
    </row>
    <row r="54" spans="1:6" ht="22.5" customHeight="1">
      <c r="A54" s="3" t="s">
        <v>75</v>
      </c>
      <c r="B54" s="95" t="s">
        <v>181</v>
      </c>
      <c r="C54" s="55" t="s">
        <v>162</v>
      </c>
      <c r="D54" s="26">
        <v>8.7</v>
      </c>
      <c r="E54" s="13"/>
      <c r="F54" s="13"/>
    </row>
    <row r="55" spans="1:6" ht="31.5" customHeight="1">
      <c r="A55" s="3" t="s">
        <v>76</v>
      </c>
      <c r="B55" s="95" t="s">
        <v>182</v>
      </c>
      <c r="C55" s="59"/>
      <c r="D55" s="26"/>
      <c r="E55" s="13"/>
      <c r="F55" s="13"/>
    </row>
    <row r="56" spans="1:6" ht="31.5" customHeight="1">
      <c r="A56" s="3" t="s">
        <v>47</v>
      </c>
      <c r="B56" s="95" t="s">
        <v>362</v>
      </c>
      <c r="C56" s="55" t="s">
        <v>196</v>
      </c>
      <c r="D56" s="28">
        <v>22</v>
      </c>
      <c r="E56" s="13"/>
      <c r="F56" s="13"/>
    </row>
    <row r="57" spans="1:6" ht="31.5" customHeight="1">
      <c r="A57" s="3" t="s">
        <v>47</v>
      </c>
      <c r="B57" s="95" t="s">
        <v>363</v>
      </c>
      <c r="C57" s="55" t="s">
        <v>196</v>
      </c>
      <c r="D57" s="28">
        <v>52</v>
      </c>
      <c r="E57" s="13"/>
      <c r="F57" s="13"/>
    </row>
    <row r="58" spans="1:6" ht="22.5" customHeight="1">
      <c r="A58" s="3" t="s">
        <v>47</v>
      </c>
      <c r="B58" s="95" t="s">
        <v>364</v>
      </c>
      <c r="C58" s="55" t="s">
        <v>38</v>
      </c>
      <c r="D58" s="26">
        <v>85.7</v>
      </c>
      <c r="E58" s="13"/>
      <c r="F58" s="13"/>
    </row>
    <row r="59" spans="1:6" ht="22.5" customHeight="1">
      <c r="A59" s="3" t="s">
        <v>47</v>
      </c>
      <c r="B59" s="95" t="s">
        <v>190</v>
      </c>
      <c r="C59" s="56" t="s">
        <v>135</v>
      </c>
      <c r="D59" s="28">
        <v>122</v>
      </c>
      <c r="E59" s="13"/>
      <c r="F59" s="13"/>
    </row>
    <row r="60" spans="1:6" ht="54">
      <c r="A60" s="3" t="s">
        <v>77</v>
      </c>
      <c r="B60" s="7" t="s">
        <v>188</v>
      </c>
      <c r="C60" s="56" t="s">
        <v>135</v>
      </c>
      <c r="D60" s="26">
        <v>10.3</v>
      </c>
      <c r="E60" s="13"/>
      <c r="F60" s="13"/>
    </row>
    <row r="61" spans="1:6" ht="31.5" customHeight="1">
      <c r="A61" s="3" t="s">
        <v>78</v>
      </c>
      <c r="B61" s="7" t="s">
        <v>327</v>
      </c>
      <c r="C61" s="56" t="s">
        <v>135</v>
      </c>
      <c r="D61" s="26">
        <v>0.3</v>
      </c>
      <c r="E61" s="13"/>
      <c r="F61" s="13"/>
    </row>
    <row r="62" spans="1:6" ht="31.5" customHeight="1">
      <c r="A62" s="3" t="s">
        <v>79</v>
      </c>
      <c r="B62" s="7" t="s">
        <v>183</v>
      </c>
      <c r="C62" s="8" t="s">
        <v>68</v>
      </c>
      <c r="D62" s="26">
        <v>0.6</v>
      </c>
      <c r="E62" s="13"/>
      <c r="F62" s="13"/>
    </row>
    <row r="63" spans="1:6" ht="22.5" customHeight="1">
      <c r="A63" s="3" t="s">
        <v>80</v>
      </c>
      <c r="B63" s="94" t="s">
        <v>184</v>
      </c>
      <c r="C63" s="53" t="s">
        <v>162</v>
      </c>
      <c r="D63" s="25">
        <v>23.07</v>
      </c>
      <c r="E63" s="13"/>
      <c r="F63" s="13"/>
    </row>
    <row r="64" spans="1:6" ht="22.5" customHeight="1">
      <c r="A64" s="3" t="s">
        <v>81</v>
      </c>
      <c r="B64" s="94" t="s">
        <v>173</v>
      </c>
      <c r="C64" s="53" t="s">
        <v>174</v>
      </c>
      <c r="D64" s="26">
        <v>118.4</v>
      </c>
      <c r="E64" s="13"/>
      <c r="F64" s="13"/>
    </row>
    <row r="65" spans="1:6" s="4" customFormat="1" ht="20.25" customHeight="1">
      <c r="A65" s="78" t="s">
        <v>49</v>
      </c>
      <c r="B65" s="79"/>
      <c r="C65" s="79"/>
      <c r="D65" s="79"/>
      <c r="E65" s="21"/>
      <c r="F65" s="37"/>
    </row>
    <row r="66" spans="1:6" ht="20.25" customHeight="1">
      <c r="A66" s="73" t="s">
        <v>160</v>
      </c>
      <c r="B66" s="73"/>
      <c r="C66" s="73"/>
      <c r="D66" s="73"/>
      <c r="E66" s="73"/>
      <c r="F66" s="73"/>
    </row>
    <row r="67" spans="1:6" ht="43.5" customHeight="1">
      <c r="A67" s="3" t="s">
        <v>201</v>
      </c>
      <c r="B67" s="7" t="s">
        <v>198</v>
      </c>
      <c r="C67" s="60"/>
      <c r="D67" s="28"/>
      <c r="E67" s="13"/>
      <c r="F67" s="13"/>
    </row>
    <row r="68" spans="1:6" ht="22.5" customHeight="1">
      <c r="A68" s="3" t="s">
        <v>47</v>
      </c>
      <c r="B68" s="7" t="s">
        <v>204</v>
      </c>
      <c r="C68" s="60" t="s">
        <v>196</v>
      </c>
      <c r="D68" s="28">
        <v>4</v>
      </c>
      <c r="E68" s="13"/>
      <c r="F68" s="13"/>
    </row>
    <row r="69" spans="1:6" ht="22.5" customHeight="1">
      <c r="A69" s="3" t="s">
        <v>47</v>
      </c>
      <c r="B69" s="7" t="s">
        <v>328</v>
      </c>
      <c r="C69" s="60" t="s">
        <v>196</v>
      </c>
      <c r="D69" s="28">
        <v>4</v>
      </c>
      <c r="E69" s="13"/>
      <c r="F69" s="13"/>
    </row>
    <row r="70" spans="1:6" ht="22.5" customHeight="1">
      <c r="A70" s="3" t="s">
        <v>47</v>
      </c>
      <c r="B70" s="7" t="s">
        <v>329</v>
      </c>
      <c r="C70" s="60" t="s">
        <v>196</v>
      </c>
      <c r="D70" s="28">
        <v>4</v>
      </c>
      <c r="E70" s="13"/>
      <c r="F70" s="13"/>
    </row>
    <row r="71" spans="1:6" ht="31.5" customHeight="1">
      <c r="A71" s="3" t="s">
        <v>202</v>
      </c>
      <c r="B71" s="7" t="s">
        <v>199</v>
      </c>
      <c r="C71" s="60" t="s">
        <v>156</v>
      </c>
      <c r="D71" s="28">
        <v>500</v>
      </c>
      <c r="E71" s="13"/>
      <c r="F71" s="13"/>
    </row>
    <row r="72" spans="1:6" ht="31.5" customHeight="1">
      <c r="A72" s="3" t="s">
        <v>203</v>
      </c>
      <c r="B72" s="7" t="s">
        <v>200</v>
      </c>
      <c r="C72" s="60" t="s">
        <v>135</v>
      </c>
      <c r="D72" s="28">
        <v>15</v>
      </c>
      <c r="E72" s="13"/>
      <c r="F72" s="13"/>
    </row>
    <row r="73" spans="1:6" s="4" customFormat="1" ht="20.25" customHeight="1">
      <c r="A73" s="78" t="s">
        <v>197</v>
      </c>
      <c r="B73" s="79"/>
      <c r="C73" s="79"/>
      <c r="D73" s="79"/>
      <c r="E73" s="21"/>
      <c r="F73" s="37"/>
    </row>
    <row r="74" spans="1:6" ht="20.25" customHeight="1">
      <c r="A74" s="80" t="s">
        <v>22</v>
      </c>
      <c r="B74" s="81"/>
      <c r="C74" s="81"/>
      <c r="D74" s="82"/>
      <c r="E74" s="32"/>
      <c r="F74" s="35"/>
    </row>
    <row r="75" spans="1:6" ht="20.25" customHeight="1">
      <c r="A75" s="77" t="s">
        <v>24</v>
      </c>
      <c r="B75" s="77"/>
      <c r="C75" s="77"/>
      <c r="D75" s="77"/>
      <c r="E75" s="77"/>
      <c r="F75" s="77"/>
    </row>
    <row r="76" spans="1:6" ht="27">
      <c r="A76" s="16" t="s">
        <v>113</v>
      </c>
      <c r="B76" s="89" t="s">
        <v>207</v>
      </c>
      <c r="C76" s="47"/>
      <c r="D76" s="39"/>
      <c r="E76" s="13"/>
      <c r="F76" s="13"/>
    </row>
    <row r="77" spans="1:6" ht="31.5" customHeight="1">
      <c r="A77" s="16" t="s">
        <v>47</v>
      </c>
      <c r="B77" s="89" t="s">
        <v>218</v>
      </c>
      <c r="C77" s="47" t="s">
        <v>135</v>
      </c>
      <c r="D77" s="17">
        <v>10.8</v>
      </c>
      <c r="E77" s="13"/>
      <c r="F77" s="13"/>
    </row>
    <row r="78" spans="1:6" ht="22.5" customHeight="1">
      <c r="A78" s="16" t="s">
        <v>47</v>
      </c>
      <c r="B78" s="89" t="s">
        <v>216</v>
      </c>
      <c r="C78" s="47" t="s">
        <v>21</v>
      </c>
      <c r="D78" s="39">
        <v>0.23</v>
      </c>
      <c r="E78" s="13"/>
      <c r="F78" s="13"/>
    </row>
    <row r="79" spans="1:6" ht="44.25" customHeight="1">
      <c r="A79" s="16" t="s">
        <v>47</v>
      </c>
      <c r="B79" s="89" t="s">
        <v>330</v>
      </c>
      <c r="C79" s="47" t="s">
        <v>21</v>
      </c>
      <c r="D79" s="17">
        <v>63.5</v>
      </c>
      <c r="E79" s="13"/>
      <c r="F79" s="13"/>
    </row>
    <row r="80" spans="1:6" ht="22.5" customHeight="1">
      <c r="A80" s="16" t="s">
        <v>115</v>
      </c>
      <c r="B80" s="89" t="s">
        <v>208</v>
      </c>
      <c r="C80" s="47"/>
      <c r="D80" s="39"/>
      <c r="E80" s="13"/>
      <c r="F80" s="13"/>
    </row>
    <row r="81" spans="1:6" ht="22.5" customHeight="1">
      <c r="A81" s="16" t="s">
        <v>47</v>
      </c>
      <c r="B81" s="89" t="s">
        <v>114</v>
      </c>
      <c r="C81" s="47" t="s">
        <v>21</v>
      </c>
      <c r="D81" s="18">
        <v>0.058</v>
      </c>
      <c r="E81" s="13"/>
      <c r="F81" s="13"/>
    </row>
    <row r="82" spans="1:6" ht="43.5" customHeight="1">
      <c r="A82" s="16" t="s">
        <v>47</v>
      </c>
      <c r="B82" s="89" t="s">
        <v>331</v>
      </c>
      <c r="C82" s="47" t="s">
        <v>21</v>
      </c>
      <c r="D82" s="17">
        <v>18.8</v>
      </c>
      <c r="E82" s="13"/>
      <c r="F82" s="13"/>
    </row>
    <row r="83" spans="1:6" ht="31.5" customHeight="1">
      <c r="A83" s="16" t="s">
        <v>116</v>
      </c>
      <c r="B83" s="89" t="s">
        <v>209</v>
      </c>
      <c r="C83" s="47"/>
      <c r="D83" s="17"/>
      <c r="E83" s="13"/>
      <c r="F83" s="13"/>
    </row>
    <row r="84" spans="1:6" ht="44.25" customHeight="1">
      <c r="A84" s="16" t="s">
        <v>47</v>
      </c>
      <c r="B84" s="89" t="s">
        <v>220</v>
      </c>
      <c r="C84" s="47" t="s">
        <v>135</v>
      </c>
      <c r="D84" s="17">
        <v>99.7</v>
      </c>
      <c r="E84" s="13"/>
      <c r="F84" s="13"/>
    </row>
    <row r="85" spans="1:6" ht="22.5" customHeight="1">
      <c r="A85" s="16" t="s">
        <v>47</v>
      </c>
      <c r="B85" s="89" t="s">
        <v>114</v>
      </c>
      <c r="C85" s="47" t="s">
        <v>21</v>
      </c>
      <c r="D85" s="39">
        <v>0.82</v>
      </c>
      <c r="E85" s="13"/>
      <c r="F85" s="13"/>
    </row>
    <row r="86" spans="1:6" ht="43.5" customHeight="1">
      <c r="A86" s="16" t="s">
        <v>47</v>
      </c>
      <c r="B86" s="89" t="s">
        <v>332</v>
      </c>
      <c r="C86" s="47" t="s">
        <v>21</v>
      </c>
      <c r="D86" s="17">
        <v>225.3</v>
      </c>
      <c r="E86" s="13"/>
      <c r="F86" s="13"/>
    </row>
    <row r="87" spans="1:6" ht="40.5">
      <c r="A87" s="16" t="s">
        <v>117</v>
      </c>
      <c r="B87" s="30" t="s">
        <v>210</v>
      </c>
      <c r="C87" s="47"/>
      <c r="D87" s="17"/>
      <c r="E87" s="13"/>
      <c r="F87" s="13"/>
    </row>
    <row r="88" spans="1:6" ht="44.25" customHeight="1">
      <c r="A88" s="16" t="s">
        <v>47</v>
      </c>
      <c r="B88" s="89" t="s">
        <v>220</v>
      </c>
      <c r="C88" s="47" t="s">
        <v>156</v>
      </c>
      <c r="D88" s="40">
        <v>10476</v>
      </c>
      <c r="E88" s="13"/>
      <c r="F88" s="13"/>
    </row>
    <row r="89" spans="1:6" ht="22.5" customHeight="1">
      <c r="A89" s="16" t="s">
        <v>47</v>
      </c>
      <c r="B89" s="89" t="s">
        <v>114</v>
      </c>
      <c r="C89" s="47" t="s">
        <v>21</v>
      </c>
      <c r="D89" s="39">
        <v>3.14</v>
      </c>
      <c r="E89" s="13"/>
      <c r="F89" s="13"/>
    </row>
    <row r="90" spans="1:6" ht="43.5" customHeight="1">
      <c r="A90" s="16" t="s">
        <v>47</v>
      </c>
      <c r="B90" s="89" t="s">
        <v>332</v>
      </c>
      <c r="C90" s="47" t="s">
        <v>21</v>
      </c>
      <c r="D90" s="17">
        <v>1013.9</v>
      </c>
      <c r="E90" s="13"/>
      <c r="F90" s="13"/>
    </row>
    <row r="91" spans="1:6" ht="40.5">
      <c r="A91" s="16" t="s">
        <v>118</v>
      </c>
      <c r="B91" s="89" t="s">
        <v>211</v>
      </c>
      <c r="C91" s="47"/>
      <c r="D91" s="39"/>
      <c r="E91" s="13"/>
      <c r="F91" s="13"/>
    </row>
    <row r="92" spans="1:6" ht="43.5" customHeight="1">
      <c r="A92" s="16" t="s">
        <v>47</v>
      </c>
      <c r="B92" s="89" t="s">
        <v>222</v>
      </c>
      <c r="C92" s="47" t="s">
        <v>156</v>
      </c>
      <c r="D92" s="17">
        <v>5222.2</v>
      </c>
      <c r="E92" s="13"/>
      <c r="F92" s="13"/>
    </row>
    <row r="93" spans="1:6" ht="43.5" customHeight="1">
      <c r="A93" s="16" t="s">
        <v>47</v>
      </c>
      <c r="B93" s="89" t="s">
        <v>223</v>
      </c>
      <c r="C93" s="47" t="s">
        <v>135</v>
      </c>
      <c r="D93" s="17">
        <v>39.2</v>
      </c>
      <c r="E93" s="13"/>
      <c r="F93" s="13"/>
    </row>
    <row r="94" spans="1:6" ht="43.5" customHeight="1">
      <c r="A94" s="16" t="s">
        <v>47</v>
      </c>
      <c r="B94" s="89" t="s">
        <v>365</v>
      </c>
      <c r="C94" s="47" t="s">
        <v>135</v>
      </c>
      <c r="D94" s="40">
        <v>1645</v>
      </c>
      <c r="E94" s="13"/>
      <c r="F94" s="13"/>
    </row>
    <row r="95" spans="1:6" ht="22.5" customHeight="1">
      <c r="A95" s="16" t="s">
        <v>47</v>
      </c>
      <c r="B95" s="89" t="s">
        <v>225</v>
      </c>
      <c r="C95" s="47" t="s">
        <v>135</v>
      </c>
      <c r="D95" s="17">
        <v>182.6</v>
      </c>
      <c r="E95" s="13"/>
      <c r="F95" s="13"/>
    </row>
    <row r="96" spans="1:6" ht="31.5" customHeight="1">
      <c r="A96" s="16" t="s">
        <v>47</v>
      </c>
      <c r="B96" s="89" t="s">
        <v>333</v>
      </c>
      <c r="C96" s="47" t="s">
        <v>156</v>
      </c>
      <c r="D96" s="17">
        <v>5222.2</v>
      </c>
      <c r="E96" s="13"/>
      <c r="F96" s="13"/>
    </row>
    <row r="97" spans="1:6" ht="43.5" customHeight="1">
      <c r="A97" s="16" t="s">
        <v>47</v>
      </c>
      <c r="B97" s="89" t="s">
        <v>334</v>
      </c>
      <c r="C97" s="47" t="s">
        <v>156</v>
      </c>
      <c r="D97" s="17">
        <v>5222.2</v>
      </c>
      <c r="E97" s="13"/>
      <c r="F97" s="13"/>
    </row>
    <row r="98" spans="1:6" ht="22.5" customHeight="1">
      <c r="A98" s="16" t="s">
        <v>47</v>
      </c>
      <c r="B98" s="89" t="s">
        <v>20</v>
      </c>
      <c r="C98" s="47" t="s">
        <v>21</v>
      </c>
      <c r="D98" s="39">
        <v>3.66</v>
      </c>
      <c r="E98" s="13"/>
      <c r="F98" s="13"/>
    </row>
    <row r="99" spans="1:6" ht="54">
      <c r="A99" s="16" t="s">
        <v>47</v>
      </c>
      <c r="B99" s="89" t="s">
        <v>335</v>
      </c>
      <c r="C99" s="47" t="s">
        <v>156</v>
      </c>
      <c r="D99" s="17">
        <v>5222.2</v>
      </c>
      <c r="E99" s="13"/>
      <c r="F99" s="13"/>
    </row>
    <row r="100" spans="1:6" ht="54">
      <c r="A100" s="16" t="s">
        <v>47</v>
      </c>
      <c r="B100" s="89" t="s">
        <v>336</v>
      </c>
      <c r="C100" s="47" t="s">
        <v>156</v>
      </c>
      <c r="D100" s="17">
        <v>5222.2</v>
      </c>
      <c r="E100" s="13"/>
      <c r="F100" s="13"/>
    </row>
    <row r="101" spans="1:6" ht="43.5" customHeight="1">
      <c r="A101" s="16" t="s">
        <v>47</v>
      </c>
      <c r="B101" s="89" t="s">
        <v>337</v>
      </c>
      <c r="C101" s="47" t="s">
        <v>156</v>
      </c>
      <c r="D101" s="17">
        <v>5222.2</v>
      </c>
      <c r="E101" s="13"/>
      <c r="F101" s="13"/>
    </row>
    <row r="102" spans="1:6" ht="43.5" customHeight="1">
      <c r="A102" s="16" t="s">
        <v>119</v>
      </c>
      <c r="B102" s="89" t="s">
        <v>338</v>
      </c>
      <c r="C102" s="47"/>
      <c r="D102" s="17"/>
      <c r="E102" s="13"/>
      <c r="F102" s="13"/>
    </row>
    <row r="103" spans="1:6" ht="43.5" customHeight="1">
      <c r="A103" s="16" t="s">
        <v>47</v>
      </c>
      <c r="B103" s="89" t="s">
        <v>366</v>
      </c>
      <c r="C103" s="47" t="s">
        <v>135</v>
      </c>
      <c r="D103" s="17">
        <v>483.8</v>
      </c>
      <c r="E103" s="13"/>
      <c r="F103" s="13"/>
    </row>
    <row r="104" spans="1:6" ht="22.5" customHeight="1">
      <c r="A104" s="16" t="s">
        <v>47</v>
      </c>
      <c r="B104" s="89" t="s">
        <v>225</v>
      </c>
      <c r="C104" s="47" t="s">
        <v>135</v>
      </c>
      <c r="D104" s="17">
        <v>53.8</v>
      </c>
      <c r="E104" s="13"/>
      <c r="F104" s="13"/>
    </row>
    <row r="105" spans="1:6" ht="22.5" customHeight="1">
      <c r="A105" s="16" t="s">
        <v>47</v>
      </c>
      <c r="B105" s="89" t="s">
        <v>231</v>
      </c>
      <c r="C105" s="47" t="s">
        <v>156</v>
      </c>
      <c r="D105" s="40">
        <v>672</v>
      </c>
      <c r="E105" s="13"/>
      <c r="F105" s="13"/>
    </row>
    <row r="106" spans="1:6" ht="31.5" customHeight="1">
      <c r="A106" s="16" t="s">
        <v>47</v>
      </c>
      <c r="B106" s="89" t="s">
        <v>339</v>
      </c>
      <c r="C106" s="47" t="s">
        <v>135</v>
      </c>
      <c r="D106" s="17">
        <v>369.6</v>
      </c>
      <c r="E106" s="13"/>
      <c r="F106" s="13"/>
    </row>
    <row r="107" spans="1:6" ht="43.5" customHeight="1">
      <c r="A107" s="16" t="s">
        <v>47</v>
      </c>
      <c r="B107" s="89" t="s">
        <v>340</v>
      </c>
      <c r="C107" s="47" t="s">
        <v>156</v>
      </c>
      <c r="D107" s="40">
        <v>672</v>
      </c>
      <c r="E107" s="13"/>
      <c r="F107" s="13"/>
    </row>
    <row r="108" spans="1:6" ht="22.5" customHeight="1">
      <c r="A108" s="16" t="s">
        <v>47</v>
      </c>
      <c r="B108" s="89" t="s">
        <v>20</v>
      </c>
      <c r="C108" s="47" t="s">
        <v>21</v>
      </c>
      <c r="D108" s="39">
        <v>0.41</v>
      </c>
      <c r="E108" s="13"/>
      <c r="F108" s="13"/>
    </row>
    <row r="109" spans="1:6" ht="54">
      <c r="A109" s="16" t="s">
        <v>47</v>
      </c>
      <c r="B109" s="89" t="s">
        <v>341</v>
      </c>
      <c r="C109" s="47" t="s">
        <v>156</v>
      </c>
      <c r="D109" s="40">
        <v>588</v>
      </c>
      <c r="E109" s="13"/>
      <c r="F109" s="13"/>
    </row>
    <row r="110" spans="1:6" ht="55.5" customHeight="1">
      <c r="A110" s="16" t="s">
        <v>47</v>
      </c>
      <c r="B110" s="89" t="s">
        <v>342</v>
      </c>
      <c r="C110" s="47" t="s">
        <v>156</v>
      </c>
      <c r="D110" s="40">
        <v>588</v>
      </c>
      <c r="E110" s="13"/>
      <c r="F110" s="13"/>
    </row>
    <row r="111" spans="1:6" ht="22.5" customHeight="1">
      <c r="A111" s="16" t="s">
        <v>120</v>
      </c>
      <c r="B111" s="89" t="s">
        <v>213</v>
      </c>
      <c r="C111" s="47"/>
      <c r="D111" s="17"/>
      <c r="E111" s="13"/>
      <c r="F111" s="13"/>
    </row>
    <row r="112" spans="1:6" ht="43.5" customHeight="1">
      <c r="A112" s="16" t="s">
        <v>47</v>
      </c>
      <c r="B112" s="89" t="s">
        <v>235</v>
      </c>
      <c r="C112" s="47" t="s">
        <v>135</v>
      </c>
      <c r="D112" s="17">
        <v>75.3</v>
      </c>
      <c r="E112" s="13"/>
      <c r="F112" s="13"/>
    </row>
    <row r="113" spans="1:6" ht="22.5" customHeight="1">
      <c r="A113" s="16" t="s">
        <v>47</v>
      </c>
      <c r="B113" s="89" t="s">
        <v>236</v>
      </c>
      <c r="C113" s="47" t="s">
        <v>21</v>
      </c>
      <c r="D113" s="39">
        <v>0.72</v>
      </c>
      <c r="E113" s="13"/>
      <c r="F113" s="13"/>
    </row>
    <row r="114" spans="1:6" ht="43.5" customHeight="1">
      <c r="A114" s="16" t="s">
        <v>47</v>
      </c>
      <c r="B114" s="89" t="s">
        <v>343</v>
      </c>
      <c r="C114" s="47" t="s">
        <v>21</v>
      </c>
      <c r="D114" s="17">
        <v>188.2</v>
      </c>
      <c r="E114" s="13"/>
      <c r="F114" s="13"/>
    </row>
    <row r="115" spans="1:6" ht="43.5" customHeight="1">
      <c r="A115" s="16" t="s">
        <v>47</v>
      </c>
      <c r="B115" s="89" t="s">
        <v>344</v>
      </c>
      <c r="C115" s="47" t="s">
        <v>21</v>
      </c>
      <c r="D115" s="17">
        <v>172.6</v>
      </c>
      <c r="E115" s="13"/>
      <c r="F115" s="13"/>
    </row>
    <row r="116" spans="1:6" ht="30.75" customHeight="1">
      <c r="A116" s="16" t="s">
        <v>121</v>
      </c>
      <c r="B116" s="89" t="s">
        <v>214</v>
      </c>
      <c r="C116" s="47" t="s">
        <v>65</v>
      </c>
      <c r="D116" s="40">
        <v>6606</v>
      </c>
      <c r="E116" s="13"/>
      <c r="F116" s="13"/>
    </row>
    <row r="117" spans="1:6" ht="22.5" customHeight="1">
      <c r="A117" s="16" t="s">
        <v>122</v>
      </c>
      <c r="B117" s="89" t="s">
        <v>215</v>
      </c>
      <c r="C117" s="47"/>
      <c r="D117" s="17"/>
      <c r="E117" s="13"/>
      <c r="F117" s="13"/>
    </row>
    <row r="118" spans="1:6" ht="22.5" customHeight="1">
      <c r="A118" s="16" t="s">
        <v>47</v>
      </c>
      <c r="B118" s="89" t="s">
        <v>20</v>
      </c>
      <c r="C118" s="47" t="s">
        <v>21</v>
      </c>
      <c r="D118" s="17">
        <v>16.9</v>
      </c>
      <c r="E118" s="13"/>
      <c r="F118" s="13"/>
    </row>
    <row r="119" spans="1:6" ht="43.5" customHeight="1">
      <c r="A119" s="16" t="s">
        <v>47</v>
      </c>
      <c r="B119" s="89" t="s">
        <v>345</v>
      </c>
      <c r="C119" s="47" t="s">
        <v>21</v>
      </c>
      <c r="D119" s="17">
        <v>1790.3</v>
      </c>
      <c r="E119" s="13"/>
      <c r="F119" s="13"/>
    </row>
    <row r="120" spans="1:6" ht="31.5" customHeight="1">
      <c r="A120" s="16" t="s">
        <v>123</v>
      </c>
      <c r="B120" s="89" t="s">
        <v>126</v>
      </c>
      <c r="C120" s="47" t="s">
        <v>135</v>
      </c>
      <c r="D120" s="40">
        <v>2125</v>
      </c>
      <c r="E120" s="13"/>
      <c r="F120" s="13"/>
    </row>
    <row r="121" spans="1:6" ht="28.5" customHeight="1">
      <c r="A121" s="16" t="s">
        <v>124</v>
      </c>
      <c r="B121" s="89" t="s">
        <v>322</v>
      </c>
      <c r="C121" s="47" t="s">
        <v>156</v>
      </c>
      <c r="D121" s="40">
        <v>56444</v>
      </c>
      <c r="E121" s="13"/>
      <c r="F121" s="13"/>
    </row>
    <row r="122" spans="1:6" s="4" customFormat="1" ht="20.25" customHeight="1">
      <c r="A122" s="83" t="s">
        <v>25</v>
      </c>
      <c r="B122" s="84"/>
      <c r="C122" s="84"/>
      <c r="D122" s="85"/>
      <c r="E122" s="33"/>
      <c r="F122" s="36"/>
    </row>
    <row r="123" spans="1:6" ht="20.25" customHeight="1">
      <c r="A123" s="77" t="s">
        <v>26</v>
      </c>
      <c r="B123" s="77"/>
      <c r="C123" s="77"/>
      <c r="D123" s="77"/>
      <c r="E123" s="77"/>
      <c r="F123" s="77"/>
    </row>
    <row r="124" spans="1:6" ht="20.25" customHeight="1">
      <c r="A124" s="73" t="s">
        <v>242</v>
      </c>
      <c r="B124" s="73"/>
      <c r="C124" s="73"/>
      <c r="D124" s="73"/>
      <c r="E124" s="73"/>
      <c r="F124" s="73"/>
    </row>
    <row r="125" spans="1:6" ht="20.25" customHeight="1">
      <c r="A125" s="70" t="s">
        <v>102</v>
      </c>
      <c r="B125" s="71"/>
      <c r="C125" s="22"/>
      <c r="D125" s="22"/>
      <c r="E125" s="22"/>
      <c r="F125" s="23"/>
    </row>
    <row r="126" spans="1:6" ht="43.5" customHeight="1">
      <c r="A126" s="16" t="s">
        <v>82</v>
      </c>
      <c r="B126" s="15" t="s">
        <v>252</v>
      </c>
      <c r="C126" s="47" t="s">
        <v>135</v>
      </c>
      <c r="D126" s="17">
        <v>3.6</v>
      </c>
      <c r="E126" s="13"/>
      <c r="F126" s="13"/>
    </row>
    <row r="127" spans="1:6" ht="43.5" customHeight="1">
      <c r="A127" s="16" t="s">
        <v>83</v>
      </c>
      <c r="B127" s="15" t="s">
        <v>253</v>
      </c>
      <c r="C127" s="47" t="s">
        <v>135</v>
      </c>
      <c r="D127" s="17">
        <v>1.5</v>
      </c>
      <c r="E127" s="13"/>
      <c r="F127" s="13"/>
    </row>
    <row r="128" spans="1:6" ht="43.5" customHeight="1">
      <c r="A128" s="16" t="s">
        <v>84</v>
      </c>
      <c r="B128" s="96" t="s">
        <v>243</v>
      </c>
      <c r="C128" s="47" t="s">
        <v>38</v>
      </c>
      <c r="D128" s="34">
        <v>1126</v>
      </c>
      <c r="E128" s="13"/>
      <c r="F128" s="13"/>
    </row>
    <row r="129" spans="1:6" ht="43.5" customHeight="1">
      <c r="A129" s="16" t="s">
        <v>85</v>
      </c>
      <c r="B129" s="15" t="s">
        <v>367</v>
      </c>
      <c r="C129" s="47" t="s">
        <v>135</v>
      </c>
      <c r="D129" s="40">
        <v>30</v>
      </c>
      <c r="E129" s="13"/>
      <c r="F129" s="13"/>
    </row>
    <row r="130" spans="1:6" ht="31.5" customHeight="1">
      <c r="A130" s="16" t="s">
        <v>86</v>
      </c>
      <c r="B130" s="15" t="s">
        <v>244</v>
      </c>
      <c r="C130" s="47" t="s">
        <v>135</v>
      </c>
      <c r="D130" s="17">
        <v>3.8</v>
      </c>
      <c r="E130" s="13"/>
      <c r="F130" s="13"/>
    </row>
    <row r="131" spans="1:6" ht="22.5" customHeight="1">
      <c r="A131" s="16" t="s">
        <v>87</v>
      </c>
      <c r="B131" s="15" t="s">
        <v>357</v>
      </c>
      <c r="C131" s="47" t="s">
        <v>135</v>
      </c>
      <c r="D131" s="17">
        <v>4.1</v>
      </c>
      <c r="E131" s="13"/>
      <c r="F131" s="13"/>
    </row>
    <row r="132" spans="1:6" ht="31.5" customHeight="1">
      <c r="A132" s="16" t="s">
        <v>88</v>
      </c>
      <c r="B132" s="96" t="s">
        <v>368</v>
      </c>
      <c r="C132" s="16" t="s">
        <v>38</v>
      </c>
      <c r="D132" s="20">
        <v>8338.14</v>
      </c>
      <c r="E132" s="13"/>
      <c r="F132" s="13"/>
    </row>
    <row r="133" spans="1:6" ht="43.5" customHeight="1">
      <c r="A133" s="16" t="s">
        <v>89</v>
      </c>
      <c r="B133" s="15" t="s">
        <v>255</v>
      </c>
      <c r="C133" s="47" t="s">
        <v>156</v>
      </c>
      <c r="D133" s="17">
        <v>135.3</v>
      </c>
      <c r="E133" s="13"/>
      <c r="F133" s="13"/>
    </row>
    <row r="134" spans="1:6" ht="22.5" customHeight="1">
      <c r="A134" s="16" t="s">
        <v>90</v>
      </c>
      <c r="B134" s="15" t="s">
        <v>245</v>
      </c>
      <c r="C134" s="47" t="s">
        <v>135</v>
      </c>
      <c r="D134" s="17">
        <v>37.5</v>
      </c>
      <c r="E134" s="13"/>
      <c r="F134" s="13"/>
    </row>
    <row r="135" spans="1:6" ht="22.5" customHeight="1">
      <c r="A135" s="16" t="s">
        <v>103</v>
      </c>
      <c r="B135" s="15" t="s">
        <v>246</v>
      </c>
      <c r="C135" s="47" t="s">
        <v>135</v>
      </c>
      <c r="D135" s="40">
        <v>12</v>
      </c>
      <c r="E135" s="13"/>
      <c r="F135" s="13"/>
    </row>
    <row r="136" spans="1:6" ht="20.25" customHeight="1">
      <c r="A136" s="70" t="s">
        <v>247</v>
      </c>
      <c r="B136" s="71"/>
      <c r="C136" s="22"/>
      <c r="D136" s="63"/>
      <c r="E136" s="24"/>
      <c r="F136" s="38"/>
    </row>
    <row r="137" spans="1:6" ht="31.5" customHeight="1">
      <c r="A137" s="16" t="s">
        <v>104</v>
      </c>
      <c r="B137" s="15" t="s">
        <v>256</v>
      </c>
      <c r="C137" s="47" t="s">
        <v>135</v>
      </c>
      <c r="D137" s="17">
        <v>14.3</v>
      </c>
      <c r="E137" s="13"/>
      <c r="F137" s="13"/>
    </row>
    <row r="138" spans="1:6" ht="31.5" customHeight="1">
      <c r="A138" s="16" t="s">
        <v>105</v>
      </c>
      <c r="B138" s="15" t="s">
        <v>257</v>
      </c>
      <c r="C138" s="47" t="s">
        <v>135</v>
      </c>
      <c r="D138" s="40">
        <v>5</v>
      </c>
      <c r="E138" s="13"/>
      <c r="F138" s="13"/>
    </row>
    <row r="139" spans="1:6" ht="31.5" customHeight="1">
      <c r="A139" s="16" t="s">
        <v>106</v>
      </c>
      <c r="B139" s="15" t="s">
        <v>369</v>
      </c>
      <c r="C139" s="47" t="s">
        <v>156</v>
      </c>
      <c r="D139" s="40">
        <v>2035</v>
      </c>
      <c r="E139" s="13"/>
      <c r="F139" s="13"/>
    </row>
    <row r="140" spans="1:6" ht="22.5" customHeight="1">
      <c r="A140" s="16" t="s">
        <v>107</v>
      </c>
      <c r="B140" s="15" t="s">
        <v>20</v>
      </c>
      <c r="C140" s="47" t="s">
        <v>21</v>
      </c>
      <c r="D140" s="39">
        <v>1.44</v>
      </c>
      <c r="E140" s="13"/>
      <c r="F140" s="13"/>
    </row>
    <row r="141" spans="1:6" ht="43.5" customHeight="1">
      <c r="A141" s="16" t="s">
        <v>108</v>
      </c>
      <c r="B141" s="15" t="s">
        <v>370</v>
      </c>
      <c r="C141" s="47" t="s">
        <v>156</v>
      </c>
      <c r="D141" s="40">
        <v>2035</v>
      </c>
      <c r="E141" s="13"/>
      <c r="F141" s="13"/>
    </row>
    <row r="142" spans="1:6" ht="31.5" customHeight="1">
      <c r="A142" s="16" t="s">
        <v>109</v>
      </c>
      <c r="B142" s="15" t="s">
        <v>126</v>
      </c>
      <c r="C142" s="47" t="s">
        <v>135</v>
      </c>
      <c r="D142" s="17">
        <v>42.3</v>
      </c>
      <c r="E142" s="13"/>
      <c r="F142" s="13"/>
    </row>
    <row r="143" spans="1:6" ht="20.25" customHeight="1">
      <c r="A143" s="70" t="s">
        <v>250</v>
      </c>
      <c r="B143" s="71"/>
      <c r="C143" s="22"/>
      <c r="D143" s="63"/>
      <c r="E143" s="24"/>
      <c r="F143" s="38"/>
    </row>
    <row r="144" spans="1:6" ht="31.5" customHeight="1">
      <c r="A144" s="16" t="s">
        <v>110</v>
      </c>
      <c r="B144" s="15" t="s">
        <v>251</v>
      </c>
      <c r="C144" s="47" t="s">
        <v>135</v>
      </c>
      <c r="D144" s="17">
        <v>49.7</v>
      </c>
      <c r="E144" s="13"/>
      <c r="F144" s="13"/>
    </row>
    <row r="145" spans="1:6" ht="31.5" customHeight="1">
      <c r="A145" s="16" t="s">
        <v>111</v>
      </c>
      <c r="B145" s="15" t="s">
        <v>371</v>
      </c>
      <c r="C145" s="47" t="s">
        <v>156</v>
      </c>
      <c r="D145" s="40">
        <v>497</v>
      </c>
      <c r="E145" s="13"/>
      <c r="F145" s="13"/>
    </row>
    <row r="146" spans="1:6" s="4" customFormat="1" ht="20.25" customHeight="1">
      <c r="A146" s="72" t="s">
        <v>27</v>
      </c>
      <c r="B146" s="72"/>
      <c r="C146" s="72"/>
      <c r="D146" s="72"/>
      <c r="E146" s="21"/>
      <c r="F146" s="37"/>
    </row>
    <row r="147" spans="1:6" ht="20.25" customHeight="1">
      <c r="A147" s="73" t="s">
        <v>261</v>
      </c>
      <c r="B147" s="73"/>
      <c r="C147" s="73"/>
      <c r="D147" s="73"/>
      <c r="E147" s="73"/>
      <c r="F147" s="73"/>
    </row>
    <row r="148" spans="1:6" ht="20.25" customHeight="1">
      <c r="A148" s="70" t="s">
        <v>102</v>
      </c>
      <c r="B148" s="71"/>
      <c r="C148" s="22"/>
      <c r="D148" s="22"/>
      <c r="E148" s="22"/>
      <c r="F148" s="23"/>
    </row>
    <row r="149" spans="1:6" ht="43.5" customHeight="1">
      <c r="A149" s="16" t="s">
        <v>28</v>
      </c>
      <c r="B149" s="15" t="s">
        <v>252</v>
      </c>
      <c r="C149" s="47" t="s">
        <v>135</v>
      </c>
      <c r="D149" s="17">
        <v>2.3</v>
      </c>
      <c r="E149" s="13"/>
      <c r="F149" s="13"/>
    </row>
    <row r="150" spans="1:6" ht="43.5" customHeight="1">
      <c r="A150" s="16" t="s">
        <v>29</v>
      </c>
      <c r="B150" s="15" t="s">
        <v>253</v>
      </c>
      <c r="C150" s="47" t="s">
        <v>135</v>
      </c>
      <c r="D150" s="17">
        <v>10.8</v>
      </c>
      <c r="E150" s="13"/>
      <c r="F150" s="13"/>
    </row>
    <row r="151" spans="1:6" ht="43.5" customHeight="1">
      <c r="A151" s="16" t="s">
        <v>50</v>
      </c>
      <c r="B151" s="96" t="s">
        <v>243</v>
      </c>
      <c r="C151" s="47" t="s">
        <v>38</v>
      </c>
      <c r="D151" s="34">
        <v>1311</v>
      </c>
      <c r="E151" s="13"/>
      <c r="F151" s="13"/>
    </row>
    <row r="152" spans="1:6" ht="43.5" customHeight="1">
      <c r="A152" s="16" t="s">
        <v>51</v>
      </c>
      <c r="B152" s="15" t="s">
        <v>367</v>
      </c>
      <c r="C152" s="47" t="s">
        <v>135</v>
      </c>
      <c r="D152" s="17">
        <v>64.7</v>
      </c>
      <c r="E152" s="13"/>
      <c r="F152" s="13"/>
    </row>
    <row r="153" spans="1:6" ht="31.5" customHeight="1">
      <c r="A153" s="16" t="s">
        <v>91</v>
      </c>
      <c r="B153" s="15" t="s">
        <v>244</v>
      </c>
      <c r="C153" s="47" t="s">
        <v>135</v>
      </c>
      <c r="D153" s="17">
        <v>7.9</v>
      </c>
      <c r="E153" s="13"/>
      <c r="F153" s="13"/>
    </row>
    <row r="154" spans="1:6" ht="22.5" customHeight="1">
      <c r="A154" s="16" t="s">
        <v>92</v>
      </c>
      <c r="B154" s="15" t="s">
        <v>357</v>
      </c>
      <c r="C154" s="47" t="s">
        <v>135</v>
      </c>
      <c r="D154" s="17">
        <v>7.5</v>
      </c>
      <c r="E154" s="13"/>
      <c r="F154" s="13"/>
    </row>
    <row r="155" spans="1:6" ht="31.5" customHeight="1">
      <c r="A155" s="16" t="s">
        <v>93</v>
      </c>
      <c r="B155" s="96" t="s">
        <v>368</v>
      </c>
      <c r="C155" s="16" t="s">
        <v>38</v>
      </c>
      <c r="D155" s="20">
        <v>14360.13</v>
      </c>
      <c r="E155" s="13"/>
      <c r="F155" s="13"/>
    </row>
    <row r="156" spans="1:6" ht="43.5" customHeight="1">
      <c r="A156" s="16" t="s">
        <v>94</v>
      </c>
      <c r="B156" s="15" t="s">
        <v>255</v>
      </c>
      <c r="C156" s="47" t="s">
        <v>156</v>
      </c>
      <c r="D156" s="17">
        <v>235.5</v>
      </c>
      <c r="E156" s="13"/>
      <c r="F156" s="13"/>
    </row>
    <row r="157" spans="1:6" ht="22.5" customHeight="1">
      <c r="A157" s="16" t="s">
        <v>95</v>
      </c>
      <c r="B157" s="15" t="s">
        <v>245</v>
      </c>
      <c r="C157" s="47" t="s">
        <v>135</v>
      </c>
      <c r="D157" s="17">
        <v>71.4</v>
      </c>
      <c r="E157" s="13"/>
      <c r="F157" s="13"/>
    </row>
    <row r="158" spans="1:6" ht="22.5" customHeight="1">
      <c r="A158" s="16" t="s">
        <v>96</v>
      </c>
      <c r="B158" s="15" t="s">
        <v>246</v>
      </c>
      <c r="C158" s="47" t="s">
        <v>135</v>
      </c>
      <c r="D158" s="17">
        <v>12.5</v>
      </c>
      <c r="E158" s="13"/>
      <c r="F158" s="13"/>
    </row>
    <row r="159" spans="1:6" ht="20.25" customHeight="1">
      <c r="A159" s="70" t="s">
        <v>262</v>
      </c>
      <c r="B159" s="71"/>
      <c r="C159" s="22"/>
      <c r="D159" s="63"/>
      <c r="E159" s="24"/>
      <c r="F159" s="38"/>
    </row>
    <row r="160" spans="1:6" ht="40.5">
      <c r="A160" s="5" t="s">
        <v>97</v>
      </c>
      <c r="B160" s="96" t="s">
        <v>248</v>
      </c>
      <c r="C160" s="47" t="s">
        <v>135</v>
      </c>
      <c r="D160" s="19">
        <v>3.5</v>
      </c>
      <c r="E160" s="13"/>
      <c r="F160" s="13"/>
    </row>
    <row r="161" spans="1:6" ht="31.5" customHeight="1">
      <c r="A161" s="5" t="s">
        <v>127</v>
      </c>
      <c r="B161" s="96" t="s">
        <v>249</v>
      </c>
      <c r="C161" s="47" t="s">
        <v>135</v>
      </c>
      <c r="D161" s="34">
        <v>2</v>
      </c>
      <c r="E161" s="13"/>
      <c r="F161" s="13"/>
    </row>
    <row r="162" spans="1:6" ht="31.5" customHeight="1">
      <c r="A162" s="5" t="s">
        <v>128</v>
      </c>
      <c r="B162" s="96" t="s">
        <v>372</v>
      </c>
      <c r="C162" s="47" t="s">
        <v>156</v>
      </c>
      <c r="D162" s="34">
        <v>1209</v>
      </c>
      <c r="E162" s="13"/>
      <c r="F162" s="13"/>
    </row>
    <row r="163" spans="1:6" ht="21.75" customHeight="1">
      <c r="A163" s="5" t="s">
        <v>129</v>
      </c>
      <c r="B163" s="96" t="s">
        <v>20</v>
      </c>
      <c r="C163" s="47" t="s">
        <v>21</v>
      </c>
      <c r="D163" s="20">
        <v>0.79</v>
      </c>
      <c r="E163" s="13"/>
      <c r="F163" s="13"/>
    </row>
    <row r="164" spans="1:6" ht="54">
      <c r="A164" s="5" t="s">
        <v>130</v>
      </c>
      <c r="B164" s="96" t="s">
        <v>373</v>
      </c>
      <c r="C164" s="47" t="s">
        <v>156</v>
      </c>
      <c r="D164" s="34">
        <v>1209</v>
      </c>
      <c r="E164" s="13"/>
      <c r="F164" s="13"/>
    </row>
    <row r="165" spans="1:6" s="4" customFormat="1" ht="20.25" customHeight="1">
      <c r="A165" s="72" t="s">
        <v>30</v>
      </c>
      <c r="B165" s="72"/>
      <c r="C165" s="72"/>
      <c r="D165" s="72"/>
      <c r="E165" s="21"/>
      <c r="F165" s="37"/>
    </row>
    <row r="166" spans="1:6" ht="20.25" customHeight="1">
      <c r="A166" s="73" t="s">
        <v>265</v>
      </c>
      <c r="B166" s="73"/>
      <c r="C166" s="73"/>
      <c r="D166" s="73"/>
      <c r="E166" s="73"/>
      <c r="F166" s="73"/>
    </row>
    <row r="167" spans="1:6" ht="43.5" customHeight="1">
      <c r="A167" s="5" t="s">
        <v>44</v>
      </c>
      <c r="B167" s="97" t="s">
        <v>374</v>
      </c>
      <c r="C167" s="65" t="s">
        <v>162</v>
      </c>
      <c r="D167" s="19">
        <v>194.6</v>
      </c>
      <c r="E167" s="13"/>
      <c r="F167" s="13"/>
    </row>
    <row r="168" spans="1:6" ht="31.5" customHeight="1">
      <c r="A168" s="5" t="s">
        <v>45</v>
      </c>
      <c r="B168" s="97" t="s">
        <v>375</v>
      </c>
      <c r="C168" s="65" t="s">
        <v>162</v>
      </c>
      <c r="D168" s="19">
        <v>21.5</v>
      </c>
      <c r="E168" s="13"/>
      <c r="F168" s="13"/>
    </row>
    <row r="169" spans="1:6" ht="32.25" customHeight="1">
      <c r="A169" s="5" t="s">
        <v>52</v>
      </c>
      <c r="B169" s="97" t="s">
        <v>266</v>
      </c>
      <c r="C169" s="65" t="s">
        <v>162</v>
      </c>
      <c r="D169" s="19">
        <v>61.6</v>
      </c>
      <c r="E169" s="13"/>
      <c r="F169" s="13"/>
    </row>
    <row r="170" spans="1:6" ht="31.5" customHeight="1">
      <c r="A170" s="5" t="s">
        <v>53</v>
      </c>
      <c r="B170" s="97" t="s">
        <v>267</v>
      </c>
      <c r="C170" s="65" t="s">
        <v>174</v>
      </c>
      <c r="D170" s="34">
        <v>616</v>
      </c>
      <c r="E170" s="13"/>
      <c r="F170" s="13"/>
    </row>
    <row r="171" spans="1:6" ht="22.5" customHeight="1">
      <c r="A171" s="5" t="s">
        <v>98</v>
      </c>
      <c r="B171" s="97" t="s">
        <v>268</v>
      </c>
      <c r="C171" s="65" t="s">
        <v>38</v>
      </c>
      <c r="D171" s="34">
        <v>431</v>
      </c>
      <c r="E171" s="13"/>
      <c r="F171" s="13"/>
    </row>
    <row r="172" spans="1:6" ht="43.5" customHeight="1">
      <c r="A172" s="5" t="s">
        <v>273</v>
      </c>
      <c r="B172" s="97" t="s">
        <v>346</v>
      </c>
      <c r="C172" s="65" t="s">
        <v>174</v>
      </c>
      <c r="D172" s="34">
        <v>616</v>
      </c>
      <c r="E172" s="13"/>
      <c r="F172" s="13"/>
    </row>
    <row r="173" spans="1:6" ht="43.5" customHeight="1">
      <c r="A173" s="5" t="s">
        <v>274</v>
      </c>
      <c r="B173" s="97" t="s">
        <v>272</v>
      </c>
      <c r="C173" s="65" t="s">
        <v>174</v>
      </c>
      <c r="D173" s="34">
        <v>616</v>
      </c>
      <c r="E173" s="13"/>
      <c r="F173" s="13"/>
    </row>
    <row r="174" spans="1:6" s="4" customFormat="1" ht="20.25" customHeight="1">
      <c r="A174" s="72" t="s">
        <v>43</v>
      </c>
      <c r="B174" s="72"/>
      <c r="C174" s="72"/>
      <c r="D174" s="72"/>
      <c r="E174" s="21"/>
      <c r="F174" s="37"/>
    </row>
    <row r="175" spans="1:6" s="4" customFormat="1" ht="43.5" customHeight="1">
      <c r="A175" s="72" t="s">
        <v>307</v>
      </c>
      <c r="B175" s="72"/>
      <c r="C175" s="72"/>
      <c r="D175" s="72"/>
      <c r="E175" s="72"/>
      <c r="F175" s="72"/>
    </row>
    <row r="176" spans="1:6" s="4" customFormat="1" ht="21.75" customHeight="1">
      <c r="A176" s="12" t="s">
        <v>39</v>
      </c>
      <c r="B176" s="98" t="s">
        <v>347</v>
      </c>
      <c r="C176" s="31" t="s">
        <v>40</v>
      </c>
      <c r="D176" s="41">
        <v>73</v>
      </c>
      <c r="E176" s="39"/>
      <c r="F176" s="39"/>
    </row>
    <row r="177" spans="1:6" s="4" customFormat="1" ht="21.75" customHeight="1">
      <c r="A177" s="12" t="s">
        <v>54</v>
      </c>
      <c r="B177" s="98" t="s">
        <v>348</v>
      </c>
      <c r="C177" s="31" t="s">
        <v>40</v>
      </c>
      <c r="D177" s="67">
        <v>9</v>
      </c>
      <c r="E177" s="39"/>
      <c r="F177" s="39"/>
    </row>
    <row r="178" spans="1:6" s="4" customFormat="1" ht="21.75" customHeight="1">
      <c r="A178" s="12" t="s">
        <v>282</v>
      </c>
      <c r="B178" s="98" t="s">
        <v>349</v>
      </c>
      <c r="C178" s="31" t="s">
        <v>40</v>
      </c>
      <c r="D178" s="67">
        <v>52</v>
      </c>
      <c r="E178" s="39"/>
      <c r="F178" s="39"/>
    </row>
    <row r="179" spans="1:6" s="4" customFormat="1" ht="21.75" customHeight="1">
      <c r="A179" s="12" t="s">
        <v>283</v>
      </c>
      <c r="B179" s="98" t="s">
        <v>350</v>
      </c>
      <c r="C179" s="31" t="s">
        <v>40</v>
      </c>
      <c r="D179" s="67">
        <v>20</v>
      </c>
      <c r="E179" s="39"/>
      <c r="F179" s="39"/>
    </row>
    <row r="180" spans="1:6" s="4" customFormat="1" ht="21.75" customHeight="1">
      <c r="A180" s="12" t="s">
        <v>284</v>
      </c>
      <c r="B180" s="98" t="s">
        <v>351</v>
      </c>
      <c r="C180" s="31" t="s">
        <v>40</v>
      </c>
      <c r="D180" s="67">
        <v>21</v>
      </c>
      <c r="E180" s="39"/>
      <c r="F180" s="39"/>
    </row>
    <row r="181" spans="1:6" s="4" customFormat="1" ht="21.75" customHeight="1">
      <c r="A181" s="12" t="s">
        <v>285</v>
      </c>
      <c r="B181" s="98" t="s">
        <v>352</v>
      </c>
      <c r="C181" s="31" t="s">
        <v>40</v>
      </c>
      <c r="D181" s="67">
        <v>20</v>
      </c>
      <c r="E181" s="39"/>
      <c r="F181" s="39"/>
    </row>
    <row r="182" spans="1:6" s="4" customFormat="1" ht="21.75" customHeight="1">
      <c r="A182" s="12" t="s">
        <v>286</v>
      </c>
      <c r="B182" s="98" t="s">
        <v>353</v>
      </c>
      <c r="C182" s="31" t="s">
        <v>40</v>
      </c>
      <c r="D182" s="67">
        <v>36</v>
      </c>
      <c r="E182" s="39"/>
      <c r="F182" s="39"/>
    </row>
    <row r="183" spans="1:6" s="4" customFormat="1" ht="20.25" customHeight="1">
      <c r="A183" s="72" t="s">
        <v>46</v>
      </c>
      <c r="B183" s="72"/>
      <c r="C183" s="72"/>
      <c r="D183" s="72"/>
      <c r="E183" s="21"/>
      <c r="F183" s="37"/>
    </row>
    <row r="184" spans="1:6" s="4" customFormat="1" ht="43.5" customHeight="1">
      <c r="A184" s="72" t="s">
        <v>308</v>
      </c>
      <c r="B184" s="72"/>
      <c r="C184" s="72"/>
      <c r="D184" s="72"/>
      <c r="E184" s="72"/>
      <c r="F184" s="72"/>
    </row>
    <row r="185" spans="1:6" s="4" customFormat="1" ht="22.5" customHeight="1">
      <c r="A185" s="68" t="s">
        <v>41</v>
      </c>
      <c r="B185" s="30" t="s">
        <v>287</v>
      </c>
      <c r="C185" s="31" t="s">
        <v>40</v>
      </c>
      <c r="D185" s="29">
        <v>2</v>
      </c>
      <c r="E185" s="39"/>
      <c r="F185" s="39"/>
    </row>
    <row r="186" spans="1:6" s="4" customFormat="1" ht="22.5" customHeight="1">
      <c r="A186" s="68" t="s">
        <v>58</v>
      </c>
      <c r="B186" s="30" t="s">
        <v>288</v>
      </c>
      <c r="C186" s="31" t="s">
        <v>40</v>
      </c>
      <c r="D186" s="29">
        <v>4</v>
      </c>
      <c r="E186" s="39"/>
      <c r="F186" s="39"/>
    </row>
    <row r="187" spans="1:6" s="4" customFormat="1" ht="22.5" customHeight="1">
      <c r="A187" s="68" t="s">
        <v>131</v>
      </c>
      <c r="B187" s="30" t="s">
        <v>289</v>
      </c>
      <c r="C187" s="31" t="s">
        <v>40</v>
      </c>
      <c r="D187" s="29">
        <v>4</v>
      </c>
      <c r="E187" s="39"/>
      <c r="F187" s="39"/>
    </row>
    <row r="188" spans="1:6" s="4" customFormat="1" ht="22.5" customHeight="1">
      <c r="A188" s="68" t="s">
        <v>293</v>
      </c>
      <c r="B188" s="30" t="s">
        <v>290</v>
      </c>
      <c r="C188" s="31" t="s">
        <v>40</v>
      </c>
      <c r="D188" s="29">
        <v>2</v>
      </c>
      <c r="E188" s="39"/>
      <c r="F188" s="39"/>
    </row>
    <row r="189" spans="1:6" s="4" customFormat="1" ht="22.5" customHeight="1">
      <c r="A189" s="68" t="s">
        <v>294</v>
      </c>
      <c r="B189" s="30" t="s">
        <v>291</v>
      </c>
      <c r="C189" s="31" t="s">
        <v>40</v>
      </c>
      <c r="D189" s="29">
        <v>2</v>
      </c>
      <c r="E189" s="39"/>
      <c r="F189" s="39"/>
    </row>
    <row r="190" spans="1:6" s="4" customFormat="1" ht="22.5" customHeight="1">
      <c r="A190" s="68" t="s">
        <v>295</v>
      </c>
      <c r="B190" s="30" t="s">
        <v>292</v>
      </c>
      <c r="C190" s="31" t="s">
        <v>40</v>
      </c>
      <c r="D190" s="29">
        <v>2</v>
      </c>
      <c r="E190" s="39"/>
      <c r="F190" s="39"/>
    </row>
    <row r="191" spans="1:6" s="4" customFormat="1" ht="20.25" customHeight="1">
      <c r="A191" s="72" t="s">
        <v>42</v>
      </c>
      <c r="B191" s="72"/>
      <c r="C191" s="72"/>
      <c r="D191" s="72"/>
      <c r="E191" s="21"/>
      <c r="F191" s="37"/>
    </row>
    <row r="192" spans="1:6" s="4" customFormat="1" ht="33.75" customHeight="1">
      <c r="A192" s="72" t="s">
        <v>311</v>
      </c>
      <c r="B192" s="72"/>
      <c r="C192" s="72"/>
      <c r="D192" s="72"/>
      <c r="E192" s="72"/>
      <c r="F192" s="72"/>
    </row>
    <row r="193" spans="1:6" s="69" customFormat="1" ht="22.5" customHeight="1">
      <c r="A193" s="68" t="s">
        <v>297</v>
      </c>
      <c r="B193" s="30" t="s">
        <v>64</v>
      </c>
      <c r="C193" s="31" t="s">
        <v>40</v>
      </c>
      <c r="D193" s="40">
        <v>72</v>
      </c>
      <c r="E193" s="39"/>
      <c r="F193" s="39"/>
    </row>
    <row r="194" spans="1:6" s="69" customFormat="1" ht="22.5" customHeight="1">
      <c r="A194" s="68" t="s">
        <v>298</v>
      </c>
      <c r="B194" s="30" t="s">
        <v>99</v>
      </c>
      <c r="C194" s="31" t="s">
        <v>40</v>
      </c>
      <c r="D194" s="40">
        <v>109</v>
      </c>
      <c r="E194" s="39"/>
      <c r="F194" s="39"/>
    </row>
    <row r="195" spans="1:6" s="69" customFormat="1" ht="22.5" customHeight="1">
      <c r="A195" s="68" t="s">
        <v>299</v>
      </c>
      <c r="B195" s="30" t="s">
        <v>296</v>
      </c>
      <c r="C195" s="31" t="s">
        <v>40</v>
      </c>
      <c r="D195" s="40">
        <v>24</v>
      </c>
      <c r="E195" s="39"/>
      <c r="F195" s="39"/>
    </row>
    <row r="196" spans="1:6" s="69" customFormat="1" ht="22.5" customHeight="1">
      <c r="A196" s="68" t="s">
        <v>300</v>
      </c>
      <c r="B196" s="30" t="s">
        <v>100</v>
      </c>
      <c r="C196" s="31" t="s">
        <v>40</v>
      </c>
      <c r="D196" s="40">
        <v>4</v>
      </c>
      <c r="E196" s="39"/>
      <c r="F196" s="39"/>
    </row>
    <row r="197" spans="1:6" s="69" customFormat="1" ht="22.5" customHeight="1">
      <c r="A197" s="68" t="s">
        <v>309</v>
      </c>
      <c r="B197" s="30" t="s">
        <v>376</v>
      </c>
      <c r="C197" s="65" t="s">
        <v>162</v>
      </c>
      <c r="D197" s="17">
        <v>36.9</v>
      </c>
      <c r="E197" s="39"/>
      <c r="F197" s="39"/>
    </row>
    <row r="198" spans="1:6" s="4" customFormat="1" ht="20.25" customHeight="1">
      <c r="A198" s="72" t="s">
        <v>55</v>
      </c>
      <c r="B198" s="72"/>
      <c r="C198" s="72"/>
      <c r="D198" s="72"/>
      <c r="E198" s="21"/>
      <c r="F198" s="37"/>
    </row>
    <row r="199" spans="1:6" s="4" customFormat="1" ht="22.5" customHeight="1">
      <c r="A199" s="72" t="s">
        <v>313</v>
      </c>
      <c r="B199" s="72"/>
      <c r="C199" s="72"/>
      <c r="D199" s="72"/>
      <c r="E199" s="72"/>
      <c r="F199" s="72"/>
    </row>
    <row r="200" spans="1:6" s="4" customFormat="1" ht="31.5" customHeight="1">
      <c r="A200" s="68" t="s">
        <v>56</v>
      </c>
      <c r="B200" s="30" t="s">
        <v>312</v>
      </c>
      <c r="C200" s="31" t="s">
        <v>40</v>
      </c>
      <c r="D200" s="29">
        <v>4</v>
      </c>
      <c r="E200" s="39"/>
      <c r="F200" s="39"/>
    </row>
    <row r="201" spans="1:6" s="4" customFormat="1" ht="20.25" customHeight="1">
      <c r="A201" s="72" t="s">
        <v>57</v>
      </c>
      <c r="B201" s="72"/>
      <c r="C201" s="72"/>
      <c r="D201" s="72"/>
      <c r="E201" s="21"/>
      <c r="F201" s="37"/>
    </row>
    <row r="202" spans="1:6" s="4" customFormat="1" ht="43.5" customHeight="1">
      <c r="A202" s="72" t="s">
        <v>320</v>
      </c>
      <c r="B202" s="72"/>
      <c r="C202" s="72"/>
      <c r="D202" s="72"/>
      <c r="E202" s="72"/>
      <c r="F202" s="72"/>
    </row>
    <row r="203" spans="1:6" s="4" customFormat="1" ht="31.5" customHeight="1">
      <c r="A203" s="68" t="s">
        <v>305</v>
      </c>
      <c r="B203" s="30" t="s">
        <v>112</v>
      </c>
      <c r="C203" s="31" t="s">
        <v>101</v>
      </c>
      <c r="D203" s="27">
        <v>922.5</v>
      </c>
      <c r="E203" s="39"/>
      <c r="F203" s="39"/>
    </row>
    <row r="204" spans="1:6" s="4" customFormat="1" ht="20.25" customHeight="1">
      <c r="A204" s="72" t="s">
        <v>306</v>
      </c>
      <c r="B204" s="72"/>
      <c r="C204" s="72"/>
      <c r="D204" s="72"/>
      <c r="E204" s="21"/>
      <c r="F204" s="37"/>
    </row>
    <row r="205" spans="1:6" s="4" customFormat="1" ht="22.5" customHeight="1">
      <c r="A205" s="72" t="s">
        <v>314</v>
      </c>
      <c r="B205" s="72"/>
      <c r="C205" s="72"/>
      <c r="D205" s="72"/>
      <c r="E205" s="72"/>
      <c r="F205" s="72"/>
    </row>
    <row r="206" spans="1:6" s="4" customFormat="1" ht="31.5" customHeight="1">
      <c r="A206" s="68" t="s">
        <v>315</v>
      </c>
      <c r="B206" s="89" t="s">
        <v>354</v>
      </c>
      <c r="C206" s="47" t="s">
        <v>65</v>
      </c>
      <c r="D206" s="29">
        <v>1359</v>
      </c>
      <c r="E206" s="39"/>
      <c r="F206" s="39"/>
    </row>
    <row r="207" spans="1:6" s="4" customFormat="1" ht="22.5" customHeight="1">
      <c r="A207" s="68" t="s">
        <v>316</v>
      </c>
      <c r="B207" s="89" t="s">
        <v>302</v>
      </c>
      <c r="C207" s="47" t="s">
        <v>135</v>
      </c>
      <c r="D207" s="27">
        <v>21.6</v>
      </c>
      <c r="E207" s="39"/>
      <c r="F207" s="39"/>
    </row>
    <row r="208" spans="1:6" s="4" customFormat="1" ht="22.5" customHeight="1">
      <c r="A208" s="68" t="s">
        <v>317</v>
      </c>
      <c r="B208" s="89" t="s">
        <v>303</v>
      </c>
      <c r="C208" s="44" t="s">
        <v>156</v>
      </c>
      <c r="D208" s="29">
        <v>98</v>
      </c>
      <c r="E208" s="39"/>
      <c r="F208" s="39"/>
    </row>
    <row r="209" spans="1:6" s="4" customFormat="1" ht="32.25" customHeight="1">
      <c r="A209" s="68" t="s">
        <v>318</v>
      </c>
      <c r="B209" s="89" t="s">
        <v>304</v>
      </c>
      <c r="C209" s="31" t="s">
        <v>40</v>
      </c>
      <c r="D209" s="29">
        <v>168</v>
      </c>
      <c r="E209" s="39"/>
      <c r="F209" s="39"/>
    </row>
    <row r="210" spans="1:6" s="4" customFormat="1" ht="20.25" customHeight="1">
      <c r="A210" s="72" t="s">
        <v>319</v>
      </c>
      <c r="B210" s="72"/>
      <c r="C210" s="72"/>
      <c r="D210" s="72"/>
      <c r="E210" s="21"/>
      <c r="F210" s="37"/>
    </row>
    <row r="211" spans="1:6" ht="22.5" customHeight="1">
      <c r="A211" s="77" t="s">
        <v>35</v>
      </c>
      <c r="B211" s="77"/>
      <c r="C211" s="77"/>
      <c r="D211" s="77"/>
      <c r="E211" s="32"/>
      <c r="F211" s="35"/>
    </row>
    <row r="212" spans="1:6" ht="22.5" customHeight="1">
      <c r="A212" s="77" t="s">
        <v>34</v>
      </c>
      <c r="B212" s="77"/>
      <c r="C212" s="77"/>
      <c r="D212" s="77"/>
      <c r="E212" s="32"/>
      <c r="F212" s="35"/>
    </row>
    <row r="213" spans="1:6" ht="22.5" customHeight="1">
      <c r="A213" s="77" t="s">
        <v>31</v>
      </c>
      <c r="B213" s="77"/>
      <c r="C213" s="77"/>
      <c r="D213" s="77"/>
      <c r="E213" s="32"/>
      <c r="F213" s="35"/>
    </row>
    <row r="214" spans="1:6" ht="22.5" customHeight="1">
      <c r="A214" s="77" t="s">
        <v>32</v>
      </c>
      <c r="B214" s="77"/>
      <c r="C214" s="77"/>
      <c r="D214" s="77"/>
      <c r="E214" s="32"/>
      <c r="F214" s="35"/>
    </row>
    <row r="215" spans="1:6" ht="22.5" customHeight="1">
      <c r="A215" s="77" t="s">
        <v>61</v>
      </c>
      <c r="B215" s="77"/>
      <c r="C215" s="77"/>
      <c r="D215" s="77"/>
      <c r="E215" s="32"/>
      <c r="F215" s="35"/>
    </row>
    <row r="216" spans="1:6" ht="22.5" customHeight="1">
      <c r="A216" s="87" t="s">
        <v>60</v>
      </c>
      <c r="B216" s="81"/>
      <c r="C216" s="81"/>
      <c r="D216" s="82"/>
      <c r="E216" s="32"/>
      <c r="F216" s="35"/>
    </row>
    <row r="217" s="2" customFormat="1" ht="7.5" customHeight="1"/>
    <row r="218" spans="1:6" s="2" customFormat="1" ht="57" customHeight="1">
      <c r="A218" s="88" t="s">
        <v>33</v>
      </c>
      <c r="B218" s="88"/>
      <c r="C218" s="88"/>
      <c r="D218" s="88"/>
      <c r="E218" s="88"/>
      <c r="F218" s="88"/>
    </row>
    <row r="219" s="2" customFormat="1" ht="5.25" customHeight="1"/>
    <row r="220" spans="1:6" s="2" customFormat="1" ht="31.5" customHeight="1">
      <c r="A220" s="88" t="s">
        <v>62</v>
      </c>
      <c r="B220" s="88"/>
      <c r="C220" s="88"/>
      <c r="D220" s="88"/>
      <c r="E220" s="88"/>
      <c r="F220" s="88"/>
    </row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</sheetData>
  <sheetProtection/>
  <mergeCells count="49">
    <mergeCell ref="A122:D122"/>
    <mergeCell ref="A123:F123"/>
    <mergeCell ref="A124:F124"/>
    <mergeCell ref="A16:D16"/>
    <mergeCell ref="A17:F17"/>
    <mergeCell ref="A42:D42"/>
    <mergeCell ref="A43:F43"/>
    <mergeCell ref="A65:D65"/>
    <mergeCell ref="A66:F66"/>
    <mergeCell ref="A75:F75"/>
    <mergeCell ref="A220:F220"/>
    <mergeCell ref="A211:D211"/>
    <mergeCell ref="A212:D212"/>
    <mergeCell ref="A213:D213"/>
    <mergeCell ref="A214:D214"/>
    <mergeCell ref="A215:D215"/>
    <mergeCell ref="A202:F202"/>
    <mergeCell ref="A205:F205"/>
    <mergeCell ref="A204:D204"/>
    <mergeCell ref="A201:D201"/>
    <mergeCell ref="A216:D216"/>
    <mergeCell ref="A218:F218"/>
    <mergeCell ref="A175:F175"/>
    <mergeCell ref="A183:D183"/>
    <mergeCell ref="A184:F184"/>
    <mergeCell ref="A199:F199"/>
    <mergeCell ref="A191:D191"/>
    <mergeCell ref="A192:F192"/>
    <mergeCell ref="A198:D198"/>
    <mergeCell ref="A30:D30"/>
    <mergeCell ref="A31:F31"/>
    <mergeCell ref="A32:F32"/>
    <mergeCell ref="A210:D210"/>
    <mergeCell ref="A148:B148"/>
    <mergeCell ref="A159:B159"/>
    <mergeCell ref="A165:D165"/>
    <mergeCell ref="A166:F166"/>
    <mergeCell ref="A136:B136"/>
    <mergeCell ref="A174:D174"/>
    <mergeCell ref="A143:B143"/>
    <mergeCell ref="A146:D146"/>
    <mergeCell ref="A147:F147"/>
    <mergeCell ref="E1:F1"/>
    <mergeCell ref="A2:F2"/>
    <mergeCell ref="A4:F4"/>
    <mergeCell ref="A8:F8"/>
    <mergeCell ref="A73:D73"/>
    <mergeCell ref="A74:D74"/>
    <mergeCell ref="A125:B125"/>
  </mergeCells>
  <printOptions/>
  <pageMargins left="0.5905511811023623" right="0.3937007874015748" top="0.3937007874015748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0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5.57421875" style="14" customWidth="1"/>
    <col min="2" max="2" width="40.57421875" style="14" customWidth="1"/>
    <col min="3" max="4" width="9.57421875" style="14" customWidth="1"/>
    <col min="5" max="6" width="13.57421875" style="14" customWidth="1"/>
    <col min="7" max="8" width="9.140625" style="14" customWidth="1"/>
    <col min="9" max="9" width="16.57421875" style="14" customWidth="1"/>
    <col min="10" max="16384" width="9.140625" style="14" customWidth="1"/>
  </cols>
  <sheetData>
    <row r="1" spans="5:6" ht="16.5" customHeight="1">
      <c r="E1" s="74" t="s">
        <v>59</v>
      </c>
      <c r="F1" s="74"/>
    </row>
    <row r="2" spans="1:6" ht="19.5" customHeight="1">
      <c r="A2" s="75" t="s">
        <v>12</v>
      </c>
      <c r="B2" s="75"/>
      <c r="C2" s="75"/>
      <c r="D2" s="75"/>
      <c r="E2" s="75"/>
      <c r="F2" s="75"/>
    </row>
    <row r="3" ht="5.25" customHeight="1"/>
    <row r="4" spans="1:6" ht="49.5" customHeight="1">
      <c r="A4" s="76" t="s">
        <v>132</v>
      </c>
      <c r="B4" s="76"/>
      <c r="C4" s="76"/>
      <c r="D4" s="76"/>
      <c r="E4" s="76"/>
      <c r="F4" s="76"/>
    </row>
    <row r="5" ht="7.5" customHeight="1"/>
    <row r="6" spans="1:6" ht="48.75" customHeight="1">
      <c r="A6" s="1" t="s">
        <v>0</v>
      </c>
      <c r="B6" s="1" t="s">
        <v>1</v>
      </c>
      <c r="C6" s="1" t="s">
        <v>5</v>
      </c>
      <c r="D6" s="1" t="s">
        <v>4</v>
      </c>
      <c r="E6" s="1" t="s">
        <v>2</v>
      </c>
      <c r="F6" s="1" t="s">
        <v>3</v>
      </c>
    </row>
    <row r="7" spans="1:6" ht="16.5" customHeight="1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</row>
    <row r="8" spans="1:6" ht="20.25" customHeight="1">
      <c r="A8" s="77" t="s">
        <v>13</v>
      </c>
      <c r="B8" s="77"/>
      <c r="C8" s="77"/>
      <c r="D8" s="77"/>
      <c r="E8" s="77"/>
      <c r="F8" s="77"/>
    </row>
    <row r="9" spans="1:6" ht="22.5" customHeight="1">
      <c r="A9" s="5" t="s">
        <v>16</v>
      </c>
      <c r="B9" s="43" t="s">
        <v>14</v>
      </c>
      <c r="C9" s="44" t="s">
        <v>15</v>
      </c>
      <c r="D9" s="20">
        <v>9.01</v>
      </c>
      <c r="E9" s="13"/>
      <c r="F9" s="13">
        <f>ROUND(E9*D9,2)</f>
        <v>0</v>
      </c>
    </row>
    <row r="10" spans="1:6" ht="22.5" customHeight="1">
      <c r="A10" s="5" t="s">
        <v>36</v>
      </c>
      <c r="B10" s="45" t="s">
        <v>133</v>
      </c>
      <c r="C10" s="44" t="s">
        <v>134</v>
      </c>
      <c r="D10" s="20">
        <v>0.06</v>
      </c>
      <c r="E10" s="13"/>
      <c r="F10" s="13">
        <f aca="true" t="shared" si="0" ref="F10:F15">ROUND(E10*D10,2)</f>
        <v>0</v>
      </c>
    </row>
    <row r="11" spans="1:6" ht="43.5" customHeight="1">
      <c r="A11" s="5" t="s">
        <v>48</v>
      </c>
      <c r="B11" s="43" t="s">
        <v>138</v>
      </c>
      <c r="C11" s="46" t="s">
        <v>135</v>
      </c>
      <c r="D11" s="34">
        <v>866</v>
      </c>
      <c r="E11" s="13"/>
      <c r="F11" s="13">
        <f t="shared" si="0"/>
        <v>0</v>
      </c>
    </row>
    <row r="12" spans="1:6" ht="43.5" customHeight="1">
      <c r="A12" s="5" t="s">
        <v>141</v>
      </c>
      <c r="B12" s="43" t="s">
        <v>139</v>
      </c>
      <c r="C12" s="47" t="s">
        <v>21</v>
      </c>
      <c r="D12" s="20">
        <v>0.82</v>
      </c>
      <c r="E12" s="13"/>
      <c r="F12" s="13">
        <f t="shared" si="0"/>
        <v>0</v>
      </c>
    </row>
    <row r="13" spans="1:6" ht="31.5" customHeight="1">
      <c r="A13" s="5" t="s">
        <v>142</v>
      </c>
      <c r="B13" s="43" t="s">
        <v>140</v>
      </c>
      <c r="C13" s="47" t="s">
        <v>135</v>
      </c>
      <c r="D13" s="19">
        <v>12.4</v>
      </c>
      <c r="E13" s="13"/>
      <c r="F13" s="13">
        <f t="shared" si="0"/>
        <v>0</v>
      </c>
    </row>
    <row r="14" spans="1:6" ht="43.5" customHeight="1">
      <c r="A14" s="5" t="s">
        <v>143</v>
      </c>
      <c r="B14" s="43" t="s">
        <v>136</v>
      </c>
      <c r="C14" s="47" t="s">
        <v>38</v>
      </c>
      <c r="D14" s="34">
        <v>454</v>
      </c>
      <c r="E14" s="13"/>
      <c r="F14" s="13">
        <f t="shared" si="0"/>
        <v>0</v>
      </c>
    </row>
    <row r="15" spans="1:6" ht="43.5" customHeight="1">
      <c r="A15" s="5" t="s">
        <v>144</v>
      </c>
      <c r="B15" s="43" t="s">
        <v>137</v>
      </c>
      <c r="C15" s="47" t="s">
        <v>38</v>
      </c>
      <c r="D15" s="34">
        <v>477</v>
      </c>
      <c r="E15" s="13"/>
      <c r="F15" s="13">
        <f t="shared" si="0"/>
        <v>0</v>
      </c>
    </row>
    <row r="16" spans="1:6" ht="20.25" customHeight="1">
      <c r="A16" s="80" t="s">
        <v>17</v>
      </c>
      <c r="B16" s="81"/>
      <c r="C16" s="81"/>
      <c r="D16" s="82"/>
      <c r="E16" s="32"/>
      <c r="F16" s="35">
        <f>SUM(F9:F15)</f>
        <v>0</v>
      </c>
    </row>
    <row r="17" spans="1:6" ht="20.25" customHeight="1">
      <c r="A17" s="77" t="s">
        <v>18</v>
      </c>
      <c r="B17" s="77"/>
      <c r="C17" s="77"/>
      <c r="D17" s="77"/>
      <c r="E17" s="77"/>
      <c r="F17" s="77"/>
    </row>
    <row r="18" spans="1:6" ht="43.5" customHeight="1">
      <c r="A18" s="5" t="s">
        <v>63</v>
      </c>
      <c r="B18" s="48" t="s">
        <v>145</v>
      </c>
      <c r="C18" s="47" t="s">
        <v>135</v>
      </c>
      <c r="D18" s="34">
        <v>1207</v>
      </c>
      <c r="E18" s="13"/>
      <c r="F18" s="13">
        <f>ROUND(E18*D18,2)</f>
        <v>0</v>
      </c>
    </row>
    <row r="19" spans="1:6" ht="30.75" customHeight="1">
      <c r="A19" s="5" t="s">
        <v>66</v>
      </c>
      <c r="B19" s="48" t="s">
        <v>146</v>
      </c>
      <c r="C19" s="47" t="s">
        <v>135</v>
      </c>
      <c r="D19" s="34">
        <v>136</v>
      </c>
      <c r="E19" s="13"/>
      <c r="F19" s="13">
        <f aca="true" t="shared" si="1" ref="F19:F29">ROUND(E19*D19,2)</f>
        <v>0</v>
      </c>
    </row>
    <row r="20" spans="1:6" ht="22.5" customHeight="1">
      <c r="A20" s="5" t="s">
        <v>67</v>
      </c>
      <c r="B20" s="49" t="s">
        <v>148</v>
      </c>
      <c r="C20" s="47"/>
      <c r="D20" s="20"/>
      <c r="E20" s="13"/>
      <c r="F20" s="13">
        <f t="shared" si="1"/>
        <v>0</v>
      </c>
    </row>
    <row r="21" spans="1:6" ht="57.75" customHeight="1">
      <c r="A21" s="5" t="s">
        <v>47</v>
      </c>
      <c r="B21" s="30" t="s">
        <v>147</v>
      </c>
      <c r="C21" s="47" t="s">
        <v>135</v>
      </c>
      <c r="D21" s="19">
        <v>35.4</v>
      </c>
      <c r="E21" s="13"/>
      <c r="F21" s="13">
        <f t="shared" si="1"/>
        <v>0</v>
      </c>
    </row>
    <row r="22" spans="1:6" ht="43.5" customHeight="1">
      <c r="A22" s="5" t="s">
        <v>47</v>
      </c>
      <c r="B22" s="30" t="s">
        <v>149</v>
      </c>
      <c r="C22" s="47" t="s">
        <v>135</v>
      </c>
      <c r="D22" s="19">
        <v>68.2</v>
      </c>
      <c r="E22" s="13"/>
      <c r="F22" s="13">
        <f t="shared" si="1"/>
        <v>0</v>
      </c>
    </row>
    <row r="23" spans="1:6" ht="43.5" customHeight="1">
      <c r="A23" s="5" t="s">
        <v>47</v>
      </c>
      <c r="B23" s="30" t="s">
        <v>150</v>
      </c>
      <c r="C23" s="47" t="s">
        <v>135</v>
      </c>
      <c r="D23" s="19">
        <v>585.1</v>
      </c>
      <c r="E23" s="13"/>
      <c r="F23" s="13">
        <f t="shared" si="1"/>
        <v>0</v>
      </c>
    </row>
    <row r="24" spans="1:6" ht="22.5" customHeight="1">
      <c r="A24" s="5" t="s">
        <v>47</v>
      </c>
      <c r="B24" s="30" t="s">
        <v>151</v>
      </c>
      <c r="C24" s="47" t="s">
        <v>135</v>
      </c>
      <c r="D24" s="11">
        <v>65</v>
      </c>
      <c r="E24" s="13"/>
      <c r="F24" s="13">
        <f t="shared" si="1"/>
        <v>0</v>
      </c>
    </row>
    <row r="25" spans="1:6" ht="22.5" customHeight="1">
      <c r="A25" s="5" t="s">
        <v>47</v>
      </c>
      <c r="B25" s="30" t="s">
        <v>152</v>
      </c>
      <c r="C25" s="47" t="s">
        <v>135</v>
      </c>
      <c r="D25" s="10">
        <v>75.5</v>
      </c>
      <c r="E25" s="13"/>
      <c r="F25" s="13">
        <f t="shared" si="1"/>
        <v>0</v>
      </c>
    </row>
    <row r="26" spans="1:6" ht="31.5" customHeight="1">
      <c r="A26" s="5" t="s">
        <v>47</v>
      </c>
      <c r="B26" s="30" t="s">
        <v>153</v>
      </c>
      <c r="C26" s="47" t="s">
        <v>135</v>
      </c>
      <c r="D26" s="10">
        <v>135.9</v>
      </c>
      <c r="E26" s="13"/>
      <c r="F26" s="13">
        <f t="shared" si="1"/>
        <v>0</v>
      </c>
    </row>
    <row r="27" spans="1:6" ht="31.5" customHeight="1">
      <c r="A27" s="5" t="s">
        <v>47</v>
      </c>
      <c r="B27" s="30" t="s">
        <v>154</v>
      </c>
      <c r="C27" s="47" t="s">
        <v>135</v>
      </c>
      <c r="D27" s="11">
        <v>151</v>
      </c>
      <c r="E27" s="13"/>
      <c r="F27" s="13">
        <f t="shared" si="1"/>
        <v>0</v>
      </c>
    </row>
    <row r="28" spans="1:6" ht="22.5" customHeight="1">
      <c r="A28" s="5" t="s">
        <v>47</v>
      </c>
      <c r="B28" s="15" t="s">
        <v>155</v>
      </c>
      <c r="C28" s="47" t="s">
        <v>156</v>
      </c>
      <c r="D28" s="42">
        <v>1057</v>
      </c>
      <c r="E28" s="13"/>
      <c r="F28" s="13">
        <f t="shared" si="1"/>
        <v>0</v>
      </c>
    </row>
    <row r="29" spans="1:6" ht="31.5" customHeight="1">
      <c r="A29" s="5" t="s">
        <v>47</v>
      </c>
      <c r="B29" s="15" t="s">
        <v>157</v>
      </c>
      <c r="C29" s="47" t="s">
        <v>135</v>
      </c>
      <c r="D29" s="50">
        <v>483.2</v>
      </c>
      <c r="E29" s="13"/>
      <c r="F29" s="13">
        <f t="shared" si="1"/>
        <v>0</v>
      </c>
    </row>
    <row r="30" spans="1:6" s="4" customFormat="1" ht="20.25" customHeight="1">
      <c r="A30" s="83" t="s">
        <v>23</v>
      </c>
      <c r="B30" s="84"/>
      <c r="C30" s="84"/>
      <c r="D30" s="85"/>
      <c r="E30" s="33"/>
      <c r="F30" s="35">
        <f>SUM(F18:F29)</f>
        <v>0</v>
      </c>
    </row>
    <row r="31" spans="1:6" s="4" customFormat="1" ht="20.25" customHeight="1">
      <c r="A31" s="86" t="s">
        <v>19</v>
      </c>
      <c r="B31" s="86"/>
      <c r="C31" s="86"/>
      <c r="D31" s="86"/>
      <c r="E31" s="86"/>
      <c r="F31" s="86"/>
    </row>
    <row r="32" spans="1:6" ht="20.25" customHeight="1">
      <c r="A32" s="73" t="s">
        <v>158</v>
      </c>
      <c r="B32" s="73"/>
      <c r="C32" s="73"/>
      <c r="D32" s="73"/>
      <c r="E32" s="73"/>
      <c r="F32" s="73"/>
    </row>
    <row r="33" spans="1:6" ht="43.5" customHeight="1">
      <c r="A33" s="3" t="s">
        <v>165</v>
      </c>
      <c r="B33" s="52" t="s">
        <v>161</v>
      </c>
      <c r="C33" s="53" t="s">
        <v>162</v>
      </c>
      <c r="D33" s="26">
        <v>2.7</v>
      </c>
      <c r="E33" s="13"/>
      <c r="F33" s="13">
        <f aca="true" t="shared" si="2" ref="F33:F41">ROUND(E33*D33,2)</f>
        <v>0</v>
      </c>
    </row>
    <row r="34" spans="1:6" ht="43.5" customHeight="1">
      <c r="A34" s="3" t="s">
        <v>166</v>
      </c>
      <c r="B34" s="52" t="s">
        <v>163</v>
      </c>
      <c r="C34" s="53" t="s">
        <v>162</v>
      </c>
      <c r="D34" s="26">
        <v>48.7</v>
      </c>
      <c r="E34" s="13"/>
      <c r="F34" s="13">
        <f t="shared" si="2"/>
        <v>0</v>
      </c>
    </row>
    <row r="35" spans="1:6" ht="13.5">
      <c r="A35" s="3" t="s">
        <v>167</v>
      </c>
      <c r="B35" s="54" t="s">
        <v>164</v>
      </c>
      <c r="C35" s="53"/>
      <c r="D35" s="26"/>
      <c r="E35" s="13"/>
      <c r="F35" s="13">
        <f t="shared" si="2"/>
        <v>0</v>
      </c>
    </row>
    <row r="36" spans="1:6" ht="31.5" customHeight="1">
      <c r="A36" s="3" t="s">
        <v>47</v>
      </c>
      <c r="B36" s="54" t="s">
        <v>168</v>
      </c>
      <c r="C36" s="53" t="s">
        <v>65</v>
      </c>
      <c r="D36" s="26">
        <v>20.8</v>
      </c>
      <c r="E36" s="13"/>
      <c r="F36" s="13">
        <f t="shared" si="2"/>
        <v>0</v>
      </c>
    </row>
    <row r="37" spans="1:6" ht="22.5" customHeight="1">
      <c r="A37" s="3" t="s">
        <v>47</v>
      </c>
      <c r="B37" s="54" t="s">
        <v>169</v>
      </c>
      <c r="C37" s="53" t="s">
        <v>38</v>
      </c>
      <c r="D37" s="26">
        <v>8.4</v>
      </c>
      <c r="E37" s="13"/>
      <c r="F37" s="13">
        <f t="shared" si="2"/>
        <v>0</v>
      </c>
    </row>
    <row r="38" spans="1:6" ht="31.5" customHeight="1">
      <c r="A38" s="3" t="s">
        <v>47</v>
      </c>
      <c r="B38" s="54" t="s">
        <v>170</v>
      </c>
      <c r="C38" s="53" t="s">
        <v>38</v>
      </c>
      <c r="D38" s="26">
        <v>60.8</v>
      </c>
      <c r="E38" s="13"/>
      <c r="F38" s="13">
        <f t="shared" si="2"/>
        <v>0</v>
      </c>
    </row>
    <row r="39" spans="1:6" ht="22.5" customHeight="1">
      <c r="A39" s="3" t="s">
        <v>47</v>
      </c>
      <c r="B39" s="54" t="s">
        <v>171</v>
      </c>
      <c r="C39" s="53" t="s">
        <v>38</v>
      </c>
      <c r="D39" s="26">
        <v>23.4</v>
      </c>
      <c r="E39" s="13"/>
      <c r="F39" s="13">
        <f t="shared" si="2"/>
        <v>0</v>
      </c>
    </row>
    <row r="40" spans="1:6" ht="22.5" customHeight="1">
      <c r="A40" s="3" t="s">
        <v>47</v>
      </c>
      <c r="B40" s="54" t="s">
        <v>172</v>
      </c>
      <c r="C40" s="53" t="s">
        <v>162</v>
      </c>
      <c r="D40" s="26">
        <v>5.2</v>
      </c>
      <c r="E40" s="13"/>
      <c r="F40" s="13">
        <f t="shared" si="2"/>
        <v>0</v>
      </c>
    </row>
    <row r="41" spans="1:6" ht="22.5" customHeight="1">
      <c r="A41" s="3" t="s">
        <v>175</v>
      </c>
      <c r="B41" s="54" t="s">
        <v>173</v>
      </c>
      <c r="C41" s="51" t="s">
        <v>174</v>
      </c>
      <c r="D41" s="26">
        <v>33.7</v>
      </c>
      <c r="E41" s="13"/>
      <c r="F41" s="13">
        <f t="shared" si="2"/>
        <v>0</v>
      </c>
    </row>
    <row r="42" spans="1:6" s="4" customFormat="1" ht="20.25" customHeight="1">
      <c r="A42" s="78" t="s">
        <v>37</v>
      </c>
      <c r="B42" s="79"/>
      <c r="C42" s="79"/>
      <c r="D42" s="79"/>
      <c r="E42" s="21"/>
      <c r="F42" s="35">
        <f>SUM(F33:F41)</f>
        <v>0</v>
      </c>
    </row>
    <row r="43" spans="1:6" ht="20.25" customHeight="1">
      <c r="A43" s="73" t="s">
        <v>159</v>
      </c>
      <c r="B43" s="73"/>
      <c r="C43" s="73"/>
      <c r="D43" s="73"/>
      <c r="E43" s="73"/>
      <c r="F43" s="73"/>
    </row>
    <row r="44" spans="1:6" ht="22.5" customHeight="1">
      <c r="A44" s="3" t="s">
        <v>69</v>
      </c>
      <c r="B44" s="54" t="s">
        <v>176</v>
      </c>
      <c r="C44" s="53" t="s">
        <v>134</v>
      </c>
      <c r="D44" s="25">
        <v>0.09</v>
      </c>
      <c r="E44" s="13"/>
      <c r="F44" s="13">
        <f aca="true" t="shared" si="3" ref="F44:F64">ROUND(E44*D44,2)</f>
        <v>0</v>
      </c>
    </row>
    <row r="45" spans="1:6" ht="43.5" customHeight="1">
      <c r="A45" s="3" t="s">
        <v>70</v>
      </c>
      <c r="B45" s="57" t="s">
        <v>185</v>
      </c>
      <c r="C45" s="53" t="s">
        <v>162</v>
      </c>
      <c r="D45" s="28">
        <v>365</v>
      </c>
      <c r="E45" s="13"/>
      <c r="F45" s="13">
        <f t="shared" si="3"/>
        <v>0</v>
      </c>
    </row>
    <row r="46" spans="1:6" ht="31.5" customHeight="1">
      <c r="A46" s="3" t="s">
        <v>71</v>
      </c>
      <c r="B46" s="57" t="s">
        <v>177</v>
      </c>
      <c r="C46" s="53" t="s">
        <v>162</v>
      </c>
      <c r="D46" s="28">
        <v>63</v>
      </c>
      <c r="E46" s="13"/>
      <c r="F46" s="13">
        <f t="shared" si="3"/>
        <v>0</v>
      </c>
    </row>
    <row r="47" spans="1:6" ht="43.5" customHeight="1">
      <c r="A47" s="3" t="s">
        <v>72</v>
      </c>
      <c r="B47" s="54" t="s">
        <v>178</v>
      </c>
      <c r="C47" s="53" t="s">
        <v>162</v>
      </c>
      <c r="D47" s="26">
        <v>58.6</v>
      </c>
      <c r="E47" s="13"/>
      <c r="F47" s="13">
        <f t="shared" si="3"/>
        <v>0</v>
      </c>
    </row>
    <row r="48" spans="1:6" ht="22.5" customHeight="1">
      <c r="A48" s="3" t="s">
        <v>73</v>
      </c>
      <c r="B48" s="57" t="s">
        <v>179</v>
      </c>
      <c r="C48" s="58"/>
      <c r="D48" s="26"/>
      <c r="E48" s="13"/>
      <c r="F48" s="13">
        <f t="shared" si="3"/>
        <v>0</v>
      </c>
    </row>
    <row r="49" spans="1:6" ht="22.5" customHeight="1">
      <c r="A49" s="3" t="s">
        <v>47</v>
      </c>
      <c r="B49" s="57" t="s">
        <v>186</v>
      </c>
      <c r="C49" s="55" t="s">
        <v>162</v>
      </c>
      <c r="D49" s="26">
        <v>3.5</v>
      </c>
      <c r="E49" s="13"/>
      <c r="F49" s="13">
        <f t="shared" si="3"/>
        <v>0</v>
      </c>
    </row>
    <row r="50" spans="1:6" ht="31.5" customHeight="1">
      <c r="A50" s="3" t="s">
        <v>47</v>
      </c>
      <c r="B50" s="57" t="s">
        <v>194</v>
      </c>
      <c r="C50" s="55" t="s">
        <v>162</v>
      </c>
      <c r="D50" s="26">
        <v>61.2</v>
      </c>
      <c r="E50" s="13"/>
      <c r="F50" s="13">
        <f t="shared" si="3"/>
        <v>0</v>
      </c>
    </row>
    <row r="51" spans="1:6" ht="31.5" customHeight="1">
      <c r="A51" s="3" t="s">
        <v>47</v>
      </c>
      <c r="B51" s="57" t="s">
        <v>195</v>
      </c>
      <c r="C51" s="55" t="s">
        <v>162</v>
      </c>
      <c r="D51" s="28">
        <v>90</v>
      </c>
      <c r="E51" s="13"/>
      <c r="F51" s="13">
        <f t="shared" si="3"/>
        <v>0</v>
      </c>
    </row>
    <row r="52" spans="1:6" ht="22.5" customHeight="1">
      <c r="A52" s="3" t="s">
        <v>47</v>
      </c>
      <c r="B52" s="57" t="s">
        <v>187</v>
      </c>
      <c r="C52" s="55" t="s">
        <v>174</v>
      </c>
      <c r="D52" s="28">
        <v>167</v>
      </c>
      <c r="E52" s="13"/>
      <c r="F52" s="13">
        <f t="shared" si="3"/>
        <v>0</v>
      </c>
    </row>
    <row r="53" spans="1:6" ht="31.5" customHeight="1">
      <c r="A53" s="3" t="s">
        <v>74</v>
      </c>
      <c r="B53" s="57" t="s">
        <v>180</v>
      </c>
      <c r="C53" s="55" t="s">
        <v>162</v>
      </c>
      <c r="D53" s="28">
        <v>328</v>
      </c>
      <c r="E53" s="13"/>
      <c r="F53" s="13">
        <f t="shared" si="3"/>
        <v>0</v>
      </c>
    </row>
    <row r="54" spans="1:6" ht="22.5" customHeight="1">
      <c r="A54" s="3" t="s">
        <v>75</v>
      </c>
      <c r="B54" s="57" t="s">
        <v>181</v>
      </c>
      <c r="C54" s="55" t="s">
        <v>162</v>
      </c>
      <c r="D54" s="26">
        <v>8.7</v>
      </c>
      <c r="E54" s="13"/>
      <c r="F54" s="13">
        <f t="shared" si="3"/>
        <v>0</v>
      </c>
    </row>
    <row r="55" spans="1:6" ht="31.5" customHeight="1">
      <c r="A55" s="3" t="s">
        <v>76</v>
      </c>
      <c r="B55" s="57" t="s">
        <v>182</v>
      </c>
      <c r="C55" s="59"/>
      <c r="D55" s="26"/>
      <c r="E55" s="13"/>
      <c r="F55" s="13">
        <f t="shared" si="3"/>
        <v>0</v>
      </c>
    </row>
    <row r="56" spans="1:6" ht="31.5" customHeight="1">
      <c r="A56" s="3" t="s">
        <v>47</v>
      </c>
      <c r="B56" s="57" t="s">
        <v>192</v>
      </c>
      <c r="C56" s="55" t="s">
        <v>196</v>
      </c>
      <c r="D56" s="28">
        <v>22</v>
      </c>
      <c r="E56" s="13"/>
      <c r="F56" s="13">
        <f t="shared" si="3"/>
        <v>0</v>
      </c>
    </row>
    <row r="57" spans="1:6" ht="31.5" customHeight="1">
      <c r="A57" s="3" t="s">
        <v>47</v>
      </c>
      <c r="B57" s="57" t="s">
        <v>193</v>
      </c>
      <c r="C57" s="55" t="s">
        <v>196</v>
      </c>
      <c r="D57" s="28">
        <v>52</v>
      </c>
      <c r="E57" s="13"/>
      <c r="F57" s="13">
        <f t="shared" si="3"/>
        <v>0</v>
      </c>
    </row>
    <row r="58" spans="1:6" ht="22.5" customHeight="1">
      <c r="A58" s="3" t="s">
        <v>47</v>
      </c>
      <c r="B58" s="57" t="s">
        <v>191</v>
      </c>
      <c r="C58" s="55" t="s">
        <v>38</v>
      </c>
      <c r="D58" s="26">
        <v>85.7</v>
      </c>
      <c r="E58" s="13"/>
      <c r="F58" s="13">
        <f t="shared" si="3"/>
        <v>0</v>
      </c>
    </row>
    <row r="59" spans="1:6" ht="22.5" customHeight="1">
      <c r="A59" s="3" t="s">
        <v>47</v>
      </c>
      <c r="B59" s="57" t="s">
        <v>190</v>
      </c>
      <c r="C59" s="56" t="s">
        <v>135</v>
      </c>
      <c r="D59" s="28">
        <v>122</v>
      </c>
      <c r="E59" s="13"/>
      <c r="F59" s="13">
        <f t="shared" si="3"/>
        <v>0</v>
      </c>
    </row>
    <row r="60" spans="1:6" ht="54">
      <c r="A60" s="3" t="s">
        <v>77</v>
      </c>
      <c r="B60" s="7" t="s">
        <v>188</v>
      </c>
      <c r="C60" s="56" t="s">
        <v>135</v>
      </c>
      <c r="D60" s="26">
        <v>10.3</v>
      </c>
      <c r="E60" s="13"/>
      <c r="F60" s="13">
        <f t="shared" si="3"/>
        <v>0</v>
      </c>
    </row>
    <row r="61" spans="1:6" ht="31.5" customHeight="1">
      <c r="A61" s="3" t="s">
        <v>78</v>
      </c>
      <c r="B61" s="7" t="s">
        <v>189</v>
      </c>
      <c r="C61" s="56" t="s">
        <v>135</v>
      </c>
      <c r="D61" s="26">
        <v>0.3</v>
      </c>
      <c r="E61" s="13"/>
      <c r="F61" s="13">
        <f t="shared" si="3"/>
        <v>0</v>
      </c>
    </row>
    <row r="62" spans="1:6" ht="31.5" customHeight="1">
      <c r="A62" s="3" t="s">
        <v>79</v>
      </c>
      <c r="B62" s="7" t="s">
        <v>183</v>
      </c>
      <c r="C62" s="8" t="s">
        <v>68</v>
      </c>
      <c r="D62" s="26">
        <v>0.6</v>
      </c>
      <c r="E62" s="13"/>
      <c r="F62" s="13">
        <f t="shared" si="3"/>
        <v>0</v>
      </c>
    </row>
    <row r="63" spans="1:6" ht="22.5" customHeight="1">
      <c r="A63" s="3" t="s">
        <v>80</v>
      </c>
      <c r="B63" s="54" t="s">
        <v>184</v>
      </c>
      <c r="C63" s="53" t="s">
        <v>162</v>
      </c>
      <c r="D63" s="25">
        <v>23.07</v>
      </c>
      <c r="E63" s="13"/>
      <c r="F63" s="13">
        <f t="shared" si="3"/>
        <v>0</v>
      </c>
    </row>
    <row r="64" spans="1:6" ht="22.5" customHeight="1">
      <c r="A64" s="3" t="s">
        <v>81</v>
      </c>
      <c r="B64" s="54" t="s">
        <v>173</v>
      </c>
      <c r="C64" s="53" t="s">
        <v>174</v>
      </c>
      <c r="D64" s="26">
        <v>118.4</v>
      </c>
      <c r="E64" s="13"/>
      <c r="F64" s="13">
        <f t="shared" si="3"/>
        <v>0</v>
      </c>
    </row>
    <row r="65" spans="1:6" s="4" customFormat="1" ht="20.25" customHeight="1">
      <c r="A65" s="78" t="s">
        <v>49</v>
      </c>
      <c r="B65" s="79"/>
      <c r="C65" s="79"/>
      <c r="D65" s="79"/>
      <c r="E65" s="21"/>
      <c r="F65" s="35">
        <f>SUM(F44:F64)</f>
        <v>0</v>
      </c>
    </row>
    <row r="66" spans="1:6" ht="20.25" customHeight="1">
      <c r="A66" s="73" t="s">
        <v>160</v>
      </c>
      <c r="B66" s="73"/>
      <c r="C66" s="73"/>
      <c r="D66" s="73"/>
      <c r="E66" s="73"/>
      <c r="F66" s="73"/>
    </row>
    <row r="67" spans="1:6" ht="43.5" customHeight="1">
      <c r="A67" s="3" t="s">
        <v>201</v>
      </c>
      <c r="B67" s="61" t="s">
        <v>198</v>
      </c>
      <c r="C67" s="60"/>
      <c r="D67" s="28"/>
      <c r="E67" s="13"/>
      <c r="F67" s="13">
        <f aca="true" t="shared" si="4" ref="F67:F72">ROUND(E67*D67,2)</f>
        <v>0</v>
      </c>
    </row>
    <row r="68" spans="1:6" ht="22.5" customHeight="1">
      <c r="A68" s="3" t="s">
        <v>47</v>
      </c>
      <c r="B68" s="61" t="s">
        <v>204</v>
      </c>
      <c r="C68" s="60" t="s">
        <v>196</v>
      </c>
      <c r="D68" s="28">
        <v>4</v>
      </c>
      <c r="E68" s="13"/>
      <c r="F68" s="13">
        <f t="shared" si="4"/>
        <v>0</v>
      </c>
    </row>
    <row r="69" spans="1:6" ht="22.5" customHeight="1">
      <c r="A69" s="3" t="s">
        <v>47</v>
      </c>
      <c r="B69" s="61" t="s">
        <v>206</v>
      </c>
      <c r="C69" s="60" t="s">
        <v>196</v>
      </c>
      <c r="D69" s="28">
        <v>4</v>
      </c>
      <c r="E69" s="13"/>
      <c r="F69" s="13">
        <f t="shared" si="4"/>
        <v>0</v>
      </c>
    </row>
    <row r="70" spans="1:6" ht="22.5" customHeight="1">
      <c r="A70" s="3" t="s">
        <v>47</v>
      </c>
      <c r="B70" s="61" t="s">
        <v>205</v>
      </c>
      <c r="C70" s="60" t="s">
        <v>196</v>
      </c>
      <c r="D70" s="28">
        <v>4</v>
      </c>
      <c r="E70" s="13"/>
      <c r="F70" s="13">
        <f t="shared" si="4"/>
        <v>0</v>
      </c>
    </row>
    <row r="71" spans="1:6" ht="31.5" customHeight="1">
      <c r="A71" s="3" t="s">
        <v>202</v>
      </c>
      <c r="B71" s="61" t="s">
        <v>199</v>
      </c>
      <c r="C71" s="60" t="s">
        <v>156</v>
      </c>
      <c r="D71" s="28">
        <v>500</v>
      </c>
      <c r="E71" s="13"/>
      <c r="F71" s="13">
        <f t="shared" si="4"/>
        <v>0</v>
      </c>
    </row>
    <row r="72" spans="1:6" ht="31.5" customHeight="1">
      <c r="A72" s="3" t="s">
        <v>203</v>
      </c>
      <c r="B72" s="61" t="s">
        <v>200</v>
      </c>
      <c r="C72" s="60" t="s">
        <v>135</v>
      </c>
      <c r="D72" s="28">
        <v>15</v>
      </c>
      <c r="E72" s="13"/>
      <c r="F72" s="13">
        <f t="shared" si="4"/>
        <v>0</v>
      </c>
    </row>
    <row r="73" spans="1:6" s="4" customFormat="1" ht="20.25" customHeight="1">
      <c r="A73" s="78" t="s">
        <v>197</v>
      </c>
      <c r="B73" s="79"/>
      <c r="C73" s="79"/>
      <c r="D73" s="79"/>
      <c r="E73" s="21"/>
      <c r="F73" s="35">
        <f>SUM(F67:F72)</f>
        <v>0</v>
      </c>
    </row>
    <row r="74" spans="1:6" ht="20.25" customHeight="1">
      <c r="A74" s="80" t="s">
        <v>22</v>
      </c>
      <c r="B74" s="81"/>
      <c r="C74" s="81"/>
      <c r="D74" s="82"/>
      <c r="E74" s="32"/>
      <c r="F74" s="35">
        <f>F73+F65+F42</f>
        <v>0</v>
      </c>
    </row>
    <row r="75" spans="1:6" ht="20.25" customHeight="1">
      <c r="A75" s="77" t="s">
        <v>24</v>
      </c>
      <c r="B75" s="77"/>
      <c r="C75" s="77"/>
      <c r="D75" s="77"/>
      <c r="E75" s="77"/>
      <c r="F75" s="77"/>
    </row>
    <row r="76" spans="1:6" ht="22.5" customHeight="1">
      <c r="A76" s="16" t="s">
        <v>113</v>
      </c>
      <c r="B76" s="43" t="s">
        <v>207</v>
      </c>
      <c r="C76" s="47"/>
      <c r="D76" s="39"/>
      <c r="E76" s="13"/>
      <c r="F76" s="13">
        <f aca="true" t="shared" si="5" ref="F76:F121">ROUND(E76*D76,2)</f>
        <v>0</v>
      </c>
    </row>
    <row r="77" spans="1:6" ht="31.5" customHeight="1">
      <c r="A77" s="16" t="s">
        <v>47</v>
      </c>
      <c r="B77" s="43" t="s">
        <v>218</v>
      </c>
      <c r="C77" s="47" t="s">
        <v>135</v>
      </c>
      <c r="D77" s="17">
        <v>10.8</v>
      </c>
      <c r="E77" s="13"/>
      <c r="F77" s="13">
        <f t="shared" si="5"/>
        <v>0</v>
      </c>
    </row>
    <row r="78" spans="1:6" ht="22.5" customHeight="1">
      <c r="A78" s="16" t="s">
        <v>47</v>
      </c>
      <c r="B78" s="43" t="s">
        <v>216</v>
      </c>
      <c r="C78" s="47" t="s">
        <v>21</v>
      </c>
      <c r="D78" s="39">
        <v>0.23</v>
      </c>
      <c r="E78" s="13"/>
      <c r="F78" s="13">
        <f t="shared" si="5"/>
        <v>0</v>
      </c>
    </row>
    <row r="79" spans="1:6" ht="44.25" customHeight="1">
      <c r="A79" s="16" t="s">
        <v>47</v>
      </c>
      <c r="B79" s="43" t="s">
        <v>217</v>
      </c>
      <c r="C79" s="47" t="s">
        <v>21</v>
      </c>
      <c r="D79" s="17">
        <v>63.5</v>
      </c>
      <c r="E79" s="13"/>
      <c r="F79" s="13">
        <f t="shared" si="5"/>
        <v>0</v>
      </c>
    </row>
    <row r="80" spans="1:6" ht="22.5" customHeight="1">
      <c r="A80" s="16" t="s">
        <v>115</v>
      </c>
      <c r="B80" s="43" t="s">
        <v>208</v>
      </c>
      <c r="C80" s="47"/>
      <c r="D80" s="39"/>
      <c r="E80" s="13"/>
      <c r="F80" s="13">
        <f t="shared" si="5"/>
        <v>0</v>
      </c>
    </row>
    <row r="81" spans="1:6" ht="22.5" customHeight="1">
      <c r="A81" s="16" t="s">
        <v>47</v>
      </c>
      <c r="B81" s="43" t="s">
        <v>114</v>
      </c>
      <c r="C81" s="47" t="s">
        <v>21</v>
      </c>
      <c r="D81" s="18">
        <v>0.058</v>
      </c>
      <c r="E81" s="13"/>
      <c r="F81" s="13">
        <f t="shared" si="5"/>
        <v>0</v>
      </c>
    </row>
    <row r="82" spans="1:6" ht="43.5" customHeight="1">
      <c r="A82" s="16" t="s">
        <v>47</v>
      </c>
      <c r="B82" s="43" t="s">
        <v>219</v>
      </c>
      <c r="C82" s="47" t="s">
        <v>21</v>
      </c>
      <c r="D82" s="17">
        <v>18.8</v>
      </c>
      <c r="E82" s="13"/>
      <c r="F82" s="13">
        <f t="shared" si="5"/>
        <v>0</v>
      </c>
    </row>
    <row r="83" spans="1:6" ht="31.5" customHeight="1">
      <c r="A83" s="16" t="s">
        <v>116</v>
      </c>
      <c r="B83" s="43" t="s">
        <v>209</v>
      </c>
      <c r="C83" s="47"/>
      <c r="D83" s="17"/>
      <c r="E83" s="13"/>
      <c r="F83" s="13">
        <f t="shared" si="5"/>
        <v>0</v>
      </c>
    </row>
    <row r="84" spans="1:6" ht="44.25" customHeight="1">
      <c r="A84" s="16" t="s">
        <v>47</v>
      </c>
      <c r="B84" s="43" t="s">
        <v>220</v>
      </c>
      <c r="C84" s="47" t="s">
        <v>135</v>
      </c>
      <c r="D84" s="17">
        <v>99.7</v>
      </c>
      <c r="E84" s="13"/>
      <c r="F84" s="13">
        <f t="shared" si="5"/>
        <v>0</v>
      </c>
    </row>
    <row r="85" spans="1:6" ht="22.5" customHeight="1">
      <c r="A85" s="16" t="s">
        <v>47</v>
      </c>
      <c r="B85" s="43" t="s">
        <v>114</v>
      </c>
      <c r="C85" s="47" t="s">
        <v>21</v>
      </c>
      <c r="D85" s="39">
        <v>0.82</v>
      </c>
      <c r="E85" s="13"/>
      <c r="F85" s="13">
        <f t="shared" si="5"/>
        <v>0</v>
      </c>
    </row>
    <row r="86" spans="1:6" ht="43.5" customHeight="1">
      <c r="A86" s="16" t="s">
        <v>47</v>
      </c>
      <c r="B86" s="43" t="s">
        <v>221</v>
      </c>
      <c r="C86" s="47" t="s">
        <v>21</v>
      </c>
      <c r="D86" s="17">
        <v>225.3</v>
      </c>
      <c r="E86" s="13"/>
      <c r="F86" s="13">
        <f t="shared" si="5"/>
        <v>0</v>
      </c>
    </row>
    <row r="87" spans="1:6" ht="31.5" customHeight="1">
      <c r="A87" s="16" t="s">
        <v>117</v>
      </c>
      <c r="B87" s="62" t="s">
        <v>210</v>
      </c>
      <c r="C87" s="47"/>
      <c r="D87" s="17"/>
      <c r="E87" s="13"/>
      <c r="F87" s="13">
        <f t="shared" si="5"/>
        <v>0</v>
      </c>
    </row>
    <row r="88" spans="1:6" ht="44.25" customHeight="1">
      <c r="A88" s="16" t="s">
        <v>47</v>
      </c>
      <c r="B88" s="43" t="s">
        <v>220</v>
      </c>
      <c r="C88" s="47" t="s">
        <v>156</v>
      </c>
      <c r="D88" s="40">
        <v>10476</v>
      </c>
      <c r="E88" s="13"/>
      <c r="F88" s="13">
        <f t="shared" si="5"/>
        <v>0</v>
      </c>
    </row>
    <row r="89" spans="1:6" ht="22.5" customHeight="1">
      <c r="A89" s="16" t="s">
        <v>47</v>
      </c>
      <c r="B89" s="43" t="s">
        <v>114</v>
      </c>
      <c r="C89" s="47" t="s">
        <v>21</v>
      </c>
      <c r="D89" s="39">
        <v>3.14</v>
      </c>
      <c r="E89" s="13"/>
      <c r="F89" s="13">
        <f t="shared" si="5"/>
        <v>0</v>
      </c>
    </row>
    <row r="90" spans="1:6" ht="43.5" customHeight="1">
      <c r="A90" s="16" t="s">
        <v>47</v>
      </c>
      <c r="B90" s="43" t="s">
        <v>221</v>
      </c>
      <c r="C90" s="47" t="s">
        <v>21</v>
      </c>
      <c r="D90" s="17">
        <v>1013.9</v>
      </c>
      <c r="E90" s="13"/>
      <c r="F90" s="13">
        <f t="shared" si="5"/>
        <v>0</v>
      </c>
    </row>
    <row r="91" spans="1:6" ht="31.5" customHeight="1">
      <c r="A91" s="16" t="s">
        <v>118</v>
      </c>
      <c r="B91" s="43" t="s">
        <v>211</v>
      </c>
      <c r="C91" s="47"/>
      <c r="D91" s="39"/>
      <c r="E91" s="13"/>
      <c r="F91" s="13">
        <f t="shared" si="5"/>
        <v>0</v>
      </c>
    </row>
    <row r="92" spans="1:6" ht="43.5" customHeight="1">
      <c r="A92" s="16" t="s">
        <v>47</v>
      </c>
      <c r="B92" s="43" t="s">
        <v>222</v>
      </c>
      <c r="C92" s="47" t="s">
        <v>156</v>
      </c>
      <c r="D92" s="17">
        <v>5222.2</v>
      </c>
      <c r="E92" s="13"/>
      <c r="F92" s="13">
        <f t="shared" si="5"/>
        <v>0</v>
      </c>
    </row>
    <row r="93" spans="1:6" ht="43.5" customHeight="1">
      <c r="A93" s="16" t="s">
        <v>47</v>
      </c>
      <c r="B93" s="43" t="s">
        <v>223</v>
      </c>
      <c r="C93" s="47" t="s">
        <v>135</v>
      </c>
      <c r="D93" s="17">
        <v>39.2</v>
      </c>
      <c r="E93" s="13"/>
      <c r="F93" s="13">
        <f t="shared" si="5"/>
        <v>0</v>
      </c>
    </row>
    <row r="94" spans="1:6" ht="43.5" customHeight="1">
      <c r="A94" s="16" t="s">
        <v>47</v>
      </c>
      <c r="B94" s="43" t="s">
        <v>224</v>
      </c>
      <c r="C94" s="47" t="s">
        <v>135</v>
      </c>
      <c r="D94" s="40">
        <v>1645</v>
      </c>
      <c r="E94" s="13"/>
      <c r="F94" s="13">
        <f t="shared" si="5"/>
        <v>0</v>
      </c>
    </row>
    <row r="95" spans="1:6" ht="22.5" customHeight="1">
      <c r="A95" s="16" t="s">
        <v>47</v>
      </c>
      <c r="B95" s="43" t="s">
        <v>225</v>
      </c>
      <c r="C95" s="47" t="s">
        <v>135</v>
      </c>
      <c r="D95" s="17">
        <v>182.6</v>
      </c>
      <c r="E95" s="13"/>
      <c r="F95" s="13">
        <f t="shared" si="5"/>
        <v>0</v>
      </c>
    </row>
    <row r="96" spans="1:6" ht="31.5" customHeight="1">
      <c r="A96" s="16" t="s">
        <v>47</v>
      </c>
      <c r="B96" s="43" t="s">
        <v>226</v>
      </c>
      <c r="C96" s="47" t="s">
        <v>156</v>
      </c>
      <c r="D96" s="17">
        <v>5222.2</v>
      </c>
      <c r="E96" s="13"/>
      <c r="F96" s="13">
        <f t="shared" si="5"/>
        <v>0</v>
      </c>
    </row>
    <row r="97" spans="1:6" ht="43.5" customHeight="1">
      <c r="A97" s="16" t="s">
        <v>47</v>
      </c>
      <c r="B97" s="43" t="s">
        <v>227</v>
      </c>
      <c r="C97" s="47" t="s">
        <v>156</v>
      </c>
      <c r="D97" s="17">
        <v>5222.2</v>
      </c>
      <c r="E97" s="13"/>
      <c r="F97" s="13">
        <f t="shared" si="5"/>
        <v>0</v>
      </c>
    </row>
    <row r="98" spans="1:6" ht="22.5" customHeight="1">
      <c r="A98" s="16" t="s">
        <v>47</v>
      </c>
      <c r="B98" s="43" t="s">
        <v>20</v>
      </c>
      <c r="C98" s="47" t="s">
        <v>21</v>
      </c>
      <c r="D98" s="39">
        <v>3.66</v>
      </c>
      <c r="E98" s="13"/>
      <c r="F98" s="13">
        <f t="shared" si="5"/>
        <v>0</v>
      </c>
    </row>
    <row r="99" spans="1:6" ht="43.5" customHeight="1">
      <c r="A99" s="16" t="s">
        <v>47</v>
      </c>
      <c r="B99" s="43" t="s">
        <v>228</v>
      </c>
      <c r="C99" s="47" t="s">
        <v>156</v>
      </c>
      <c r="D99" s="17">
        <v>5222.2</v>
      </c>
      <c r="E99" s="13"/>
      <c r="F99" s="13">
        <f t="shared" si="5"/>
        <v>0</v>
      </c>
    </row>
    <row r="100" spans="1:6" ht="43.5" customHeight="1">
      <c r="A100" s="16" t="s">
        <v>47</v>
      </c>
      <c r="B100" s="43" t="s">
        <v>229</v>
      </c>
      <c r="C100" s="47" t="s">
        <v>156</v>
      </c>
      <c r="D100" s="17">
        <v>5222.2</v>
      </c>
      <c r="E100" s="13"/>
      <c r="F100" s="13">
        <f t="shared" si="5"/>
        <v>0</v>
      </c>
    </row>
    <row r="101" spans="1:6" ht="43.5" customHeight="1">
      <c r="A101" s="16" t="s">
        <v>47</v>
      </c>
      <c r="B101" s="43" t="s">
        <v>241</v>
      </c>
      <c r="C101" s="47" t="s">
        <v>156</v>
      </c>
      <c r="D101" s="17">
        <v>5222.2</v>
      </c>
      <c r="E101" s="13"/>
      <c r="F101" s="13">
        <f t="shared" si="5"/>
        <v>0</v>
      </c>
    </row>
    <row r="102" spans="1:6" ht="43.5" customHeight="1">
      <c r="A102" s="16" t="s">
        <v>119</v>
      </c>
      <c r="B102" s="43" t="s">
        <v>212</v>
      </c>
      <c r="C102" s="47"/>
      <c r="D102" s="17"/>
      <c r="E102" s="13"/>
      <c r="F102" s="13">
        <f t="shared" si="5"/>
        <v>0</v>
      </c>
    </row>
    <row r="103" spans="1:6" ht="43.5" customHeight="1">
      <c r="A103" s="16" t="s">
        <v>47</v>
      </c>
      <c r="B103" s="43" t="s">
        <v>230</v>
      </c>
      <c r="C103" s="47" t="s">
        <v>135</v>
      </c>
      <c r="D103" s="17">
        <v>483.8</v>
      </c>
      <c r="E103" s="13"/>
      <c r="F103" s="13">
        <f t="shared" si="5"/>
        <v>0</v>
      </c>
    </row>
    <row r="104" spans="1:6" ht="22.5" customHeight="1">
      <c r="A104" s="16" t="s">
        <v>47</v>
      </c>
      <c r="B104" s="43" t="s">
        <v>225</v>
      </c>
      <c r="C104" s="47" t="s">
        <v>135</v>
      </c>
      <c r="D104" s="17">
        <v>53.8</v>
      </c>
      <c r="E104" s="13"/>
      <c r="F104" s="13">
        <f t="shared" si="5"/>
        <v>0</v>
      </c>
    </row>
    <row r="105" spans="1:6" ht="22.5" customHeight="1">
      <c r="A105" s="16" t="s">
        <v>47</v>
      </c>
      <c r="B105" s="43" t="s">
        <v>231</v>
      </c>
      <c r="C105" s="47" t="s">
        <v>156</v>
      </c>
      <c r="D105" s="40">
        <v>672</v>
      </c>
      <c r="E105" s="13"/>
      <c r="F105" s="13">
        <f t="shared" si="5"/>
        <v>0</v>
      </c>
    </row>
    <row r="106" spans="1:6" ht="31.5" customHeight="1">
      <c r="A106" s="16" t="s">
        <v>47</v>
      </c>
      <c r="B106" s="43" t="s">
        <v>240</v>
      </c>
      <c r="C106" s="47" t="s">
        <v>135</v>
      </c>
      <c r="D106" s="17">
        <v>369.6</v>
      </c>
      <c r="E106" s="13"/>
      <c r="F106" s="13">
        <f t="shared" si="5"/>
        <v>0</v>
      </c>
    </row>
    <row r="107" spans="1:6" ht="43.5" customHeight="1">
      <c r="A107" s="16" t="s">
        <v>47</v>
      </c>
      <c r="B107" s="43" t="s">
        <v>232</v>
      </c>
      <c r="C107" s="47" t="s">
        <v>156</v>
      </c>
      <c r="D107" s="40">
        <v>672</v>
      </c>
      <c r="E107" s="13"/>
      <c r="F107" s="13">
        <f t="shared" si="5"/>
        <v>0</v>
      </c>
    </row>
    <row r="108" spans="1:6" ht="22.5" customHeight="1">
      <c r="A108" s="16" t="s">
        <v>47</v>
      </c>
      <c r="B108" s="43" t="s">
        <v>20</v>
      </c>
      <c r="C108" s="47" t="s">
        <v>21</v>
      </c>
      <c r="D108" s="39">
        <v>0.41</v>
      </c>
      <c r="E108" s="13"/>
      <c r="F108" s="13">
        <f t="shared" si="5"/>
        <v>0</v>
      </c>
    </row>
    <row r="109" spans="1:6" ht="43.5" customHeight="1">
      <c r="A109" s="16" t="s">
        <v>47</v>
      </c>
      <c r="B109" s="43" t="s">
        <v>234</v>
      </c>
      <c r="C109" s="47" t="s">
        <v>156</v>
      </c>
      <c r="D109" s="40">
        <v>588</v>
      </c>
      <c r="E109" s="13"/>
      <c r="F109" s="13">
        <f t="shared" si="5"/>
        <v>0</v>
      </c>
    </row>
    <row r="110" spans="1:6" ht="55.5" customHeight="1">
      <c r="A110" s="16" t="s">
        <v>47</v>
      </c>
      <c r="B110" s="43" t="s">
        <v>233</v>
      </c>
      <c r="C110" s="47" t="s">
        <v>156</v>
      </c>
      <c r="D110" s="40">
        <v>588</v>
      </c>
      <c r="E110" s="13"/>
      <c r="F110" s="13">
        <f t="shared" si="5"/>
        <v>0</v>
      </c>
    </row>
    <row r="111" spans="1:6" ht="22.5" customHeight="1">
      <c r="A111" s="16" t="s">
        <v>120</v>
      </c>
      <c r="B111" s="43" t="s">
        <v>213</v>
      </c>
      <c r="C111" s="47"/>
      <c r="D111" s="17"/>
      <c r="E111" s="13"/>
      <c r="F111" s="13">
        <f t="shared" si="5"/>
        <v>0</v>
      </c>
    </row>
    <row r="112" spans="1:6" ht="43.5" customHeight="1">
      <c r="A112" s="16" t="s">
        <v>47</v>
      </c>
      <c r="B112" s="43" t="s">
        <v>235</v>
      </c>
      <c r="C112" s="47" t="s">
        <v>135</v>
      </c>
      <c r="D112" s="17">
        <v>75.3</v>
      </c>
      <c r="E112" s="13"/>
      <c r="F112" s="13">
        <f t="shared" si="5"/>
        <v>0</v>
      </c>
    </row>
    <row r="113" spans="1:6" ht="22.5" customHeight="1">
      <c r="A113" s="16" t="s">
        <v>47</v>
      </c>
      <c r="B113" s="43" t="s">
        <v>236</v>
      </c>
      <c r="C113" s="47" t="s">
        <v>21</v>
      </c>
      <c r="D113" s="39">
        <v>0.72</v>
      </c>
      <c r="E113" s="13"/>
      <c r="F113" s="13">
        <f t="shared" si="5"/>
        <v>0</v>
      </c>
    </row>
    <row r="114" spans="1:6" ht="43.5" customHeight="1">
      <c r="A114" s="16" t="s">
        <v>47</v>
      </c>
      <c r="B114" s="43" t="s">
        <v>237</v>
      </c>
      <c r="C114" s="47" t="s">
        <v>21</v>
      </c>
      <c r="D114" s="17">
        <v>188.2</v>
      </c>
      <c r="E114" s="13"/>
      <c r="F114" s="13">
        <f t="shared" si="5"/>
        <v>0</v>
      </c>
    </row>
    <row r="115" spans="1:6" ht="43.5" customHeight="1">
      <c r="A115" s="16" t="s">
        <v>47</v>
      </c>
      <c r="B115" s="43" t="s">
        <v>238</v>
      </c>
      <c r="C115" s="47" t="s">
        <v>21</v>
      </c>
      <c r="D115" s="17">
        <v>172.6</v>
      </c>
      <c r="E115" s="13"/>
      <c r="F115" s="13">
        <f t="shared" si="5"/>
        <v>0</v>
      </c>
    </row>
    <row r="116" spans="1:6" ht="30.75" customHeight="1">
      <c r="A116" s="16" t="s">
        <v>121</v>
      </c>
      <c r="B116" s="43" t="s">
        <v>214</v>
      </c>
      <c r="C116" s="47" t="s">
        <v>65</v>
      </c>
      <c r="D116" s="40">
        <v>6606</v>
      </c>
      <c r="E116" s="13"/>
      <c r="F116" s="13">
        <f t="shared" si="5"/>
        <v>0</v>
      </c>
    </row>
    <row r="117" spans="1:6" ht="22.5" customHeight="1">
      <c r="A117" s="16" t="s">
        <v>122</v>
      </c>
      <c r="B117" s="43" t="s">
        <v>215</v>
      </c>
      <c r="C117" s="47"/>
      <c r="D117" s="17"/>
      <c r="E117" s="13"/>
      <c r="F117" s="13">
        <f t="shared" si="5"/>
        <v>0</v>
      </c>
    </row>
    <row r="118" spans="1:6" ht="22.5" customHeight="1">
      <c r="A118" s="16" t="s">
        <v>47</v>
      </c>
      <c r="B118" s="43" t="s">
        <v>20</v>
      </c>
      <c r="C118" s="47" t="s">
        <v>21</v>
      </c>
      <c r="D118" s="17">
        <v>16.9</v>
      </c>
      <c r="E118" s="13"/>
      <c r="F118" s="13">
        <f t="shared" si="5"/>
        <v>0</v>
      </c>
    </row>
    <row r="119" spans="1:6" ht="43.5" customHeight="1">
      <c r="A119" s="16" t="s">
        <v>47</v>
      </c>
      <c r="B119" s="43" t="s">
        <v>239</v>
      </c>
      <c r="C119" s="47" t="s">
        <v>21</v>
      </c>
      <c r="D119" s="17">
        <v>1790.3</v>
      </c>
      <c r="E119" s="13"/>
      <c r="F119" s="13">
        <f t="shared" si="5"/>
        <v>0</v>
      </c>
    </row>
    <row r="120" spans="1:6" ht="31.5" customHeight="1">
      <c r="A120" s="16" t="s">
        <v>123</v>
      </c>
      <c r="B120" s="43" t="s">
        <v>126</v>
      </c>
      <c r="C120" s="47" t="s">
        <v>135</v>
      </c>
      <c r="D120" s="40">
        <v>2125</v>
      </c>
      <c r="E120" s="13"/>
      <c r="F120" s="13">
        <f t="shared" si="5"/>
        <v>0</v>
      </c>
    </row>
    <row r="121" spans="1:6" ht="23.25" customHeight="1">
      <c r="A121" s="16" t="s">
        <v>124</v>
      </c>
      <c r="B121" s="43" t="s">
        <v>321</v>
      </c>
      <c r="C121" s="47" t="s">
        <v>156</v>
      </c>
      <c r="D121" s="40">
        <v>56444</v>
      </c>
      <c r="E121" s="13"/>
      <c r="F121" s="13">
        <f t="shared" si="5"/>
        <v>0</v>
      </c>
    </row>
    <row r="122" spans="1:6" s="4" customFormat="1" ht="20.25" customHeight="1">
      <c r="A122" s="83" t="s">
        <v>25</v>
      </c>
      <c r="B122" s="84"/>
      <c r="C122" s="84"/>
      <c r="D122" s="85"/>
      <c r="E122" s="33"/>
      <c r="F122" s="35">
        <f>SUM(F76:F121)</f>
        <v>0</v>
      </c>
    </row>
    <row r="123" spans="1:6" ht="20.25" customHeight="1">
      <c r="A123" s="77" t="s">
        <v>26</v>
      </c>
      <c r="B123" s="77"/>
      <c r="C123" s="77"/>
      <c r="D123" s="77"/>
      <c r="E123" s="77"/>
      <c r="F123" s="77"/>
    </row>
    <row r="124" spans="1:6" ht="20.25" customHeight="1">
      <c r="A124" s="73" t="s">
        <v>242</v>
      </c>
      <c r="B124" s="73"/>
      <c r="C124" s="73"/>
      <c r="D124" s="73"/>
      <c r="E124" s="73"/>
      <c r="F124" s="73"/>
    </row>
    <row r="125" spans="1:6" ht="20.25" customHeight="1">
      <c r="A125" s="70" t="s">
        <v>102</v>
      </c>
      <c r="B125" s="71"/>
      <c r="C125" s="22"/>
      <c r="D125" s="22"/>
      <c r="E125" s="22"/>
      <c r="F125" s="23"/>
    </row>
    <row r="126" spans="1:6" ht="43.5" customHeight="1">
      <c r="A126" s="16" t="s">
        <v>82</v>
      </c>
      <c r="B126" s="15" t="s">
        <v>252</v>
      </c>
      <c r="C126" s="47" t="s">
        <v>135</v>
      </c>
      <c r="D126" s="17">
        <v>3.6</v>
      </c>
      <c r="E126" s="13"/>
      <c r="F126" s="13">
        <f aca="true" t="shared" si="6" ref="F126:F145">ROUND(E126*D126,2)</f>
        <v>0</v>
      </c>
    </row>
    <row r="127" spans="1:6" ht="43.5" customHeight="1">
      <c r="A127" s="16" t="s">
        <v>83</v>
      </c>
      <c r="B127" s="15" t="s">
        <v>253</v>
      </c>
      <c r="C127" s="47" t="s">
        <v>135</v>
      </c>
      <c r="D127" s="17">
        <v>1.5</v>
      </c>
      <c r="E127" s="13"/>
      <c r="F127" s="13">
        <f t="shared" si="6"/>
        <v>0</v>
      </c>
    </row>
    <row r="128" spans="1:6" ht="43.5" customHeight="1">
      <c r="A128" s="16" t="s">
        <v>84</v>
      </c>
      <c r="B128" s="9" t="s">
        <v>243</v>
      </c>
      <c r="C128" s="47" t="s">
        <v>38</v>
      </c>
      <c r="D128" s="34">
        <v>1126</v>
      </c>
      <c r="E128" s="13"/>
      <c r="F128" s="13">
        <f t="shared" si="6"/>
        <v>0</v>
      </c>
    </row>
    <row r="129" spans="1:6" ht="43.5" customHeight="1">
      <c r="A129" s="16" t="s">
        <v>85</v>
      </c>
      <c r="B129" s="15" t="s">
        <v>254</v>
      </c>
      <c r="C129" s="47" t="s">
        <v>135</v>
      </c>
      <c r="D129" s="40">
        <v>30</v>
      </c>
      <c r="E129" s="13"/>
      <c r="F129" s="13">
        <f t="shared" si="6"/>
        <v>0</v>
      </c>
    </row>
    <row r="130" spans="1:6" ht="31.5" customHeight="1">
      <c r="A130" s="16" t="s">
        <v>86</v>
      </c>
      <c r="B130" s="15" t="s">
        <v>244</v>
      </c>
      <c r="C130" s="47" t="s">
        <v>135</v>
      </c>
      <c r="D130" s="17">
        <v>3.8</v>
      </c>
      <c r="E130" s="13"/>
      <c r="F130" s="13">
        <f t="shared" si="6"/>
        <v>0</v>
      </c>
    </row>
    <row r="131" spans="1:6" ht="22.5" customHeight="1">
      <c r="A131" s="16" t="s">
        <v>87</v>
      </c>
      <c r="B131" s="15" t="s">
        <v>152</v>
      </c>
      <c r="C131" s="47" t="s">
        <v>135</v>
      </c>
      <c r="D131" s="17">
        <v>4.1</v>
      </c>
      <c r="E131" s="13"/>
      <c r="F131" s="13">
        <f t="shared" si="6"/>
        <v>0</v>
      </c>
    </row>
    <row r="132" spans="1:6" ht="31.5" customHeight="1">
      <c r="A132" s="16" t="s">
        <v>88</v>
      </c>
      <c r="B132" s="9" t="s">
        <v>125</v>
      </c>
      <c r="C132" s="16" t="s">
        <v>38</v>
      </c>
      <c r="D132" s="20">
        <v>8338.14</v>
      </c>
      <c r="E132" s="13"/>
      <c r="F132" s="13">
        <f t="shared" si="6"/>
        <v>0</v>
      </c>
    </row>
    <row r="133" spans="1:6" ht="43.5" customHeight="1">
      <c r="A133" s="16" t="s">
        <v>89</v>
      </c>
      <c r="B133" s="15" t="s">
        <v>255</v>
      </c>
      <c r="C133" s="47" t="s">
        <v>156</v>
      </c>
      <c r="D133" s="17">
        <v>135.3</v>
      </c>
      <c r="E133" s="13"/>
      <c r="F133" s="13">
        <f t="shared" si="6"/>
        <v>0</v>
      </c>
    </row>
    <row r="134" spans="1:6" ht="22.5" customHeight="1">
      <c r="A134" s="16" t="s">
        <v>90</v>
      </c>
      <c r="B134" s="15" t="s">
        <v>245</v>
      </c>
      <c r="C134" s="47" t="s">
        <v>135</v>
      </c>
      <c r="D134" s="17">
        <v>37.5</v>
      </c>
      <c r="E134" s="13"/>
      <c r="F134" s="13">
        <f t="shared" si="6"/>
        <v>0</v>
      </c>
    </row>
    <row r="135" spans="1:6" ht="22.5" customHeight="1">
      <c r="A135" s="16" t="s">
        <v>103</v>
      </c>
      <c r="B135" s="15" t="s">
        <v>246</v>
      </c>
      <c r="C135" s="47" t="s">
        <v>135</v>
      </c>
      <c r="D135" s="40">
        <v>12</v>
      </c>
      <c r="E135" s="13"/>
      <c r="F135" s="13">
        <f t="shared" si="6"/>
        <v>0</v>
      </c>
    </row>
    <row r="136" spans="1:6" ht="20.25" customHeight="1">
      <c r="A136" s="70" t="s">
        <v>247</v>
      </c>
      <c r="B136" s="71"/>
      <c r="C136" s="22"/>
      <c r="D136" s="63"/>
      <c r="E136" s="24"/>
      <c r="F136" s="38"/>
    </row>
    <row r="137" spans="1:6" ht="31.5" customHeight="1">
      <c r="A137" s="16" t="s">
        <v>104</v>
      </c>
      <c r="B137" s="15" t="s">
        <v>256</v>
      </c>
      <c r="C137" s="47" t="s">
        <v>135</v>
      </c>
      <c r="D137" s="17">
        <v>14.3</v>
      </c>
      <c r="E137" s="13"/>
      <c r="F137" s="13">
        <f t="shared" si="6"/>
        <v>0</v>
      </c>
    </row>
    <row r="138" spans="1:6" ht="31.5" customHeight="1">
      <c r="A138" s="16" t="s">
        <v>105</v>
      </c>
      <c r="B138" s="15" t="s">
        <v>257</v>
      </c>
      <c r="C138" s="47" t="s">
        <v>135</v>
      </c>
      <c r="D138" s="40">
        <v>5</v>
      </c>
      <c r="E138" s="13"/>
      <c r="F138" s="13">
        <f t="shared" si="6"/>
        <v>0</v>
      </c>
    </row>
    <row r="139" spans="1:6" ht="31.5" customHeight="1">
      <c r="A139" s="16" t="s">
        <v>106</v>
      </c>
      <c r="B139" s="15" t="s">
        <v>258</v>
      </c>
      <c r="C139" s="47" t="s">
        <v>156</v>
      </c>
      <c r="D139" s="40">
        <v>2035</v>
      </c>
      <c r="E139" s="13"/>
      <c r="F139" s="13">
        <f t="shared" si="6"/>
        <v>0</v>
      </c>
    </row>
    <row r="140" spans="1:6" ht="22.5" customHeight="1">
      <c r="A140" s="16" t="s">
        <v>107</v>
      </c>
      <c r="B140" s="15" t="s">
        <v>20</v>
      </c>
      <c r="C140" s="47" t="s">
        <v>21</v>
      </c>
      <c r="D140" s="39">
        <v>1.44</v>
      </c>
      <c r="E140" s="13"/>
      <c r="F140" s="13">
        <f t="shared" si="6"/>
        <v>0</v>
      </c>
    </row>
    <row r="141" spans="1:6" ht="43.5" customHeight="1">
      <c r="A141" s="16" t="s">
        <v>108</v>
      </c>
      <c r="B141" s="15" t="s">
        <v>259</v>
      </c>
      <c r="C141" s="47" t="s">
        <v>156</v>
      </c>
      <c r="D141" s="40">
        <v>2035</v>
      </c>
      <c r="E141" s="13"/>
      <c r="F141" s="13">
        <f t="shared" si="6"/>
        <v>0</v>
      </c>
    </row>
    <row r="142" spans="1:6" ht="31.5" customHeight="1">
      <c r="A142" s="16" t="s">
        <v>109</v>
      </c>
      <c r="B142" s="15" t="s">
        <v>126</v>
      </c>
      <c r="C142" s="47" t="s">
        <v>135</v>
      </c>
      <c r="D142" s="17">
        <v>42.3</v>
      </c>
      <c r="E142" s="13"/>
      <c r="F142" s="13">
        <f t="shared" si="6"/>
        <v>0</v>
      </c>
    </row>
    <row r="143" spans="1:6" ht="20.25" customHeight="1">
      <c r="A143" s="70" t="s">
        <v>250</v>
      </c>
      <c r="B143" s="71"/>
      <c r="C143" s="22"/>
      <c r="D143" s="63"/>
      <c r="E143" s="24"/>
      <c r="F143" s="13">
        <f t="shared" si="6"/>
        <v>0</v>
      </c>
    </row>
    <row r="144" spans="1:6" ht="31.5" customHeight="1">
      <c r="A144" s="16" t="s">
        <v>110</v>
      </c>
      <c r="B144" s="15" t="s">
        <v>251</v>
      </c>
      <c r="C144" s="47" t="s">
        <v>135</v>
      </c>
      <c r="D144" s="17">
        <v>49.7</v>
      </c>
      <c r="E144" s="13"/>
      <c r="F144" s="13">
        <f t="shared" si="6"/>
        <v>0</v>
      </c>
    </row>
    <row r="145" spans="1:6" ht="31.5" customHeight="1">
      <c r="A145" s="16" t="s">
        <v>111</v>
      </c>
      <c r="B145" s="15" t="s">
        <v>260</v>
      </c>
      <c r="C145" s="47" t="s">
        <v>156</v>
      </c>
      <c r="D145" s="40">
        <v>497</v>
      </c>
      <c r="E145" s="13"/>
      <c r="F145" s="13">
        <f t="shared" si="6"/>
        <v>0</v>
      </c>
    </row>
    <row r="146" spans="1:6" s="4" customFormat="1" ht="20.25" customHeight="1">
      <c r="A146" s="72" t="s">
        <v>27</v>
      </c>
      <c r="B146" s="72"/>
      <c r="C146" s="72"/>
      <c r="D146" s="72"/>
      <c r="E146" s="21"/>
      <c r="F146" s="35">
        <f>SUM(F126:F145)</f>
        <v>0</v>
      </c>
    </row>
    <row r="147" spans="1:6" ht="20.25" customHeight="1">
      <c r="A147" s="73" t="s">
        <v>261</v>
      </c>
      <c r="B147" s="73"/>
      <c r="C147" s="73"/>
      <c r="D147" s="73"/>
      <c r="E147" s="73"/>
      <c r="F147" s="73"/>
    </row>
    <row r="148" spans="1:6" ht="20.25" customHeight="1">
      <c r="A148" s="70" t="s">
        <v>102</v>
      </c>
      <c r="B148" s="71"/>
      <c r="C148" s="22"/>
      <c r="D148" s="22"/>
      <c r="E148" s="22"/>
      <c r="F148" s="23"/>
    </row>
    <row r="149" spans="1:6" ht="43.5" customHeight="1">
      <c r="A149" s="16" t="s">
        <v>28</v>
      </c>
      <c r="B149" s="15" t="s">
        <v>252</v>
      </c>
      <c r="C149" s="47" t="s">
        <v>135</v>
      </c>
      <c r="D149" s="17">
        <v>2.3</v>
      </c>
      <c r="E149" s="13"/>
      <c r="F149" s="13">
        <f aca="true" t="shared" si="7" ref="F149:F158">ROUND(E149*D149,2)</f>
        <v>0</v>
      </c>
    </row>
    <row r="150" spans="1:6" ht="43.5" customHeight="1">
      <c r="A150" s="16" t="s">
        <v>29</v>
      </c>
      <c r="B150" s="15" t="s">
        <v>253</v>
      </c>
      <c r="C150" s="47" t="s">
        <v>135</v>
      </c>
      <c r="D150" s="17">
        <v>10.8</v>
      </c>
      <c r="E150" s="13"/>
      <c r="F150" s="13">
        <f t="shared" si="7"/>
        <v>0</v>
      </c>
    </row>
    <row r="151" spans="1:6" ht="43.5" customHeight="1">
      <c r="A151" s="16" t="s">
        <v>50</v>
      </c>
      <c r="B151" s="9" t="s">
        <v>243</v>
      </c>
      <c r="C151" s="47" t="s">
        <v>38</v>
      </c>
      <c r="D151" s="34">
        <v>1311</v>
      </c>
      <c r="E151" s="13"/>
      <c r="F151" s="13">
        <f t="shared" si="7"/>
        <v>0</v>
      </c>
    </row>
    <row r="152" spans="1:6" ht="43.5" customHeight="1">
      <c r="A152" s="16" t="s">
        <v>51</v>
      </c>
      <c r="B152" s="15" t="s">
        <v>254</v>
      </c>
      <c r="C152" s="47" t="s">
        <v>135</v>
      </c>
      <c r="D152" s="17">
        <v>64.7</v>
      </c>
      <c r="E152" s="13"/>
      <c r="F152" s="13">
        <f t="shared" si="7"/>
        <v>0</v>
      </c>
    </row>
    <row r="153" spans="1:6" ht="31.5" customHeight="1">
      <c r="A153" s="16" t="s">
        <v>91</v>
      </c>
      <c r="B153" s="15" t="s">
        <v>244</v>
      </c>
      <c r="C153" s="47" t="s">
        <v>135</v>
      </c>
      <c r="D153" s="17">
        <v>7.9</v>
      </c>
      <c r="E153" s="13"/>
      <c r="F153" s="13">
        <f t="shared" si="7"/>
        <v>0</v>
      </c>
    </row>
    <row r="154" spans="1:6" ht="22.5" customHeight="1">
      <c r="A154" s="16" t="s">
        <v>92</v>
      </c>
      <c r="B154" s="15" t="s">
        <v>152</v>
      </c>
      <c r="C154" s="47" t="s">
        <v>135</v>
      </c>
      <c r="D154" s="17">
        <v>7.5</v>
      </c>
      <c r="E154" s="13"/>
      <c r="F154" s="13">
        <f t="shared" si="7"/>
        <v>0</v>
      </c>
    </row>
    <row r="155" spans="1:6" ht="31.5" customHeight="1">
      <c r="A155" s="16" t="s">
        <v>93</v>
      </c>
      <c r="B155" s="9" t="s">
        <v>125</v>
      </c>
      <c r="C155" s="16" t="s">
        <v>38</v>
      </c>
      <c r="D155" s="20">
        <v>14360.13</v>
      </c>
      <c r="E155" s="13"/>
      <c r="F155" s="13">
        <f t="shared" si="7"/>
        <v>0</v>
      </c>
    </row>
    <row r="156" spans="1:6" ht="43.5" customHeight="1">
      <c r="A156" s="16" t="s">
        <v>94</v>
      </c>
      <c r="B156" s="15" t="s">
        <v>255</v>
      </c>
      <c r="C156" s="47" t="s">
        <v>156</v>
      </c>
      <c r="D156" s="17">
        <v>235.5</v>
      </c>
      <c r="E156" s="13"/>
      <c r="F156" s="13">
        <f t="shared" si="7"/>
        <v>0</v>
      </c>
    </row>
    <row r="157" spans="1:6" ht="22.5" customHeight="1">
      <c r="A157" s="16" t="s">
        <v>95</v>
      </c>
      <c r="B157" s="15" t="s">
        <v>245</v>
      </c>
      <c r="C157" s="47" t="s">
        <v>135</v>
      </c>
      <c r="D157" s="17">
        <v>71.4</v>
      </c>
      <c r="E157" s="13"/>
      <c r="F157" s="13">
        <f t="shared" si="7"/>
        <v>0</v>
      </c>
    </row>
    <row r="158" spans="1:6" ht="22.5" customHeight="1">
      <c r="A158" s="16" t="s">
        <v>96</v>
      </c>
      <c r="B158" s="15" t="s">
        <v>246</v>
      </c>
      <c r="C158" s="47" t="s">
        <v>135</v>
      </c>
      <c r="D158" s="17">
        <v>12.5</v>
      </c>
      <c r="E158" s="13"/>
      <c r="F158" s="13">
        <f t="shared" si="7"/>
        <v>0</v>
      </c>
    </row>
    <row r="159" spans="1:6" ht="20.25" customHeight="1">
      <c r="A159" s="70" t="s">
        <v>262</v>
      </c>
      <c r="B159" s="71"/>
      <c r="C159" s="22"/>
      <c r="D159" s="63"/>
      <c r="E159" s="24"/>
      <c r="F159" s="38"/>
    </row>
    <row r="160" spans="1:6" ht="31.5" customHeight="1">
      <c r="A160" s="5" t="s">
        <v>97</v>
      </c>
      <c r="B160" s="9" t="s">
        <v>248</v>
      </c>
      <c r="C160" s="47" t="s">
        <v>135</v>
      </c>
      <c r="D160" s="19">
        <v>3.5</v>
      </c>
      <c r="E160" s="13"/>
      <c r="F160" s="13">
        <f>ROUND(E160*D160,2)</f>
        <v>0</v>
      </c>
    </row>
    <row r="161" spans="1:6" ht="31.5" customHeight="1">
      <c r="A161" s="5" t="s">
        <v>127</v>
      </c>
      <c r="B161" s="9" t="s">
        <v>249</v>
      </c>
      <c r="C161" s="47" t="s">
        <v>135</v>
      </c>
      <c r="D161" s="34">
        <v>2</v>
      </c>
      <c r="E161" s="13"/>
      <c r="F161" s="13">
        <f>ROUND(E161*D161,2)</f>
        <v>0</v>
      </c>
    </row>
    <row r="162" spans="1:6" ht="31.5" customHeight="1">
      <c r="A162" s="5" t="s">
        <v>128</v>
      </c>
      <c r="B162" s="9" t="s">
        <v>263</v>
      </c>
      <c r="C162" s="47" t="s">
        <v>156</v>
      </c>
      <c r="D162" s="34">
        <v>1209</v>
      </c>
      <c r="E162" s="13"/>
      <c r="F162" s="13">
        <f>ROUND(E162*D162,2)</f>
        <v>0</v>
      </c>
    </row>
    <row r="163" spans="1:6" ht="21.75" customHeight="1">
      <c r="A163" s="5" t="s">
        <v>129</v>
      </c>
      <c r="B163" s="9" t="s">
        <v>20</v>
      </c>
      <c r="C163" s="47" t="s">
        <v>21</v>
      </c>
      <c r="D163" s="20">
        <v>0.79</v>
      </c>
      <c r="E163" s="13"/>
      <c r="F163" s="13">
        <f>ROUND(E163*D163,2)</f>
        <v>0</v>
      </c>
    </row>
    <row r="164" spans="1:6" ht="43.5" customHeight="1">
      <c r="A164" s="5" t="s">
        <v>130</v>
      </c>
      <c r="B164" s="9" t="s">
        <v>264</v>
      </c>
      <c r="C164" s="47" t="s">
        <v>156</v>
      </c>
      <c r="D164" s="34">
        <v>1209</v>
      </c>
      <c r="E164" s="13"/>
      <c r="F164" s="13">
        <f>ROUND(E164*D164,2)</f>
        <v>0</v>
      </c>
    </row>
    <row r="165" spans="1:6" s="4" customFormat="1" ht="20.25" customHeight="1">
      <c r="A165" s="72" t="s">
        <v>30</v>
      </c>
      <c r="B165" s="72"/>
      <c r="C165" s="72"/>
      <c r="D165" s="72"/>
      <c r="E165" s="21"/>
      <c r="F165" s="35">
        <f>SUM(F149:F164)</f>
        <v>0</v>
      </c>
    </row>
    <row r="166" spans="1:6" ht="20.25" customHeight="1">
      <c r="A166" s="73" t="s">
        <v>265</v>
      </c>
      <c r="B166" s="73"/>
      <c r="C166" s="73"/>
      <c r="D166" s="73"/>
      <c r="E166" s="73"/>
      <c r="F166" s="73"/>
    </row>
    <row r="167" spans="1:6" ht="43.5" customHeight="1">
      <c r="A167" s="5" t="s">
        <v>44</v>
      </c>
      <c r="B167" s="64" t="s">
        <v>269</v>
      </c>
      <c r="C167" s="65" t="s">
        <v>162</v>
      </c>
      <c r="D167" s="19">
        <v>194.6</v>
      </c>
      <c r="E167" s="13"/>
      <c r="F167" s="13">
        <f aca="true" t="shared" si="8" ref="F167:F173">ROUND(E167*D167,2)</f>
        <v>0</v>
      </c>
    </row>
    <row r="168" spans="1:6" ht="31.5" customHeight="1">
      <c r="A168" s="5" t="s">
        <v>45</v>
      </c>
      <c r="B168" s="64" t="s">
        <v>270</v>
      </c>
      <c r="C168" s="65" t="s">
        <v>162</v>
      </c>
      <c r="D168" s="19">
        <v>21.5</v>
      </c>
      <c r="E168" s="13"/>
      <c r="F168" s="13">
        <f t="shared" si="8"/>
        <v>0</v>
      </c>
    </row>
    <row r="169" spans="1:6" ht="32.25" customHeight="1">
      <c r="A169" s="5" t="s">
        <v>52</v>
      </c>
      <c r="B169" s="64" t="s">
        <v>266</v>
      </c>
      <c r="C169" s="65" t="s">
        <v>162</v>
      </c>
      <c r="D169" s="19">
        <v>61.6</v>
      </c>
      <c r="E169" s="13"/>
      <c r="F169" s="13">
        <f t="shared" si="8"/>
        <v>0</v>
      </c>
    </row>
    <row r="170" spans="1:6" ht="31.5" customHeight="1">
      <c r="A170" s="5" t="s">
        <v>53</v>
      </c>
      <c r="B170" s="64" t="s">
        <v>267</v>
      </c>
      <c r="C170" s="65" t="s">
        <v>174</v>
      </c>
      <c r="D170" s="34">
        <v>616</v>
      </c>
      <c r="E170" s="13"/>
      <c r="F170" s="13">
        <f t="shared" si="8"/>
        <v>0</v>
      </c>
    </row>
    <row r="171" spans="1:6" ht="22.5" customHeight="1">
      <c r="A171" s="5" t="s">
        <v>98</v>
      </c>
      <c r="B171" s="64" t="s">
        <v>268</v>
      </c>
      <c r="C171" s="65" t="s">
        <v>38</v>
      </c>
      <c r="D171" s="34">
        <v>431</v>
      </c>
      <c r="E171" s="13"/>
      <c r="F171" s="13">
        <f t="shared" si="8"/>
        <v>0</v>
      </c>
    </row>
    <row r="172" spans="1:6" ht="43.5" customHeight="1">
      <c r="A172" s="5" t="s">
        <v>273</v>
      </c>
      <c r="B172" s="64" t="s">
        <v>271</v>
      </c>
      <c r="C172" s="65" t="s">
        <v>174</v>
      </c>
      <c r="D172" s="34">
        <v>616</v>
      </c>
      <c r="E172" s="13"/>
      <c r="F172" s="13">
        <f t="shared" si="8"/>
        <v>0</v>
      </c>
    </row>
    <row r="173" spans="1:6" ht="43.5" customHeight="1">
      <c r="A173" s="5" t="s">
        <v>274</v>
      </c>
      <c r="B173" s="64" t="s">
        <v>272</v>
      </c>
      <c r="C173" s="65" t="s">
        <v>174</v>
      </c>
      <c r="D173" s="34">
        <v>616</v>
      </c>
      <c r="E173" s="13"/>
      <c r="F173" s="13">
        <f t="shared" si="8"/>
        <v>0</v>
      </c>
    </row>
    <row r="174" spans="1:6" s="4" customFormat="1" ht="20.25" customHeight="1">
      <c r="A174" s="72" t="s">
        <v>43</v>
      </c>
      <c r="B174" s="72"/>
      <c r="C174" s="72"/>
      <c r="D174" s="72"/>
      <c r="E174" s="21"/>
      <c r="F174" s="35">
        <f>SUM(F167:F173)</f>
        <v>0</v>
      </c>
    </row>
    <row r="175" spans="1:6" s="4" customFormat="1" ht="43.5" customHeight="1">
      <c r="A175" s="72" t="s">
        <v>307</v>
      </c>
      <c r="B175" s="72"/>
      <c r="C175" s="72"/>
      <c r="D175" s="72"/>
      <c r="E175" s="72"/>
      <c r="F175" s="72"/>
    </row>
    <row r="176" spans="1:6" s="4" customFormat="1" ht="21.75" customHeight="1">
      <c r="A176" s="12" t="s">
        <v>39</v>
      </c>
      <c r="B176" s="66" t="s">
        <v>275</v>
      </c>
      <c r="C176" s="31" t="s">
        <v>40</v>
      </c>
      <c r="D176" s="41">
        <v>73</v>
      </c>
      <c r="E176" s="39"/>
      <c r="F176" s="39">
        <f aca="true" t="shared" si="9" ref="F176:F182">ROUND(E176*D176,2)</f>
        <v>0</v>
      </c>
    </row>
    <row r="177" spans="1:6" s="4" customFormat="1" ht="21.75" customHeight="1">
      <c r="A177" s="12" t="s">
        <v>54</v>
      </c>
      <c r="B177" s="66" t="s">
        <v>276</v>
      </c>
      <c r="C177" s="31" t="s">
        <v>40</v>
      </c>
      <c r="D177" s="67">
        <v>9</v>
      </c>
      <c r="E177" s="39"/>
      <c r="F177" s="39">
        <f t="shared" si="9"/>
        <v>0</v>
      </c>
    </row>
    <row r="178" spans="1:6" s="4" customFormat="1" ht="21.75" customHeight="1">
      <c r="A178" s="12" t="s">
        <v>282</v>
      </c>
      <c r="B178" s="66" t="s">
        <v>277</v>
      </c>
      <c r="C178" s="31" t="s">
        <v>40</v>
      </c>
      <c r="D178" s="67">
        <v>52</v>
      </c>
      <c r="E178" s="39"/>
      <c r="F178" s="39">
        <f t="shared" si="9"/>
        <v>0</v>
      </c>
    </row>
    <row r="179" spans="1:6" s="4" customFormat="1" ht="21.75" customHeight="1">
      <c r="A179" s="12" t="s">
        <v>283</v>
      </c>
      <c r="B179" s="66" t="s">
        <v>278</v>
      </c>
      <c r="C179" s="31" t="s">
        <v>40</v>
      </c>
      <c r="D179" s="67">
        <v>20</v>
      </c>
      <c r="E179" s="39"/>
      <c r="F179" s="39">
        <f t="shared" si="9"/>
        <v>0</v>
      </c>
    </row>
    <row r="180" spans="1:6" s="4" customFormat="1" ht="21.75" customHeight="1">
      <c r="A180" s="12" t="s">
        <v>284</v>
      </c>
      <c r="B180" s="66" t="s">
        <v>279</v>
      </c>
      <c r="C180" s="31" t="s">
        <v>40</v>
      </c>
      <c r="D180" s="67">
        <v>21</v>
      </c>
      <c r="E180" s="39"/>
      <c r="F180" s="39">
        <f t="shared" si="9"/>
        <v>0</v>
      </c>
    </row>
    <row r="181" spans="1:6" s="4" customFormat="1" ht="21.75" customHeight="1">
      <c r="A181" s="12" t="s">
        <v>285</v>
      </c>
      <c r="B181" s="66" t="s">
        <v>280</v>
      </c>
      <c r="C181" s="31" t="s">
        <v>40</v>
      </c>
      <c r="D181" s="67">
        <v>20</v>
      </c>
      <c r="E181" s="39"/>
      <c r="F181" s="39">
        <f t="shared" si="9"/>
        <v>0</v>
      </c>
    </row>
    <row r="182" spans="1:6" s="4" customFormat="1" ht="21.75" customHeight="1">
      <c r="A182" s="12" t="s">
        <v>286</v>
      </c>
      <c r="B182" s="66" t="s">
        <v>281</v>
      </c>
      <c r="C182" s="31" t="s">
        <v>40</v>
      </c>
      <c r="D182" s="67">
        <v>36</v>
      </c>
      <c r="E182" s="39"/>
      <c r="F182" s="39">
        <f t="shared" si="9"/>
        <v>0</v>
      </c>
    </row>
    <row r="183" spans="1:6" s="4" customFormat="1" ht="20.25" customHeight="1">
      <c r="A183" s="72" t="s">
        <v>46</v>
      </c>
      <c r="B183" s="72"/>
      <c r="C183" s="72"/>
      <c r="D183" s="72"/>
      <c r="E183" s="21"/>
      <c r="F183" s="36">
        <f>SUM(F176:F182)</f>
        <v>0</v>
      </c>
    </row>
    <row r="184" spans="1:6" s="4" customFormat="1" ht="43.5" customHeight="1">
      <c r="A184" s="72" t="s">
        <v>308</v>
      </c>
      <c r="B184" s="72"/>
      <c r="C184" s="72"/>
      <c r="D184" s="72"/>
      <c r="E184" s="72"/>
      <c r="F184" s="72"/>
    </row>
    <row r="185" spans="1:6" s="4" customFormat="1" ht="22.5" customHeight="1">
      <c r="A185" s="68" t="s">
        <v>41</v>
      </c>
      <c r="B185" s="30" t="s">
        <v>287</v>
      </c>
      <c r="C185" s="31" t="s">
        <v>40</v>
      </c>
      <c r="D185" s="29">
        <v>2</v>
      </c>
      <c r="E185" s="39"/>
      <c r="F185" s="39">
        <f aca="true" t="shared" si="10" ref="F185:F190">ROUND(E185*D185,2)</f>
        <v>0</v>
      </c>
    </row>
    <row r="186" spans="1:6" s="4" customFormat="1" ht="22.5" customHeight="1">
      <c r="A186" s="68" t="s">
        <v>58</v>
      </c>
      <c r="B186" s="30" t="s">
        <v>288</v>
      </c>
      <c r="C186" s="31" t="s">
        <v>40</v>
      </c>
      <c r="D186" s="29">
        <v>4</v>
      </c>
      <c r="E186" s="39"/>
      <c r="F186" s="39">
        <f t="shared" si="10"/>
        <v>0</v>
      </c>
    </row>
    <row r="187" spans="1:6" s="4" customFormat="1" ht="22.5" customHeight="1">
      <c r="A187" s="68" t="s">
        <v>131</v>
      </c>
      <c r="B187" s="30" t="s">
        <v>289</v>
      </c>
      <c r="C187" s="31" t="s">
        <v>40</v>
      </c>
      <c r="D187" s="29">
        <v>4</v>
      </c>
      <c r="E187" s="39"/>
      <c r="F187" s="39">
        <f t="shared" si="10"/>
        <v>0</v>
      </c>
    </row>
    <row r="188" spans="1:6" s="4" customFormat="1" ht="22.5" customHeight="1">
      <c r="A188" s="68" t="s">
        <v>293</v>
      </c>
      <c r="B188" s="30" t="s">
        <v>290</v>
      </c>
      <c r="C188" s="31" t="s">
        <v>40</v>
      </c>
      <c r="D188" s="29">
        <v>2</v>
      </c>
      <c r="E188" s="39"/>
      <c r="F188" s="39">
        <f t="shared" si="10"/>
        <v>0</v>
      </c>
    </row>
    <row r="189" spans="1:6" s="4" customFormat="1" ht="22.5" customHeight="1">
      <c r="A189" s="68" t="s">
        <v>294</v>
      </c>
      <c r="B189" s="30" t="s">
        <v>291</v>
      </c>
      <c r="C189" s="31" t="s">
        <v>40</v>
      </c>
      <c r="D189" s="29">
        <v>2</v>
      </c>
      <c r="E189" s="39"/>
      <c r="F189" s="39">
        <f t="shared" si="10"/>
        <v>0</v>
      </c>
    </row>
    <row r="190" spans="1:6" s="4" customFormat="1" ht="22.5" customHeight="1">
      <c r="A190" s="68" t="s">
        <v>295</v>
      </c>
      <c r="B190" s="30" t="s">
        <v>292</v>
      </c>
      <c r="C190" s="31" t="s">
        <v>40</v>
      </c>
      <c r="D190" s="29">
        <v>2</v>
      </c>
      <c r="E190" s="39"/>
      <c r="F190" s="39">
        <f t="shared" si="10"/>
        <v>0</v>
      </c>
    </row>
    <row r="191" spans="1:6" s="4" customFormat="1" ht="20.25" customHeight="1">
      <c r="A191" s="72" t="s">
        <v>42</v>
      </c>
      <c r="B191" s="72"/>
      <c r="C191" s="72"/>
      <c r="D191" s="72"/>
      <c r="E191" s="21"/>
      <c r="F191" s="36">
        <f>SUM(F185:F190)</f>
        <v>0</v>
      </c>
    </row>
    <row r="192" spans="1:6" s="4" customFormat="1" ht="33.75" customHeight="1">
      <c r="A192" s="72" t="s">
        <v>311</v>
      </c>
      <c r="B192" s="72"/>
      <c r="C192" s="72"/>
      <c r="D192" s="72"/>
      <c r="E192" s="72"/>
      <c r="F192" s="72"/>
    </row>
    <row r="193" spans="1:6" s="69" customFormat="1" ht="22.5" customHeight="1">
      <c r="A193" s="68" t="s">
        <v>297</v>
      </c>
      <c r="B193" s="30" t="s">
        <v>64</v>
      </c>
      <c r="C193" s="31" t="s">
        <v>40</v>
      </c>
      <c r="D193" s="40">
        <v>72</v>
      </c>
      <c r="E193" s="39"/>
      <c r="F193" s="39">
        <f>ROUND(E193*D193,2)</f>
        <v>0</v>
      </c>
    </row>
    <row r="194" spans="1:6" s="69" customFormat="1" ht="22.5" customHeight="1">
      <c r="A194" s="68" t="s">
        <v>298</v>
      </c>
      <c r="B194" s="30" t="s">
        <v>99</v>
      </c>
      <c r="C194" s="31" t="s">
        <v>40</v>
      </c>
      <c r="D194" s="40">
        <v>109</v>
      </c>
      <c r="E194" s="39"/>
      <c r="F194" s="39">
        <f>ROUND(E194*D194,2)</f>
        <v>0</v>
      </c>
    </row>
    <row r="195" spans="1:6" s="69" customFormat="1" ht="22.5" customHeight="1">
      <c r="A195" s="68" t="s">
        <v>299</v>
      </c>
      <c r="B195" s="30" t="s">
        <v>296</v>
      </c>
      <c r="C195" s="31" t="s">
        <v>40</v>
      </c>
      <c r="D195" s="40">
        <v>24</v>
      </c>
      <c r="E195" s="39"/>
      <c r="F195" s="39">
        <f>ROUND(E195*D195,2)</f>
        <v>0</v>
      </c>
    </row>
    <row r="196" spans="1:6" s="69" customFormat="1" ht="22.5" customHeight="1">
      <c r="A196" s="68" t="s">
        <v>300</v>
      </c>
      <c r="B196" s="30" t="s">
        <v>100</v>
      </c>
      <c r="C196" s="31" t="s">
        <v>40</v>
      </c>
      <c r="D196" s="40">
        <v>4</v>
      </c>
      <c r="E196" s="39"/>
      <c r="F196" s="39">
        <f>ROUND(E196*D196,2)</f>
        <v>0</v>
      </c>
    </row>
    <row r="197" spans="1:6" s="69" customFormat="1" ht="22.5" customHeight="1">
      <c r="A197" s="68" t="s">
        <v>309</v>
      </c>
      <c r="B197" s="30" t="s">
        <v>310</v>
      </c>
      <c r="C197" s="65" t="s">
        <v>162</v>
      </c>
      <c r="D197" s="17">
        <v>36.9</v>
      </c>
      <c r="E197" s="39"/>
      <c r="F197" s="39">
        <f>ROUND(E197*D197,2)</f>
        <v>0</v>
      </c>
    </row>
    <row r="198" spans="1:6" s="4" customFormat="1" ht="20.25" customHeight="1">
      <c r="A198" s="72" t="s">
        <v>55</v>
      </c>
      <c r="B198" s="72"/>
      <c r="C198" s="72"/>
      <c r="D198" s="72"/>
      <c r="E198" s="21"/>
      <c r="F198" s="36">
        <f>SUM(F193:F197)</f>
        <v>0</v>
      </c>
    </row>
    <row r="199" spans="1:6" s="4" customFormat="1" ht="22.5" customHeight="1">
      <c r="A199" s="72" t="s">
        <v>313</v>
      </c>
      <c r="B199" s="72"/>
      <c r="C199" s="72"/>
      <c r="D199" s="72"/>
      <c r="E199" s="72"/>
      <c r="F199" s="72"/>
    </row>
    <row r="200" spans="1:6" s="4" customFormat="1" ht="31.5" customHeight="1">
      <c r="A200" s="68" t="s">
        <v>56</v>
      </c>
      <c r="B200" s="30" t="s">
        <v>312</v>
      </c>
      <c r="C200" s="31" t="s">
        <v>40</v>
      </c>
      <c r="D200" s="29">
        <v>4</v>
      </c>
      <c r="E200" s="39"/>
      <c r="F200" s="39">
        <f>ROUND(E200*D200,2)</f>
        <v>0</v>
      </c>
    </row>
    <row r="201" spans="1:6" s="4" customFormat="1" ht="20.25" customHeight="1">
      <c r="A201" s="72" t="s">
        <v>57</v>
      </c>
      <c r="B201" s="72"/>
      <c r="C201" s="72"/>
      <c r="D201" s="72"/>
      <c r="E201" s="21"/>
      <c r="F201" s="36">
        <f>F200</f>
        <v>0</v>
      </c>
    </row>
    <row r="202" spans="1:6" s="4" customFormat="1" ht="43.5" customHeight="1">
      <c r="A202" s="72" t="s">
        <v>320</v>
      </c>
      <c r="B202" s="72"/>
      <c r="C202" s="72"/>
      <c r="D202" s="72"/>
      <c r="E202" s="72"/>
      <c r="F202" s="72"/>
    </row>
    <row r="203" spans="1:6" s="4" customFormat="1" ht="31.5" customHeight="1">
      <c r="A203" s="68" t="s">
        <v>305</v>
      </c>
      <c r="B203" s="30" t="s">
        <v>112</v>
      </c>
      <c r="C203" s="31" t="s">
        <v>101</v>
      </c>
      <c r="D203" s="27">
        <v>922.5</v>
      </c>
      <c r="E203" s="39"/>
      <c r="F203" s="39">
        <f>ROUND(E203*D203,2)</f>
        <v>0</v>
      </c>
    </row>
    <row r="204" spans="1:6" s="4" customFormat="1" ht="20.25" customHeight="1">
      <c r="A204" s="72" t="s">
        <v>306</v>
      </c>
      <c r="B204" s="72"/>
      <c r="C204" s="72"/>
      <c r="D204" s="72"/>
      <c r="E204" s="21"/>
      <c r="F204" s="36">
        <f>F203</f>
        <v>0</v>
      </c>
    </row>
    <row r="205" spans="1:6" s="4" customFormat="1" ht="22.5" customHeight="1">
      <c r="A205" s="72" t="s">
        <v>314</v>
      </c>
      <c r="B205" s="72"/>
      <c r="C205" s="72"/>
      <c r="D205" s="72"/>
      <c r="E205" s="72"/>
      <c r="F205" s="72"/>
    </row>
    <row r="206" spans="1:6" s="4" customFormat="1" ht="31.5" customHeight="1">
      <c r="A206" s="68" t="s">
        <v>315</v>
      </c>
      <c r="B206" s="43" t="s">
        <v>301</v>
      </c>
      <c r="C206" s="47" t="s">
        <v>65</v>
      </c>
      <c r="D206" s="29">
        <v>1359</v>
      </c>
      <c r="E206" s="39"/>
      <c r="F206" s="39">
        <f>ROUND(E206*D206,2)</f>
        <v>0</v>
      </c>
    </row>
    <row r="207" spans="1:6" s="4" customFormat="1" ht="22.5" customHeight="1">
      <c r="A207" s="68" t="s">
        <v>316</v>
      </c>
      <c r="B207" s="43" t="s">
        <v>302</v>
      </c>
      <c r="C207" s="47" t="s">
        <v>135</v>
      </c>
      <c r="D207" s="27">
        <v>21.6</v>
      </c>
      <c r="E207" s="39"/>
      <c r="F207" s="39">
        <f>ROUND(E207*D207,2)</f>
        <v>0</v>
      </c>
    </row>
    <row r="208" spans="1:6" s="4" customFormat="1" ht="22.5" customHeight="1">
      <c r="A208" s="68" t="s">
        <v>317</v>
      </c>
      <c r="B208" s="43" t="s">
        <v>303</v>
      </c>
      <c r="C208" s="44" t="s">
        <v>156</v>
      </c>
      <c r="D208" s="29">
        <v>98</v>
      </c>
      <c r="E208" s="39"/>
      <c r="F208" s="39">
        <f>ROUND(E208*D208,2)</f>
        <v>0</v>
      </c>
    </row>
    <row r="209" spans="1:6" s="4" customFormat="1" ht="32.25" customHeight="1">
      <c r="A209" s="68" t="s">
        <v>318</v>
      </c>
      <c r="B209" s="43" t="s">
        <v>304</v>
      </c>
      <c r="C209" s="31" t="s">
        <v>40</v>
      </c>
      <c r="D209" s="29">
        <v>168</v>
      </c>
      <c r="E209" s="39"/>
      <c r="F209" s="39">
        <f>ROUND(E209*D209,2)</f>
        <v>0</v>
      </c>
    </row>
    <row r="210" spans="1:6" s="4" customFormat="1" ht="20.25" customHeight="1">
      <c r="A210" s="72" t="s">
        <v>319</v>
      </c>
      <c r="B210" s="72"/>
      <c r="C210" s="72"/>
      <c r="D210" s="72"/>
      <c r="E210" s="21"/>
      <c r="F210" s="36">
        <f>SUM(F206:F209)</f>
        <v>0</v>
      </c>
    </row>
    <row r="211" spans="1:6" s="4" customFormat="1" ht="22.5" customHeight="1">
      <c r="A211" s="86" t="s">
        <v>35</v>
      </c>
      <c r="B211" s="86"/>
      <c r="C211" s="86"/>
      <c r="D211" s="86"/>
      <c r="E211" s="33"/>
      <c r="F211" s="36">
        <f>F210+F204+F201+F198+F191+F183+F174+F165+F146</f>
        <v>0</v>
      </c>
    </row>
    <row r="212" spans="1:6" ht="22.5" customHeight="1">
      <c r="A212" s="77" t="s">
        <v>34</v>
      </c>
      <c r="B212" s="77"/>
      <c r="C212" s="77"/>
      <c r="D212" s="77"/>
      <c r="E212" s="32"/>
      <c r="F212" s="35">
        <f>F211+F122+F74+F30+F16</f>
        <v>0</v>
      </c>
    </row>
    <row r="213" spans="1:6" ht="22.5" customHeight="1">
      <c r="A213" s="77" t="s">
        <v>31</v>
      </c>
      <c r="B213" s="77"/>
      <c r="C213" s="77"/>
      <c r="D213" s="77"/>
      <c r="E213" s="32"/>
      <c r="F213" s="35">
        <f>ROUND(F212*0.18,2)</f>
        <v>0</v>
      </c>
    </row>
    <row r="214" spans="1:6" ht="22.5" customHeight="1">
      <c r="A214" s="77" t="s">
        <v>32</v>
      </c>
      <c r="B214" s="77"/>
      <c r="C214" s="77"/>
      <c r="D214" s="77"/>
      <c r="E214" s="32"/>
      <c r="F214" s="35">
        <f>F213+F212</f>
        <v>0</v>
      </c>
    </row>
    <row r="215" spans="1:6" ht="22.5" customHeight="1">
      <c r="A215" s="77" t="s">
        <v>61</v>
      </c>
      <c r="B215" s="77"/>
      <c r="C215" s="77"/>
      <c r="D215" s="77"/>
      <c r="E215" s="32"/>
      <c r="F215" s="35">
        <f>ROUND(F214*0.05,2)</f>
        <v>0</v>
      </c>
    </row>
    <row r="216" spans="1:6" ht="22.5" customHeight="1">
      <c r="A216" s="87" t="s">
        <v>60</v>
      </c>
      <c r="B216" s="81"/>
      <c r="C216" s="81"/>
      <c r="D216" s="82"/>
      <c r="E216" s="32"/>
      <c r="F216" s="35">
        <f>F215+F214</f>
        <v>0</v>
      </c>
    </row>
    <row r="217" s="2" customFormat="1" ht="7.5" customHeight="1"/>
    <row r="218" spans="1:6" s="2" customFormat="1" ht="57" customHeight="1">
      <c r="A218" s="88" t="s">
        <v>33</v>
      </c>
      <c r="B218" s="88"/>
      <c r="C218" s="88"/>
      <c r="D218" s="88"/>
      <c r="E218" s="88"/>
      <c r="F218" s="88"/>
    </row>
    <row r="219" s="2" customFormat="1" ht="5.25" customHeight="1"/>
    <row r="220" spans="1:6" s="2" customFormat="1" ht="31.5" customHeight="1">
      <c r="A220" s="88" t="s">
        <v>62</v>
      </c>
      <c r="B220" s="88"/>
      <c r="C220" s="88"/>
      <c r="D220" s="88"/>
      <c r="E220" s="88"/>
      <c r="F220" s="88"/>
    </row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</sheetData>
  <sheetProtection/>
  <mergeCells count="49">
    <mergeCell ref="A214:D214"/>
    <mergeCell ref="A215:D215"/>
    <mergeCell ref="A216:D216"/>
    <mergeCell ref="A218:F218"/>
    <mergeCell ref="A220:F220"/>
    <mergeCell ref="A211:D211"/>
    <mergeCell ref="A212:D212"/>
    <mergeCell ref="A213:D213"/>
    <mergeCell ref="A204:D204"/>
    <mergeCell ref="A205:F205"/>
    <mergeCell ref="A210:D210"/>
    <mergeCell ref="A191:D191"/>
    <mergeCell ref="A192:F192"/>
    <mergeCell ref="A198:D198"/>
    <mergeCell ref="A199:F199"/>
    <mergeCell ref="A165:D165"/>
    <mergeCell ref="A166:F166"/>
    <mergeCell ref="A174:D174"/>
    <mergeCell ref="A175:F175"/>
    <mergeCell ref="A183:D183"/>
    <mergeCell ref="A184:F184"/>
    <mergeCell ref="A136:B136"/>
    <mergeCell ref="A143:B143"/>
    <mergeCell ref="A146:D146"/>
    <mergeCell ref="A147:F147"/>
    <mergeCell ref="A148:B148"/>
    <mergeCell ref="A159:B159"/>
    <mergeCell ref="A74:D74"/>
    <mergeCell ref="A75:F75"/>
    <mergeCell ref="A122:D122"/>
    <mergeCell ref="A123:F123"/>
    <mergeCell ref="A124:F124"/>
    <mergeCell ref="A125:B125"/>
    <mergeCell ref="A32:F32"/>
    <mergeCell ref="A42:D42"/>
    <mergeCell ref="A43:F43"/>
    <mergeCell ref="A65:D65"/>
    <mergeCell ref="A66:F66"/>
    <mergeCell ref="A73:D73"/>
    <mergeCell ref="A201:D201"/>
    <mergeCell ref="A202:F202"/>
    <mergeCell ref="E1:F1"/>
    <mergeCell ref="A2:F2"/>
    <mergeCell ref="A4:F4"/>
    <mergeCell ref="A8:F8"/>
    <mergeCell ref="A16:D16"/>
    <mergeCell ref="A17:F17"/>
    <mergeCell ref="A30:D30"/>
    <mergeCell ref="A31:F31"/>
  </mergeCells>
  <printOptions/>
  <pageMargins left="0.5905511811023623" right="0.3937007874015748" top="0.3937007874015748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DepUser</cp:lastModifiedBy>
  <cp:lastPrinted>2015-05-19T14:38:58Z</cp:lastPrinted>
  <dcterms:created xsi:type="dcterms:W3CDTF">2009-04-22T07:52:25Z</dcterms:created>
  <dcterms:modified xsi:type="dcterms:W3CDTF">2015-06-16T13:08:53Z</dcterms:modified>
  <cp:category/>
  <cp:version/>
  <cp:contentType/>
  <cp:contentStatus/>
</cp:coreProperties>
</file>