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activeTab="1"/>
  </bookViews>
  <sheets>
    <sheet name="samS" sheetId="1" r:id="rId1"/>
    <sheet name="gaTb" sheetId="2" r:id="rId2"/>
  </sheets>
  <definedNames>
    <definedName name="_xlnm.Print_Titles" localSheetId="1">'gaTb'!$13:$13</definedName>
    <definedName name="_xlnm.Print_Titles" localSheetId="0">'samS'!$10:$10</definedName>
  </definedNames>
  <calcPr fullCalcOnLoad="1"/>
</workbook>
</file>

<file path=xl/sharedStrings.xml><?xml version="1.0" encoding="utf-8"?>
<sst xmlns="http://schemas.openxmlformats.org/spreadsheetml/2006/main" count="644" uniqueCount="255">
  <si>
    <t>sul</t>
  </si>
  <si>
    <t>#</t>
  </si>
  <si>
    <t>k/sT</t>
  </si>
  <si>
    <t>lari</t>
  </si>
  <si>
    <t>eleqtrodi</t>
  </si>
  <si>
    <t>kg</t>
  </si>
  <si>
    <t>tn</t>
  </si>
  <si>
    <t>Sromis xarji</t>
  </si>
  <si>
    <t>1-961</t>
  </si>
  <si>
    <t>manqanebi</t>
  </si>
  <si>
    <t>man</t>
  </si>
  <si>
    <r>
      <t>m</t>
    </r>
    <r>
      <rPr>
        <vertAlign val="superscript"/>
        <sz val="10"/>
        <rFont val="AcadNusx"/>
        <family val="0"/>
      </rPr>
      <t>3</t>
    </r>
  </si>
  <si>
    <t>a-I klasis armatura</t>
  </si>
  <si>
    <t>a-III klasis armatura</t>
  </si>
  <si>
    <t>sxva xarjebi</t>
  </si>
  <si>
    <t>pr</t>
  </si>
  <si>
    <t>yalibis fari</t>
  </si>
  <si>
    <r>
      <t>m</t>
    </r>
    <r>
      <rPr>
        <vertAlign val="superscript"/>
        <sz val="10"/>
        <rFont val="AcadNusx"/>
        <family val="0"/>
      </rPr>
      <t>2</t>
    </r>
  </si>
  <si>
    <t xml:space="preserve">yalibis fari </t>
  </si>
  <si>
    <t>samSeneblo WanWiki</t>
  </si>
  <si>
    <t>m3</t>
  </si>
  <si>
    <t>m2</t>
  </si>
  <si>
    <t>cali</t>
  </si>
  <si>
    <t>c</t>
  </si>
  <si>
    <t>9-14.-5</t>
  </si>
  <si>
    <t xml:space="preserve">Sromis xarji </t>
  </si>
  <si>
    <t>cementis xsnari</t>
  </si>
  <si>
    <t>xis masala</t>
  </si>
  <si>
    <t>lursmani</t>
  </si>
  <si>
    <t>15-168-7</t>
  </si>
  <si>
    <t>fasadis SeRebva wyalmedegi saRebaviT</t>
  </si>
  <si>
    <t>safiTxni</t>
  </si>
  <si>
    <t>15-52-1</t>
  </si>
  <si>
    <t>xaraCos liTonis detalebi</t>
  </si>
  <si>
    <t>xis detalebi</t>
  </si>
  <si>
    <t>fari fenilis</t>
  </si>
  <si>
    <t>jami</t>
  </si>
  <si>
    <t xml:space="preserve">   normatiuli</t>
  </si>
  <si>
    <t xml:space="preserve">   xelfasi</t>
  </si>
  <si>
    <t xml:space="preserve">     masala</t>
  </si>
  <si>
    <t xml:space="preserve">     resursi</t>
  </si>
  <si>
    <t>safuZveli</t>
  </si>
  <si>
    <t>s a m u S a o</t>
  </si>
  <si>
    <t>ganz.</t>
  </si>
  <si>
    <t>erT.</t>
  </si>
  <si>
    <t>10-36-4</t>
  </si>
  <si>
    <t>molartyvis mowyoba</t>
  </si>
  <si>
    <t>molartvis antiseptika</t>
  </si>
  <si>
    <t>10-39-5</t>
  </si>
  <si>
    <t>pasta antiseptikuri</t>
  </si>
  <si>
    <t xml:space="preserve">saxarjTaRricxvo Rirebuleba </t>
  </si>
  <si>
    <t xml:space="preserve"> maT Soris xelfasi</t>
  </si>
  <si>
    <t xml:space="preserve">safuZveli: proeqti                               </t>
  </si>
  <si>
    <t>8.-15-2</t>
  </si>
  <si>
    <t>8-22-2.</t>
  </si>
  <si>
    <t>6-15-9.</t>
  </si>
  <si>
    <t>yalibis ficari IIIxar 40-mm-iani da meti</t>
  </si>
  <si>
    <t>toli</t>
  </si>
  <si>
    <t>10-11-1.</t>
  </si>
  <si>
    <t>glinula</t>
  </si>
  <si>
    <t>10-37-1</t>
  </si>
  <si>
    <t>amoniumfisfati 0.42X2=</t>
  </si>
  <si>
    <t>amoiniumsulfati 0.127X2=</t>
  </si>
  <si>
    <t>navTis kontaqti 0.42X2=</t>
  </si>
  <si>
    <t xml:space="preserve">man </t>
  </si>
  <si>
    <t>saxuravis xis konstr. cecxldacva</t>
  </si>
  <si>
    <t>11.-1-5</t>
  </si>
  <si>
    <t>RorRi</t>
  </si>
  <si>
    <t xml:space="preserve">cementis xsnari </t>
  </si>
  <si>
    <t>webo</t>
  </si>
  <si>
    <t>11-20-3.</t>
  </si>
  <si>
    <t>iatakze keramikuli filebis dageba</t>
  </si>
  <si>
    <t>filebi keramikuli (metlaxis)</t>
  </si>
  <si>
    <t xml:space="preserve">saRebavi fasadis </t>
  </si>
  <si>
    <t>xaraCoebis mowyoba da daSla</t>
  </si>
  <si>
    <t>wyali</t>
  </si>
  <si>
    <t>webovanzeTovani safiTxni</t>
  </si>
  <si>
    <t>34-61-12</t>
  </si>
  <si>
    <t>xis Zeli</t>
  </si>
  <si>
    <t>samSeneblo lursmani, dubeli da moqloni</t>
  </si>
  <si>
    <t>saRebavi wyalemulsiis kedlis</t>
  </si>
  <si>
    <t>gr. damuSaveba xeliT III kat. gruntSi</t>
  </si>
  <si>
    <t>yalibis ficari IIIxar. 40m-iani</t>
  </si>
  <si>
    <t>6.-11-1</t>
  </si>
  <si>
    <t>10-9-11.</t>
  </si>
  <si>
    <t>xis koWebi</t>
  </si>
  <si>
    <t>ficari II xar.19-22mm</t>
  </si>
  <si>
    <t>xamuti</t>
  </si>
  <si>
    <t>errv 6-2-18</t>
  </si>
  <si>
    <t>lursmani burulis moTuTiebuli</t>
  </si>
  <si>
    <t>plastmasis  Sekiduli Weri</t>
  </si>
  <si>
    <t>aT. lari</t>
  </si>
  <si>
    <t xml:space="preserve"> xis gadaxurvis mowyoba</t>
  </si>
  <si>
    <t>d,R.g. 18%</t>
  </si>
  <si>
    <t>s.f.</t>
  </si>
  <si>
    <t>aT lari</t>
  </si>
  <si>
    <t>normativis dasaxeleba da Sifri</t>
  </si>
  <si>
    <t xml:space="preserve"> samuSaoebis, masalebis da danaxarjebis dasaxeleba</t>
  </si>
  <si>
    <t>ganzomilebis erTeuli</t>
  </si>
  <si>
    <t>raodenoba</t>
  </si>
  <si>
    <t>saxarjTaRricxvo Rirebuleba (lari)</t>
  </si>
  <si>
    <t>saproeqto monacemebi</t>
  </si>
  <si>
    <t>erTeulis fasi</t>
  </si>
  <si>
    <t>m</t>
  </si>
  <si>
    <t>_</t>
  </si>
  <si>
    <t xml:space="preserve">jami: </t>
  </si>
  <si>
    <t>jami:</t>
  </si>
  <si>
    <t>gaTboba</t>
  </si>
  <si>
    <t>minaboWkovani  mili d=25 mm</t>
  </si>
  <si>
    <t>minaboWkovani  mili d=20 mm</t>
  </si>
  <si>
    <t>muxli  d25</t>
  </si>
  <si>
    <t>muxli  d20</t>
  </si>
  <si>
    <t>muxli  d20 gaSlili</t>
  </si>
  <si>
    <t>samkapa  d25/20</t>
  </si>
  <si>
    <t>gadasvla d25/20</t>
  </si>
  <si>
    <t>onkani burTuliani d=20mm</t>
  </si>
  <si>
    <t xml:space="preserve">radiatoris ventili </t>
  </si>
  <si>
    <t xml:space="preserve">mufta S/x </t>
  </si>
  <si>
    <t>mufta d=25mm</t>
  </si>
  <si>
    <t>mufta d=20mm</t>
  </si>
  <si>
    <t>radiatori h=0,6m</t>
  </si>
  <si>
    <t>grZ.m</t>
  </si>
  <si>
    <t>zednadebi xarjebi 8%</t>
  </si>
  <si>
    <t>sul jami</t>
  </si>
  <si>
    <t>lokalur-resursuli xarjTaRricxva #1-2</t>
  </si>
  <si>
    <t>liTonis karebis   mowyoba</t>
  </si>
  <si>
    <t>liTonis karebis  blokis Rirebuleba</t>
  </si>
  <si>
    <t>metaloplastikis framugebis  mowyoba</t>
  </si>
  <si>
    <t>metalopl. Framugebis  blokis Rirebuleba</t>
  </si>
  <si>
    <t>trapi</t>
  </si>
  <si>
    <t>komp</t>
  </si>
  <si>
    <t>filebi keramikuli - kafeli</t>
  </si>
  <si>
    <t xml:space="preserve">Sedgenilia 2015w. Ikv. mimdinare doneze                                 </t>
  </si>
  <si>
    <t>meqanizmebi</t>
  </si>
  <si>
    <t>samSeneblo nagvis datvirTava xeliT</t>
  </si>
  <si>
    <t xml:space="preserve">samSeneblo nagvis  transportireba 5km-ze </t>
  </si>
  <si>
    <t>Sida kedlebis mobaTqaSeba cementis xsnariT</t>
  </si>
  <si>
    <t>11.-1-4</t>
  </si>
  <si>
    <t>xreSovani balasti</t>
  </si>
  <si>
    <t xml:space="preserve">sxva xarjebi </t>
  </si>
  <si>
    <t>6-15-1.</t>
  </si>
  <si>
    <t xml:space="preserve">yalibis ficari IIIxar </t>
  </si>
  <si>
    <t>a-I klasis armatura 8</t>
  </si>
  <si>
    <t>g.m.</t>
  </si>
  <si>
    <t>a-III klasis armatura 10</t>
  </si>
  <si>
    <t xml:space="preserve">xreSovani balastiT saZirkvlebis  safuZvlis mowyoba </t>
  </si>
  <si>
    <t>metaloplastikis fanjrebis  mowyoba</t>
  </si>
  <si>
    <t xml:space="preserve">  kedlebis amoyvana mcire zomis betonis blokebiT.sisq. 20sm</t>
  </si>
  <si>
    <t xml:space="preserve">bloki 39X19X19sm </t>
  </si>
  <si>
    <t>15-165-5</t>
  </si>
  <si>
    <t xml:space="preserve">xis Weris - gadaxurvis dafarva laqiT </t>
  </si>
  <si>
    <t xml:space="preserve">Sromis danaxarjebi </t>
  </si>
  <si>
    <t>kac/sT</t>
  </si>
  <si>
    <t>sxva manqana</t>
  </si>
  <si>
    <t>laqi</t>
  </si>
  <si>
    <t>sxva masala</t>
  </si>
  <si>
    <t>34-60-4</t>
  </si>
  <si>
    <t xml:space="preserve">sxva manqana </t>
  </si>
  <si>
    <t>minabambis paketebi</t>
  </si>
  <si>
    <t>xis Weris - gadaxurvis daTbuneba minabambiT</t>
  </si>
  <si>
    <t>15-164-8</t>
  </si>
  <si>
    <t>liTonis karebis SeRebva zeTovani saRebaviT orjer</t>
  </si>
  <si>
    <t>kolori zeTis</t>
  </si>
  <si>
    <t>olifa</t>
  </si>
  <si>
    <t xml:space="preserve">burulis mowyoba moTuTiebuli profnastiliT </t>
  </si>
  <si>
    <t>Tunuqis profnastili sisq.0.55mm</t>
  </si>
  <si>
    <t>15-55-9</t>
  </si>
  <si>
    <t>kedlebis damuSaveba da SeRebva wyalemulsiuri saRebaviT orjer</t>
  </si>
  <si>
    <t>webo-cementi</t>
  </si>
  <si>
    <r>
      <t>CD</t>
    </r>
    <r>
      <rPr>
        <sz val="10"/>
        <rFont val="AcadNusx"/>
        <family val="0"/>
      </rPr>
      <t xml:space="preserve"> profilebi</t>
    </r>
  </si>
  <si>
    <r>
      <t>UD</t>
    </r>
    <r>
      <rPr>
        <sz val="10"/>
        <rFont val="AcadNusx"/>
        <family val="0"/>
      </rPr>
      <t xml:space="preserve"> profilebi</t>
    </r>
  </si>
  <si>
    <t>22.-8-1</t>
  </si>
  <si>
    <t>plastmasis  wyalsadenis milebis mowyoba d=20mm</t>
  </si>
  <si>
    <t>mili plastmasis wyalsadenis d=20mm</t>
  </si>
  <si>
    <t>danarCeni xarjebi</t>
  </si>
  <si>
    <t>16-11-1</t>
  </si>
  <si>
    <t xml:space="preserve"> fasonuri nawilebis mowyoba</t>
  </si>
  <si>
    <t xml:space="preserve">fasonuri nawilebi </t>
  </si>
  <si>
    <t>22.-8-3</t>
  </si>
  <si>
    <t>plastmasis  kanalizaciis  milebis mowyoba WebTan daerTebiT</t>
  </si>
  <si>
    <t>plastmasis  kanalizaciis gofrirebuli mili d=100mm</t>
  </si>
  <si>
    <t>plastmasis  kanalizaciis gofrirebuli mili d=50mm</t>
  </si>
  <si>
    <t>17-4-2</t>
  </si>
  <si>
    <t>17-1-5</t>
  </si>
  <si>
    <t>17-1-8</t>
  </si>
  <si>
    <t xml:space="preserve"> tualetis unitazi Camrecxi avziT mowyoba</t>
  </si>
  <si>
    <t>mon r/b sartyelis mowyoba</t>
  </si>
  <si>
    <t>saxuravis xis konstruqciebis mowyoba</t>
  </si>
  <si>
    <t>kedlebze keramikuli filebis  gakvra h=1,70</t>
  </si>
  <si>
    <t xml:space="preserve"> plastmasis  Sekiduli  Weris mowyoba (samrecxaoSi da sv. wertilSi) </t>
  </si>
  <si>
    <t xml:space="preserve"> sxvadasxva samuSaoebi</t>
  </si>
  <si>
    <t>unitazi Camrecxi avziT Rirebuleba</t>
  </si>
  <si>
    <t>s.f</t>
  </si>
  <si>
    <t>wyalSemkrebi  Rarebis mowyoba</t>
  </si>
  <si>
    <t>12.-8-3</t>
  </si>
  <si>
    <t xml:space="preserve">wyalsawreti milebis mowyoba </t>
  </si>
  <si>
    <t xml:space="preserve">sxva manqana normiT </t>
  </si>
  <si>
    <t>wyalsawreti milebi</t>
  </si>
  <si>
    <t>16.-17-4</t>
  </si>
  <si>
    <t>wyalmimRebi Zabrebi</t>
  </si>
  <si>
    <t>sxvadasxva masala normiT</t>
  </si>
  <si>
    <t>muxli</t>
  </si>
  <si>
    <t xml:space="preserve">lokalur-resursuli xarjTaRricxva  </t>
  </si>
  <si>
    <t>sof. galavanis sabavSvo baRis damxmare nagebobis  samSeneblo samuSaoebi</t>
  </si>
  <si>
    <t>sof.galavanis sabavSvo baRis damxmare nagebobis samSeneblo samuSaoebi.</t>
  </si>
  <si>
    <t>saSrobi</t>
  </si>
  <si>
    <t>pirsabanis  mowyoba SemreviT</t>
  </si>
  <si>
    <t>pirsabanis Rirebuleba SemreviT</t>
  </si>
  <si>
    <t>fasadis kedlebis lesva cementis xsnariT (cokolis CaTvliT0</t>
  </si>
  <si>
    <t>6-16.-1</t>
  </si>
  <si>
    <t xml:space="preserve">yalibis ficari IIxar. 25-32mm-iani </t>
  </si>
  <si>
    <t>yalibis ficari IIxar 40mm-iani</t>
  </si>
  <si>
    <r>
      <t xml:space="preserve">mon. rk/bet lenturi saZirkvlebis da cokolis mowyoba bet. </t>
    </r>
    <r>
      <rPr>
        <sz val="10"/>
        <rFont val="Arial"/>
        <family val="2"/>
      </rPr>
      <t>B20</t>
    </r>
  </si>
  <si>
    <r>
      <t>betoni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B20</t>
    </r>
    <r>
      <rPr>
        <sz val="10"/>
        <rFont val="AcadNusx"/>
        <family val="0"/>
      </rPr>
      <t xml:space="preserve"> </t>
    </r>
  </si>
  <si>
    <t>xreSovani balastiT  cokolis Sevseba datkepniT</t>
  </si>
  <si>
    <t xml:space="preserve">betoni B20 </t>
  </si>
  <si>
    <t>iatakis RorRis safuZvlis datkepniT mowyoba sisq.10sm.</t>
  </si>
  <si>
    <r>
      <t xml:space="preserve">mon r/b  fila betoni </t>
    </r>
    <r>
      <rPr>
        <sz val="10"/>
        <rFont val="Times New Roman"/>
        <family val="1"/>
      </rPr>
      <t>B20</t>
    </r>
    <r>
      <rPr>
        <sz val="10"/>
        <rFont val="AcadNusx"/>
        <family val="0"/>
      </rPr>
      <t xml:space="preserve"> sisq 10sm</t>
    </r>
  </si>
  <si>
    <r>
      <t xml:space="preserve">betoni </t>
    </r>
    <r>
      <rPr>
        <sz val="10"/>
        <rFont val="Arial"/>
        <family val="2"/>
      </rPr>
      <t>B</t>
    </r>
    <r>
      <rPr>
        <sz val="10"/>
        <rFont val="AcadNusx"/>
        <family val="0"/>
      </rPr>
      <t xml:space="preserve">20 </t>
    </r>
  </si>
  <si>
    <t xml:space="preserve"> betonis aivanis da sarinelis mowyoba</t>
  </si>
  <si>
    <t>15-201-8</t>
  </si>
  <si>
    <t>t</t>
  </si>
  <si>
    <t>liTonis konstruqciebi</t>
  </si>
  <si>
    <t>antikoroziuli saRebavi</t>
  </si>
  <si>
    <t>karboluqsi</t>
  </si>
  <si>
    <t>rezinis sadebi</t>
  </si>
  <si>
    <t>8-409-4</t>
  </si>
  <si>
    <r>
      <t>el.sadenis  2X2,5mm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 xml:space="preserve"> Rirebuleba</t>
    </r>
  </si>
  <si>
    <t>8-591-3</t>
  </si>
  <si>
    <t xml:space="preserve">manqanebi </t>
  </si>
  <si>
    <t xml:space="preserve">amomrTveli 1 klaviSiani </t>
  </si>
  <si>
    <t>8-594-1</t>
  </si>
  <si>
    <t xml:space="preserve">  sanaTebis montaJi 1X60vt</t>
  </si>
  <si>
    <t xml:space="preserve">   sanaTebi  1X60vt</t>
  </si>
  <si>
    <r>
      <t>el.sadenis gayvana kveTiT 2X2,5mm</t>
    </r>
    <r>
      <rPr>
        <vertAlign val="superscript"/>
        <sz val="10"/>
        <rFont val="AcadNusx"/>
        <family val="0"/>
      </rPr>
      <t>2</t>
    </r>
  </si>
  <si>
    <t>34-103</t>
  </si>
  <si>
    <t>grZ.m.</t>
  </si>
  <si>
    <t>mili gofrirebuli d=25mm</t>
  </si>
  <si>
    <t>gofrirebuli  milebis mowyoba el. sadenisTvis d=25mm</t>
  </si>
  <si>
    <t xml:space="preserve">amomrTvelebis da rozetebis montaJi </t>
  </si>
  <si>
    <t>rozeti</t>
  </si>
  <si>
    <t>satransporto xarjebi masalaze 4%</t>
  </si>
  <si>
    <t>rentabeloba 6%</t>
  </si>
  <si>
    <t>gauTvaliswinebeli xarjebi 3%</t>
  </si>
  <si>
    <t>Zelaki II xar.60-80 mm</t>
  </si>
  <si>
    <t>wyalmimRebi Zabrebis da muxlis mowyoba</t>
  </si>
  <si>
    <t>s u l</t>
  </si>
  <si>
    <t>onkani burTuliani d=25mm</t>
  </si>
  <si>
    <t>baRis ukan Sesasvlelis  gadaxurvis mowyoba karboluqsiT</t>
  </si>
  <si>
    <r>
      <t xml:space="preserve">Sedgenilia 2015w  </t>
    </r>
    <r>
      <rPr>
        <i/>
        <sz val="11"/>
        <rFont val="AcadNusx"/>
        <family val="0"/>
      </rPr>
      <t xml:space="preserve">I kv </t>
    </r>
    <r>
      <rPr>
        <sz val="11"/>
        <rFont val="AcadNusx"/>
        <family val="0"/>
      </rPr>
      <t xml:space="preserve">mimdinare doneze                                 </t>
    </r>
  </si>
  <si>
    <t xml:space="preserve">montaJi </t>
  </si>
  <si>
    <t xml:space="preserve">satr. xarjebi masalaze </t>
  </si>
  <si>
    <t xml:space="preserve">zednadebi xarjebi </t>
  </si>
  <si>
    <t xml:space="preserve">rentabeloba </t>
  </si>
  <si>
    <t xml:space="preserve">gauTvaliswinebeli xarjebi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</si>
</sst>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37]yyyy\ &quot;წლის&quot;\ dd\ mm\,\ dddd"/>
    <numFmt numFmtId="186" formatCode="0.000"/>
    <numFmt numFmtId="187" formatCode="&quot;$&quot;#,##0.00"/>
    <numFmt numFmtId="188" formatCode="0.00;[Red]0.00"/>
    <numFmt numFmtId="189" formatCode="#,##0.0"/>
    <numFmt numFmtId="190" formatCode="[$-409]dddd\,\ mmmm\ dd\,\ yyyy"/>
    <numFmt numFmtId="191" formatCode="0.000000"/>
    <numFmt numFmtId="192" formatCode="0.0000"/>
    <numFmt numFmtId="193" formatCode="0.00000"/>
    <numFmt numFmtId="194" formatCode="&quot;$&quot;#,##0"/>
    <numFmt numFmtId="195" formatCode="0.0;[Red]0.0"/>
    <numFmt numFmtId="196" formatCode="#,##0.0_);\(#,##0.0\)"/>
    <numFmt numFmtId="197" formatCode="#,##0.000"/>
  </numFmts>
  <fonts count="70">
    <font>
      <sz val="10"/>
      <name val="Arial Cyr"/>
      <family val="0"/>
    </font>
    <font>
      <sz val="12"/>
      <name val="AcadNusx"/>
      <family val="0"/>
    </font>
    <font>
      <sz val="11"/>
      <name val="AcadNusx"/>
      <family val="0"/>
    </font>
    <font>
      <b/>
      <sz val="14"/>
      <name val="AcadNusx"/>
      <family val="0"/>
    </font>
    <font>
      <sz val="10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vertAlign val="superscript"/>
      <sz val="10"/>
      <name val="AcadNusx"/>
      <family val="0"/>
    </font>
    <font>
      <sz val="9"/>
      <name val="AcadNusx"/>
      <family val="0"/>
    </font>
    <font>
      <b/>
      <i/>
      <u val="single"/>
      <sz val="11"/>
      <name val="AcadNusx"/>
      <family val="0"/>
    </font>
    <font>
      <sz val="10"/>
      <name val="Times New Roman"/>
      <family val="1"/>
    </font>
    <font>
      <sz val="10"/>
      <name val="Arial"/>
      <family val="0"/>
    </font>
    <font>
      <b/>
      <sz val="12"/>
      <name val="AcadNusx"/>
      <family val="0"/>
    </font>
    <font>
      <sz val="10"/>
      <name val="Helv"/>
      <family val="0"/>
    </font>
    <font>
      <sz val="12"/>
      <name val="AcadMtavr"/>
      <family val="0"/>
    </font>
    <font>
      <sz val="10"/>
      <name val="AcadMtavr"/>
      <family val="0"/>
    </font>
    <font>
      <b/>
      <sz val="11"/>
      <name val="AcadNusx"/>
      <family val="0"/>
    </font>
    <font>
      <b/>
      <u val="single"/>
      <sz val="16"/>
      <color indexed="8"/>
      <name val="AcadNusx"/>
      <family val="0"/>
    </font>
    <font>
      <sz val="12"/>
      <color indexed="8"/>
      <name val="AcadNusx"/>
      <family val="0"/>
    </font>
    <font>
      <b/>
      <sz val="14"/>
      <color indexed="8"/>
      <name val="AcadNusx"/>
      <family val="0"/>
    </font>
    <font>
      <sz val="14"/>
      <color indexed="8"/>
      <name val="AcadNusx"/>
      <family val="0"/>
    </font>
    <font>
      <sz val="11"/>
      <color indexed="8"/>
      <name val="AcadNusx"/>
      <family val="0"/>
    </font>
    <font>
      <b/>
      <sz val="12"/>
      <color indexed="8"/>
      <name val="AcadNusx"/>
      <family val="0"/>
    </font>
    <font>
      <b/>
      <sz val="11"/>
      <color indexed="8"/>
      <name val="AcadNusx"/>
      <family val="0"/>
    </font>
    <font>
      <b/>
      <sz val="10"/>
      <name val="AcadNusx"/>
      <family val="0"/>
    </font>
    <font>
      <sz val="12"/>
      <name val="GrigoliaMtavr"/>
      <family val="0"/>
    </font>
    <font>
      <b/>
      <sz val="10"/>
      <name val="AcadMtavr"/>
      <family val="0"/>
    </font>
    <font>
      <sz val="10"/>
      <name val="Arachveulebrivi Thin"/>
      <family val="2"/>
    </font>
    <font>
      <i/>
      <sz val="11"/>
      <name val="AcadNusx"/>
      <family val="0"/>
    </font>
    <font>
      <sz val="11"/>
      <name val="Helv"/>
      <family val="0"/>
    </font>
    <font>
      <sz val="11"/>
      <name val="Arial Cyr"/>
      <family val="0"/>
    </font>
    <font>
      <b/>
      <sz val="10"/>
      <name val="Arial Cyr"/>
      <family val="2"/>
    </font>
    <font>
      <sz val="10"/>
      <color indexed="8"/>
      <name val="AcadNusx"/>
      <family val="0"/>
    </font>
    <font>
      <sz val="16"/>
      <name val="AcadMtavr"/>
      <family val="0"/>
    </font>
    <font>
      <u val="single"/>
      <sz val="14"/>
      <color indexed="8"/>
      <name val="AcadMtav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14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14" fillId="0" borderId="0">
      <alignment/>
      <protection/>
    </xf>
  </cellStyleXfs>
  <cellXfs count="55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14" fontId="4" fillId="0" borderId="19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70" applyFont="1" applyAlignment="1">
      <alignment horizontal="right"/>
      <protection/>
    </xf>
    <xf numFmtId="0" fontId="1" fillId="0" borderId="0" xfId="66" applyFont="1">
      <alignment/>
      <protection/>
    </xf>
    <xf numFmtId="0" fontId="1" fillId="0" borderId="0" xfId="66" applyFont="1" applyAlignment="1">
      <alignment horizontal="left"/>
      <protection/>
    </xf>
    <xf numFmtId="2" fontId="0" fillId="0" borderId="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1" fillId="0" borderId="11" xfId="70" applyFont="1" applyBorder="1" applyAlignment="1">
      <alignment horizontal="right"/>
      <protection/>
    </xf>
    <xf numFmtId="0" fontId="0" fillId="0" borderId="19" xfId="0" applyBorder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4" fillId="0" borderId="15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0" fillId="0" borderId="20" xfId="0" applyNumberFormat="1" applyBorder="1" applyAlignment="1">
      <alignment/>
    </xf>
    <xf numFmtId="2" fontId="4" fillId="0" borderId="19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2" fontId="4" fillId="0" borderId="0" xfId="0" applyNumberFormat="1" applyFont="1" applyBorder="1" applyAlignment="1">
      <alignment horizontal="center" vertical="top"/>
    </xf>
    <xf numFmtId="1" fontId="4" fillId="0" borderId="12" xfId="0" applyNumberFormat="1" applyFont="1" applyBorder="1" applyAlignment="1">
      <alignment horizontal="center" vertical="top"/>
    </xf>
    <xf numFmtId="2" fontId="4" fillId="0" borderId="12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14" fontId="4" fillId="0" borderId="19" xfId="0" applyNumberFormat="1" applyFont="1" applyBorder="1" applyAlignment="1">
      <alignment horizontal="center" vertical="top"/>
    </xf>
    <xf numFmtId="186" fontId="4" fillId="0" borderId="0" xfId="0" applyNumberFormat="1" applyFont="1" applyAlignment="1">
      <alignment horizontal="center"/>
    </xf>
    <xf numFmtId="186" fontId="4" fillId="0" borderId="19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4" fillId="0" borderId="17" xfId="0" applyFont="1" applyBorder="1" applyAlignment="1">
      <alignment horizontal="center" vertical="top" wrapText="1"/>
    </xf>
    <xf numFmtId="2" fontId="14" fillId="0" borderId="0" xfId="0" applyNumberFormat="1" applyFont="1" applyAlignment="1">
      <alignment/>
    </xf>
    <xf numFmtId="2" fontId="14" fillId="0" borderId="11" xfId="0" applyNumberFormat="1" applyFont="1" applyBorder="1" applyAlignment="1">
      <alignment/>
    </xf>
    <xf numFmtId="0" fontId="14" fillId="0" borderId="10" xfId="0" applyFont="1" applyBorder="1" applyAlignment="1">
      <alignment/>
    </xf>
    <xf numFmtId="1" fontId="4" fillId="0" borderId="19" xfId="0" applyNumberFormat="1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14" fontId="4" fillId="0" borderId="23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 vertical="top"/>
    </xf>
    <xf numFmtId="2" fontId="4" fillId="0" borderId="23" xfId="0" applyNumberFormat="1" applyFont="1" applyBorder="1" applyAlignment="1">
      <alignment horizontal="center" vertical="top"/>
    </xf>
    <xf numFmtId="2" fontId="4" fillId="0" borderId="17" xfId="0" applyNumberFormat="1" applyFont="1" applyBorder="1" applyAlignment="1">
      <alignment horizontal="center" vertical="top"/>
    </xf>
    <xf numFmtId="2" fontId="4" fillId="0" borderId="16" xfId="0" applyNumberFormat="1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0" fillId="33" borderId="0" xfId="0" applyFill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14" fillId="0" borderId="0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1" fillId="0" borderId="0" xfId="70" applyNumberFormat="1" applyFont="1" applyAlignment="1">
      <alignment horizontal="center"/>
      <protection/>
    </xf>
    <xf numFmtId="0" fontId="4" fillId="0" borderId="0" xfId="70" applyFont="1" applyAlignment="1">
      <alignment horizontal="center"/>
      <protection/>
    </xf>
    <xf numFmtId="0" fontId="4" fillId="0" borderId="11" xfId="70" applyFont="1" applyBorder="1" applyAlignment="1">
      <alignment horizontal="center"/>
      <protection/>
    </xf>
    <xf numFmtId="0" fontId="19" fillId="0" borderId="0" xfId="68" applyFont="1" applyAlignment="1">
      <alignment horizontal="center"/>
      <protection/>
    </xf>
    <xf numFmtId="0" fontId="0" fillId="0" borderId="0" xfId="68" applyFont="1">
      <alignment/>
      <protection/>
    </xf>
    <xf numFmtId="0" fontId="16" fillId="0" borderId="0" xfId="68" applyFont="1">
      <alignment/>
      <protection/>
    </xf>
    <xf numFmtId="0" fontId="4" fillId="0" borderId="0" xfId="68" applyFont="1">
      <alignment/>
      <protection/>
    </xf>
    <xf numFmtId="0" fontId="19" fillId="0" borderId="0" xfId="68" applyFont="1">
      <alignment/>
      <protection/>
    </xf>
    <xf numFmtId="0" fontId="21" fillId="0" borderId="0" xfId="68" applyFont="1" applyBorder="1" applyAlignment="1">
      <alignment horizontal="center"/>
      <protection/>
    </xf>
    <xf numFmtId="0" fontId="22" fillId="0" borderId="0" xfId="68" applyFont="1" applyBorder="1" applyAlignment="1">
      <alignment horizontal="left"/>
      <protection/>
    </xf>
    <xf numFmtId="0" fontId="2" fillId="0" borderId="0" xfId="66" applyFont="1">
      <alignment/>
      <protection/>
    </xf>
    <xf numFmtId="0" fontId="2" fillId="0" borderId="0" xfId="70" applyFont="1" applyAlignment="1">
      <alignment horizontal="right"/>
      <protection/>
    </xf>
    <xf numFmtId="186" fontId="2" fillId="0" borderId="0" xfId="70" applyNumberFormat="1" applyFont="1" applyAlignment="1">
      <alignment horizontal="center"/>
      <protection/>
    </xf>
    <xf numFmtId="0" fontId="2" fillId="0" borderId="0" xfId="70" applyFont="1" applyAlignment="1">
      <alignment horizontal="center"/>
      <protection/>
    </xf>
    <xf numFmtId="0" fontId="22" fillId="0" borderId="0" xfId="68" applyFont="1">
      <alignment/>
      <protection/>
    </xf>
    <xf numFmtId="0" fontId="2" fillId="0" borderId="0" xfId="66" applyFont="1" applyAlignment="1">
      <alignment horizontal="left"/>
      <protection/>
    </xf>
    <xf numFmtId="0" fontId="22" fillId="0" borderId="0" xfId="68" applyFont="1" applyBorder="1" applyAlignment="1">
      <alignment horizontal="center"/>
      <protection/>
    </xf>
    <xf numFmtId="0" fontId="22" fillId="0" borderId="11" xfId="68" applyFont="1" applyBorder="1" applyAlignment="1">
      <alignment horizontal="center"/>
      <protection/>
    </xf>
    <xf numFmtId="0" fontId="22" fillId="0" borderId="11" xfId="68" applyFont="1" applyBorder="1" applyAlignment="1">
      <alignment horizontal="left"/>
      <protection/>
    </xf>
    <xf numFmtId="0" fontId="2" fillId="0" borderId="11" xfId="70" applyFont="1" applyBorder="1" applyAlignment="1">
      <alignment horizontal="right"/>
      <protection/>
    </xf>
    <xf numFmtId="186" fontId="2" fillId="0" borderId="11" xfId="70" applyNumberFormat="1" applyFont="1" applyBorder="1" applyAlignment="1">
      <alignment horizontal="center"/>
      <protection/>
    </xf>
    <xf numFmtId="0" fontId="22" fillId="0" borderId="20" xfId="68" applyFont="1" applyBorder="1" applyAlignment="1">
      <alignment horizontal="center" vertical="top" wrapText="1"/>
      <protection/>
    </xf>
    <xf numFmtId="0" fontId="22" fillId="0" borderId="12" xfId="68" applyFont="1" applyBorder="1" applyAlignment="1">
      <alignment horizontal="center" vertical="top" wrapText="1"/>
      <protection/>
    </xf>
    <xf numFmtId="0" fontId="22" fillId="0" borderId="20" xfId="68" applyFont="1" applyBorder="1" applyAlignment="1">
      <alignment vertical="top" wrapText="1"/>
      <protection/>
    </xf>
    <xf numFmtId="0" fontId="19" fillId="0" borderId="20" xfId="68" applyFont="1" applyBorder="1" applyAlignment="1">
      <alignment horizontal="center"/>
      <protection/>
    </xf>
    <xf numFmtId="0" fontId="19" fillId="0" borderId="20" xfId="68" applyFont="1" applyBorder="1" applyAlignment="1">
      <alignment horizontal="center" wrapText="1"/>
      <protection/>
    </xf>
    <xf numFmtId="0" fontId="22" fillId="0" borderId="20" xfId="68" applyFont="1" applyBorder="1">
      <alignment/>
      <protection/>
    </xf>
    <xf numFmtId="0" fontId="22" fillId="0" borderId="20" xfId="68" applyFont="1" applyBorder="1" applyAlignment="1">
      <alignment horizontal="center"/>
      <protection/>
    </xf>
    <xf numFmtId="2" fontId="22" fillId="0" borderId="20" xfId="68" applyNumberFormat="1" applyFont="1" applyBorder="1" applyAlignment="1">
      <alignment horizontal="center"/>
      <protection/>
    </xf>
    <xf numFmtId="0" fontId="4" fillId="0" borderId="20" xfId="68" applyFont="1" applyBorder="1" applyAlignment="1">
      <alignment horizontal="center" vertical="center"/>
      <protection/>
    </xf>
    <xf numFmtId="0" fontId="1" fillId="0" borderId="20" xfId="68" applyFont="1" applyBorder="1" applyAlignment="1">
      <alignment wrapText="1"/>
      <protection/>
    </xf>
    <xf numFmtId="0" fontId="1" fillId="0" borderId="18" xfId="68" applyFont="1" applyBorder="1" applyAlignment="1">
      <alignment horizontal="center" vertical="center" wrapText="1"/>
      <protection/>
    </xf>
    <xf numFmtId="0" fontId="1" fillId="0" borderId="20" xfId="68" applyFont="1" applyBorder="1" applyAlignment="1">
      <alignment horizontal="center" vertical="center"/>
      <protection/>
    </xf>
    <xf numFmtId="2" fontId="1" fillId="0" borderId="18" xfId="68" applyNumberFormat="1" applyFont="1" applyBorder="1" applyAlignment="1">
      <alignment horizontal="center" vertical="center" wrapText="1"/>
      <protection/>
    </xf>
    <xf numFmtId="0" fontId="1" fillId="0" borderId="20" xfId="68" applyFont="1" applyBorder="1">
      <alignment/>
      <protection/>
    </xf>
    <xf numFmtId="0" fontId="4" fillId="0" borderId="14" xfId="68" applyFont="1" applyBorder="1" applyAlignment="1">
      <alignment horizontal="center" vertical="center" wrapText="1"/>
      <protection/>
    </xf>
    <xf numFmtId="0" fontId="1" fillId="0" borderId="20" xfId="68" applyFont="1" applyBorder="1" applyAlignment="1">
      <alignment vertical="top" wrapText="1"/>
      <protection/>
    </xf>
    <xf numFmtId="2" fontId="19" fillId="0" borderId="20" xfId="68" applyNumberFormat="1" applyFont="1" applyBorder="1" applyAlignment="1">
      <alignment horizontal="center"/>
      <protection/>
    </xf>
    <xf numFmtId="0" fontId="19" fillId="0" borderId="0" xfId="68" applyFont="1" applyBorder="1" applyAlignment="1">
      <alignment horizontal="center"/>
      <protection/>
    </xf>
    <xf numFmtId="0" fontId="19" fillId="0" borderId="0" xfId="68" applyFont="1" applyAlignment="1">
      <alignment/>
      <protection/>
    </xf>
    <xf numFmtId="1" fontId="23" fillId="33" borderId="0" xfId="68" applyNumberFormat="1" applyFont="1" applyFill="1" applyAlignment="1">
      <alignment horizontal="center"/>
      <protection/>
    </xf>
    <xf numFmtId="0" fontId="0" fillId="0" borderId="0" xfId="68" applyFont="1" applyAlignment="1">
      <alignment/>
      <protection/>
    </xf>
    <xf numFmtId="0" fontId="24" fillId="0" borderId="20" xfId="68" applyFont="1" applyBorder="1" applyAlignment="1">
      <alignment horizontal="center"/>
      <protection/>
    </xf>
    <xf numFmtId="2" fontId="24" fillId="0" borderId="20" xfId="68" applyNumberFormat="1" applyFont="1" applyBorder="1" applyAlignment="1">
      <alignment horizontal="center"/>
      <protection/>
    </xf>
    <xf numFmtId="1" fontId="24" fillId="0" borderId="20" xfId="68" applyNumberFormat="1" applyFont="1" applyBorder="1" applyAlignment="1">
      <alignment horizontal="center"/>
      <protection/>
    </xf>
    <xf numFmtId="0" fontId="23" fillId="33" borderId="0" xfId="68" applyFont="1" applyFill="1" applyBorder="1" applyAlignment="1">
      <alignment horizontal="center"/>
      <protection/>
    </xf>
    <xf numFmtId="1" fontId="23" fillId="33" borderId="0" xfId="68" applyNumberFormat="1" applyFont="1" applyFill="1" applyBorder="1" applyAlignment="1">
      <alignment horizontal="center"/>
      <protection/>
    </xf>
    <xf numFmtId="0" fontId="13" fillId="0" borderId="0" xfId="72" applyFont="1" applyBorder="1" applyAlignment="1">
      <alignment horizontal="center" vertical="top" wrapText="1"/>
      <protection/>
    </xf>
    <xf numFmtId="0" fontId="23" fillId="33" borderId="0" xfId="68" applyFont="1" applyFill="1" applyAlignment="1">
      <alignment horizontal="center"/>
      <protection/>
    </xf>
    <xf numFmtId="0" fontId="23" fillId="33" borderId="0" xfId="68" applyFont="1" applyFill="1" applyAlignment="1">
      <alignment horizontal="center" vertical="center"/>
      <protection/>
    </xf>
    <xf numFmtId="0" fontId="23" fillId="33" borderId="0" xfId="68" applyFont="1" applyFill="1" applyAlignment="1">
      <alignment/>
      <protection/>
    </xf>
    <xf numFmtId="0" fontId="19" fillId="0" borderId="0" xfId="68" applyFont="1" applyBorder="1" applyAlignment="1">
      <alignment/>
      <protection/>
    </xf>
    <xf numFmtId="0" fontId="17" fillId="33" borderId="0" xfId="0" applyFont="1" applyFill="1" applyBorder="1" applyAlignment="1">
      <alignment horizontal="center" wrapText="1"/>
    </xf>
    <xf numFmtId="0" fontId="19" fillId="0" borderId="0" xfId="68" applyFont="1" applyBorder="1">
      <alignment/>
      <protection/>
    </xf>
    <xf numFmtId="1" fontId="19" fillId="0" borderId="0" xfId="68" applyNumberFormat="1" applyFont="1" applyAlignment="1">
      <alignment horizontal="center"/>
      <protection/>
    </xf>
    <xf numFmtId="1" fontId="23" fillId="0" borderId="0" xfId="68" applyNumberFormat="1" applyFont="1" applyAlignment="1">
      <alignment horizontal="center"/>
      <protection/>
    </xf>
    <xf numFmtId="14" fontId="4" fillId="0" borderId="23" xfId="0" applyNumberFormat="1" applyFont="1" applyBorder="1" applyAlignment="1">
      <alignment horizontal="center" vertical="top"/>
    </xf>
    <xf numFmtId="2" fontId="0" fillId="0" borderId="14" xfId="0" applyNumberFormat="1" applyBorder="1" applyAlignment="1">
      <alignment/>
    </xf>
    <xf numFmtId="0" fontId="13" fillId="0" borderId="10" xfId="0" applyFont="1" applyFill="1" applyBorder="1" applyAlignment="1">
      <alignment horizontal="center" wrapText="1"/>
    </xf>
    <xf numFmtId="1" fontId="4" fillId="0" borderId="23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17" fillId="0" borderId="14" xfId="0" applyNumberFormat="1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1" fontId="17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2" fontId="4" fillId="0" borderId="10" xfId="74" applyNumberFormat="1" applyFont="1" applyBorder="1" applyAlignment="1">
      <alignment horizontal="center"/>
      <protection/>
    </xf>
    <xf numFmtId="14" fontId="4" fillId="0" borderId="12" xfId="0" applyNumberFormat="1" applyFont="1" applyBorder="1" applyAlignment="1">
      <alignment horizontal="center" vertical="top"/>
    </xf>
    <xf numFmtId="2" fontId="25" fillId="0" borderId="17" xfId="0" applyNumberFormat="1" applyFont="1" applyBorder="1" applyAlignment="1">
      <alignment horizontal="center" vertical="top"/>
    </xf>
    <xf numFmtId="2" fontId="25" fillId="0" borderId="12" xfId="0" applyNumberFormat="1" applyFont="1" applyBorder="1" applyAlignment="1">
      <alignment horizontal="center" vertical="top"/>
    </xf>
    <xf numFmtId="1" fontId="25" fillId="0" borderId="12" xfId="0" applyNumberFormat="1" applyFont="1" applyBorder="1" applyAlignment="1">
      <alignment horizontal="center" vertical="top"/>
    </xf>
    <xf numFmtId="184" fontId="4" fillId="0" borderId="10" xfId="0" applyNumberFormat="1" applyFont="1" applyBorder="1" applyAlignment="1">
      <alignment horizontal="center" vertical="top"/>
    </xf>
    <xf numFmtId="1" fontId="25" fillId="0" borderId="10" xfId="0" applyNumberFormat="1" applyFont="1" applyBorder="1" applyAlignment="1">
      <alignment horizontal="center" vertical="top"/>
    </xf>
    <xf numFmtId="0" fontId="4" fillId="0" borderId="10" xfId="62" applyFont="1" applyBorder="1" applyAlignment="1">
      <alignment horizontal="center"/>
      <protection/>
    </xf>
    <xf numFmtId="0" fontId="4" fillId="0" borderId="10" xfId="62" applyFont="1" applyBorder="1" applyAlignment="1">
      <alignment horizontal="left" vertical="center"/>
      <protection/>
    </xf>
    <xf numFmtId="0" fontId="4" fillId="0" borderId="19" xfId="62" applyFont="1" applyBorder="1" applyAlignment="1">
      <alignment horizontal="center"/>
      <protection/>
    </xf>
    <xf numFmtId="186" fontId="4" fillId="33" borderId="0" xfId="62" applyNumberFormat="1" applyFont="1" applyFill="1" applyBorder="1" applyAlignment="1">
      <alignment horizontal="center"/>
      <protection/>
    </xf>
    <xf numFmtId="2" fontId="4" fillId="0" borderId="10" xfId="62" applyNumberFormat="1" applyFont="1" applyBorder="1" applyAlignment="1">
      <alignment horizontal="center"/>
      <protection/>
    </xf>
    <xf numFmtId="2" fontId="4" fillId="0" borderId="0" xfId="62" applyNumberFormat="1" applyFont="1" applyBorder="1" applyAlignment="1">
      <alignment horizontal="center"/>
      <protection/>
    </xf>
    <xf numFmtId="1" fontId="4" fillId="0" borderId="10" xfId="62" applyNumberFormat="1" applyFont="1" applyBorder="1" applyAlignment="1">
      <alignment horizontal="center"/>
      <protection/>
    </xf>
    <xf numFmtId="2" fontId="4" fillId="33" borderId="11" xfId="0" applyNumberFormat="1" applyFont="1" applyFill="1" applyBorder="1" applyAlignment="1">
      <alignment horizontal="center"/>
    </xf>
    <xf numFmtId="2" fontId="2" fillId="0" borderId="11" xfId="70" applyNumberFormat="1" applyFont="1" applyBorder="1" applyAlignment="1">
      <alignment horizontal="center"/>
      <protection/>
    </xf>
    <xf numFmtId="0" fontId="4" fillId="0" borderId="23" xfId="0" applyFont="1" applyBorder="1" applyAlignment="1">
      <alignment horizontal="center" vertical="top"/>
    </xf>
    <xf numFmtId="2" fontId="25" fillId="0" borderId="23" xfId="0" applyNumberFormat="1" applyFont="1" applyBorder="1" applyAlignment="1">
      <alignment horizontal="center" vertical="top"/>
    </xf>
    <xf numFmtId="0" fontId="4" fillId="0" borderId="10" xfId="74" applyFont="1" applyBorder="1" applyAlignment="1">
      <alignment horizontal="center"/>
      <protection/>
    </xf>
    <xf numFmtId="0" fontId="4" fillId="0" borderId="0" xfId="74" applyFont="1" applyBorder="1" applyAlignment="1">
      <alignment horizontal="center"/>
      <protection/>
    </xf>
    <xf numFmtId="2" fontId="4" fillId="0" borderId="0" xfId="74" applyNumberFormat="1" applyFont="1" applyBorder="1" applyAlignment="1">
      <alignment horizontal="center"/>
      <protection/>
    </xf>
    <xf numFmtId="2" fontId="4" fillId="0" borderId="10" xfId="78" applyNumberFormat="1" applyFont="1" applyBorder="1" applyAlignment="1">
      <alignment horizontal="center" vertical="center"/>
      <protection/>
    </xf>
    <xf numFmtId="0" fontId="4" fillId="33" borderId="12" xfId="0" applyFont="1" applyFill="1" applyBorder="1" applyAlignment="1">
      <alignment horizontal="center" vertical="top"/>
    </xf>
    <xf numFmtId="0" fontId="4" fillId="0" borderId="23" xfId="0" applyFont="1" applyBorder="1" applyAlignment="1">
      <alignment horizontal="left" vertical="center" wrapText="1"/>
    </xf>
    <xf numFmtId="0" fontId="4" fillId="33" borderId="12" xfId="0" applyFont="1" applyFill="1" applyBorder="1" applyAlignment="1" quotePrefix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 quotePrefix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33" borderId="14" xfId="0" applyFont="1" applyFill="1" applyBorder="1" applyAlignment="1" quotePrefix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11" fillId="0" borderId="12" xfId="0" applyFont="1" applyBorder="1" applyAlignment="1" quotePrefix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11" fillId="0" borderId="10" xfId="0" applyFont="1" applyBorder="1" applyAlignment="1" quotePrefix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11" fillId="0" borderId="14" xfId="0" applyFont="1" applyBorder="1" applyAlignment="1" quotePrefix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7" xfId="62" applyNumberFormat="1" applyFont="1" applyBorder="1" applyAlignment="1">
      <alignment horizontal="center" vertical="center"/>
      <protection/>
    </xf>
    <xf numFmtId="2" fontId="4" fillId="0" borderId="0" xfId="62" applyNumberFormat="1" applyFont="1" applyBorder="1" applyAlignment="1">
      <alignment horizontal="center" vertical="center"/>
      <protection/>
    </xf>
    <xf numFmtId="2" fontId="4" fillId="0" borderId="11" xfId="62" applyNumberFormat="1" applyFont="1" applyBorder="1" applyAlignment="1">
      <alignment horizontal="center" vertical="center"/>
      <protection/>
    </xf>
    <xf numFmtId="171" fontId="9" fillId="0" borderId="13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43" fontId="4" fillId="0" borderId="0" xfId="42" applyFont="1" applyFill="1" applyBorder="1" applyAlignment="1">
      <alignment horizontal="center" vertical="center" wrapText="1"/>
    </xf>
    <xf numFmtId="43" fontId="4" fillId="0" borderId="11" xfId="42" applyFont="1" applyFill="1" applyBorder="1" applyAlignment="1">
      <alignment horizontal="center" vertical="center" wrapText="1"/>
    </xf>
    <xf numFmtId="2" fontId="4" fillId="0" borderId="17" xfId="62" applyNumberFormat="1" applyFont="1" applyBorder="1" applyAlignment="1">
      <alignment horizontal="center"/>
      <protection/>
    </xf>
    <xf numFmtId="2" fontId="4" fillId="0" borderId="11" xfId="62" applyNumberFormat="1" applyFont="1" applyBorder="1" applyAlignment="1">
      <alignment horizontal="center"/>
      <protection/>
    </xf>
    <xf numFmtId="2" fontId="4" fillId="0" borderId="16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 wrapText="1"/>
    </xf>
    <xf numFmtId="43" fontId="4" fillId="0" borderId="13" xfId="42" applyFont="1" applyFill="1" applyBorder="1" applyAlignment="1">
      <alignment horizontal="center" vertical="top" wrapText="1"/>
    </xf>
    <xf numFmtId="43" fontId="4" fillId="0" borderId="15" xfId="42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33" borderId="16" xfId="0" applyNumberFormat="1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/>
    </xf>
    <xf numFmtId="2" fontId="4" fillId="33" borderId="15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wrapText="1"/>
    </xf>
    <xf numFmtId="0" fontId="4" fillId="33" borderId="13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2" fontId="4" fillId="0" borderId="19" xfId="0" applyNumberFormat="1" applyFont="1" applyBorder="1" applyAlignment="1">
      <alignment horizontal="center" vertical="top"/>
    </xf>
    <xf numFmtId="0" fontId="4" fillId="0" borderId="18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1" fillId="33" borderId="10" xfId="58" applyFont="1" applyFill="1" applyBorder="1" applyProtection="1">
      <alignment/>
      <protection/>
    </xf>
    <xf numFmtId="0" fontId="11" fillId="33" borderId="14" xfId="58" applyFont="1" applyFill="1" applyBorder="1" applyProtection="1">
      <alignment/>
      <protection/>
    </xf>
    <xf numFmtId="2" fontId="4" fillId="0" borderId="15" xfId="0" applyNumberFormat="1" applyFont="1" applyBorder="1" applyAlignment="1">
      <alignment horizontal="center" vertical="center"/>
    </xf>
    <xf numFmtId="0" fontId="11" fillId="33" borderId="13" xfId="58" applyFont="1" applyFill="1" applyBorder="1" applyAlignment="1" applyProtection="1">
      <alignment horizontal="center" vertical="center"/>
      <protection/>
    </xf>
    <xf numFmtId="0" fontId="4" fillId="0" borderId="10" xfId="78" applyFont="1" applyBorder="1" applyAlignment="1">
      <alignment horizontal="center"/>
      <protection/>
    </xf>
    <xf numFmtId="0" fontId="4" fillId="0" borderId="10" xfId="78" applyFont="1" applyBorder="1" applyAlignment="1">
      <alignment horizontal="center" vertical="top"/>
      <protection/>
    </xf>
    <xf numFmtId="0" fontId="4" fillId="0" borderId="19" xfId="78" applyFont="1" applyBorder="1" applyAlignment="1">
      <alignment horizontal="center" vertical="top"/>
      <protection/>
    </xf>
    <xf numFmtId="0" fontId="4" fillId="0" borderId="12" xfId="59" applyFont="1" applyFill="1" applyBorder="1" applyAlignment="1" applyProtection="1">
      <alignment horizontal="left" vertical="top" wrapText="1"/>
      <protection/>
    </xf>
    <xf numFmtId="0" fontId="4" fillId="0" borderId="10" xfId="59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3" xfId="78" applyFont="1" applyBorder="1" applyAlignment="1">
      <alignment horizontal="center"/>
      <protection/>
    </xf>
    <xf numFmtId="2" fontId="4" fillId="0" borderId="10" xfId="78" applyNumberFormat="1" applyFont="1" applyBorder="1" applyAlignment="1">
      <alignment horizontal="center"/>
      <protection/>
    </xf>
    <xf numFmtId="2" fontId="4" fillId="0" borderId="19" xfId="78" applyNumberFormat="1" applyFont="1" applyBorder="1" applyAlignment="1">
      <alignment horizontal="center"/>
      <protection/>
    </xf>
    <xf numFmtId="0" fontId="4" fillId="0" borderId="0" xfId="78" applyFont="1" applyBorder="1" applyAlignment="1">
      <alignment horizontal="center" vertical="top"/>
      <protection/>
    </xf>
    <xf numFmtId="0" fontId="11" fillId="0" borderId="10" xfId="78" applyFont="1" applyBorder="1" applyAlignment="1">
      <alignment horizontal="left" wrapText="1"/>
      <protection/>
    </xf>
    <xf numFmtId="0" fontId="4" fillId="0" borderId="12" xfId="78" applyFont="1" applyBorder="1" applyAlignment="1">
      <alignment horizontal="center" vertical="top"/>
      <protection/>
    </xf>
    <xf numFmtId="14" fontId="4" fillId="0" borderId="12" xfId="61" applyNumberFormat="1" applyFont="1" applyBorder="1" applyAlignment="1">
      <alignment horizontal="center" vertical="top"/>
      <protection/>
    </xf>
    <xf numFmtId="0" fontId="4" fillId="0" borderId="17" xfId="61" applyFont="1" applyBorder="1" applyAlignment="1">
      <alignment horizontal="left" vertical="center" wrapText="1"/>
      <protection/>
    </xf>
    <xf numFmtId="0" fontId="4" fillId="0" borderId="12" xfId="61" applyFont="1" applyBorder="1" applyAlignment="1">
      <alignment horizontal="center" vertical="top"/>
      <protection/>
    </xf>
    <xf numFmtId="0" fontId="12" fillId="0" borderId="12" xfId="61" applyFont="1" applyBorder="1">
      <alignment/>
      <protection/>
    </xf>
    <xf numFmtId="0" fontId="4" fillId="0" borderId="23" xfId="61" applyFont="1" applyBorder="1" applyAlignment="1">
      <alignment horizontal="center" vertical="top"/>
      <protection/>
    </xf>
    <xf numFmtId="0" fontId="25" fillId="0" borderId="23" xfId="61" applyFont="1" applyBorder="1" applyAlignment="1">
      <alignment horizontal="center" vertical="top"/>
      <protection/>
    </xf>
    <xf numFmtId="0" fontId="25" fillId="0" borderId="17" xfId="61" applyFont="1" applyBorder="1" applyAlignment="1">
      <alignment horizontal="center" vertical="top"/>
      <protection/>
    </xf>
    <xf numFmtId="0" fontId="25" fillId="0" borderId="12" xfId="61" applyFont="1" applyBorder="1" applyAlignment="1">
      <alignment horizontal="center" vertical="top"/>
      <protection/>
    </xf>
    <xf numFmtId="1" fontId="25" fillId="0" borderId="12" xfId="61" applyNumberFormat="1" applyFont="1" applyBorder="1" applyAlignment="1">
      <alignment horizontal="center" vertical="top"/>
      <protection/>
    </xf>
    <xf numFmtId="0" fontId="4" fillId="0" borderId="10" xfId="61" applyFont="1" applyBorder="1" applyAlignment="1">
      <alignment horizontal="center"/>
      <protection/>
    </xf>
    <xf numFmtId="0" fontId="4" fillId="0" borderId="0" xfId="61" applyFont="1" applyBorder="1" applyAlignment="1">
      <alignment horizontal="left" vertical="center"/>
      <protection/>
    </xf>
    <xf numFmtId="0" fontId="4" fillId="0" borderId="19" xfId="61" applyFont="1" applyBorder="1" applyAlignment="1">
      <alignment horizontal="center"/>
      <protection/>
    </xf>
    <xf numFmtId="0" fontId="4" fillId="0" borderId="0" xfId="61" applyFont="1" applyBorder="1" applyAlignment="1">
      <alignment horizontal="center"/>
      <protection/>
    </xf>
    <xf numFmtId="1" fontId="4" fillId="0" borderId="10" xfId="61" applyNumberFormat="1" applyFont="1" applyBorder="1" applyAlignment="1">
      <alignment horizontal="center"/>
      <protection/>
    </xf>
    <xf numFmtId="2" fontId="4" fillId="0" borderId="19" xfId="61" applyNumberFormat="1" applyFont="1" applyBorder="1" applyAlignment="1">
      <alignment horizontal="center"/>
      <protection/>
    </xf>
    <xf numFmtId="2" fontId="4" fillId="0" borderId="0" xfId="61" applyNumberFormat="1" applyFont="1" applyBorder="1" applyAlignment="1">
      <alignment horizontal="center"/>
      <protection/>
    </xf>
    <xf numFmtId="2" fontId="4" fillId="0" borderId="10" xfId="61" applyNumberFormat="1" applyFont="1" applyBorder="1" applyAlignment="1">
      <alignment horizontal="center"/>
      <protection/>
    </xf>
    <xf numFmtId="0" fontId="4" fillId="0" borderId="10" xfId="61" applyFont="1" applyBorder="1" applyAlignment="1">
      <alignment horizontal="center" vertical="top"/>
      <protection/>
    </xf>
    <xf numFmtId="0" fontId="4" fillId="0" borderId="0" xfId="61" applyFont="1" applyBorder="1" applyAlignment="1">
      <alignment horizontal="left" vertical="center" wrapText="1"/>
      <protection/>
    </xf>
    <xf numFmtId="0" fontId="4" fillId="0" borderId="19" xfId="61" applyFont="1" applyBorder="1" applyAlignment="1">
      <alignment horizontal="center" vertical="top"/>
      <protection/>
    </xf>
    <xf numFmtId="0" fontId="4" fillId="0" borderId="0" xfId="61" applyFont="1" applyBorder="1" applyAlignment="1">
      <alignment horizontal="center" vertical="top"/>
      <protection/>
    </xf>
    <xf numFmtId="2" fontId="4" fillId="0" borderId="0" xfId="61" applyNumberFormat="1" applyFont="1" applyBorder="1" applyAlignment="1">
      <alignment horizontal="center" vertical="top"/>
      <protection/>
    </xf>
    <xf numFmtId="1" fontId="4" fillId="0" borderId="10" xfId="61" applyNumberFormat="1" applyFont="1" applyBorder="1" applyAlignment="1">
      <alignment horizontal="center" vertical="top"/>
      <protection/>
    </xf>
    <xf numFmtId="0" fontId="4" fillId="0" borderId="14" xfId="61" applyFont="1" applyBorder="1" applyAlignment="1">
      <alignment horizontal="center"/>
      <protection/>
    </xf>
    <xf numFmtId="0" fontId="4" fillId="0" borderId="11" xfId="61" applyFont="1" applyBorder="1" applyAlignment="1">
      <alignment horizontal="left" vertical="center"/>
      <protection/>
    </xf>
    <xf numFmtId="0" fontId="4" fillId="0" borderId="18" xfId="61" applyFont="1" applyBorder="1" applyAlignment="1">
      <alignment horizontal="center"/>
      <protection/>
    </xf>
    <xf numFmtId="0" fontId="4" fillId="0" borderId="11" xfId="61" applyFont="1" applyBorder="1" applyAlignment="1">
      <alignment horizontal="center"/>
      <protection/>
    </xf>
    <xf numFmtId="1" fontId="4" fillId="0" borderId="14" xfId="61" applyNumberFormat="1" applyFont="1" applyBorder="1" applyAlignment="1">
      <alignment horizontal="center"/>
      <protection/>
    </xf>
    <xf numFmtId="0" fontId="4" fillId="0" borderId="12" xfId="71" applyFont="1" applyBorder="1" applyAlignment="1">
      <alignment horizontal="center" vertical="top"/>
      <protection/>
    </xf>
    <xf numFmtId="0" fontId="4" fillId="0" borderId="17" xfId="71" applyFont="1" applyBorder="1" applyAlignment="1">
      <alignment horizontal="left" vertical="center" wrapText="1"/>
      <protection/>
    </xf>
    <xf numFmtId="0" fontId="4" fillId="0" borderId="12" xfId="71" applyFont="1" applyBorder="1" applyAlignment="1">
      <alignment horizontal="center" vertical="top" wrapText="1"/>
      <protection/>
    </xf>
    <xf numFmtId="0" fontId="12" fillId="0" borderId="17" xfId="61" applyFont="1" applyBorder="1" applyAlignment="1">
      <alignment vertical="top"/>
      <protection/>
    </xf>
    <xf numFmtId="0" fontId="4" fillId="33" borderId="12" xfId="71" applyFont="1" applyFill="1" applyBorder="1" applyAlignment="1">
      <alignment horizontal="center" vertical="top"/>
      <protection/>
    </xf>
    <xf numFmtId="0" fontId="4" fillId="0" borderId="17" xfId="71" applyFont="1" applyBorder="1" applyAlignment="1">
      <alignment horizontal="center" vertical="top"/>
      <protection/>
    </xf>
    <xf numFmtId="2" fontId="4" fillId="0" borderId="12" xfId="71" applyNumberFormat="1" applyFont="1" applyBorder="1" applyAlignment="1">
      <alignment horizontal="center" vertical="top"/>
      <protection/>
    </xf>
    <xf numFmtId="1" fontId="4" fillId="0" borderId="12" xfId="71" applyNumberFormat="1" applyFont="1" applyBorder="1" applyAlignment="1">
      <alignment horizontal="center" vertical="top"/>
      <protection/>
    </xf>
    <xf numFmtId="0" fontId="4" fillId="0" borderId="10" xfId="71" applyFont="1" applyBorder="1" applyAlignment="1">
      <alignment horizontal="center"/>
      <protection/>
    </xf>
    <xf numFmtId="0" fontId="4" fillId="0" borderId="0" xfId="71" applyFont="1" applyBorder="1" applyAlignment="1">
      <alignment horizontal="left" vertical="center"/>
      <protection/>
    </xf>
    <xf numFmtId="0" fontId="4" fillId="0" borderId="13" xfId="71" applyFont="1" applyBorder="1" applyAlignment="1">
      <alignment horizontal="center" vertical="top" wrapText="1"/>
      <protection/>
    </xf>
    <xf numFmtId="0" fontId="4" fillId="33" borderId="10" xfId="71" applyFont="1" applyFill="1" applyBorder="1" applyAlignment="1">
      <alignment horizontal="center"/>
      <protection/>
    </xf>
    <xf numFmtId="2" fontId="4" fillId="0" borderId="19" xfId="74" applyNumberFormat="1" applyFont="1" applyBorder="1" applyAlignment="1">
      <alignment horizontal="center"/>
      <protection/>
    </xf>
    <xf numFmtId="2" fontId="4" fillId="0" borderId="13" xfId="74" applyNumberFormat="1" applyFont="1" applyBorder="1" applyAlignment="1">
      <alignment horizontal="center"/>
      <protection/>
    </xf>
    <xf numFmtId="1" fontId="4" fillId="0" borderId="10" xfId="74" applyNumberFormat="1" applyFont="1" applyBorder="1" applyAlignment="1">
      <alignment horizontal="center"/>
      <protection/>
    </xf>
    <xf numFmtId="0" fontId="4" fillId="0" borderId="19" xfId="71" applyFont="1" applyBorder="1" applyAlignment="1">
      <alignment horizontal="center"/>
      <protection/>
    </xf>
    <xf numFmtId="0" fontId="4" fillId="0" borderId="0" xfId="71" applyFont="1" applyBorder="1" applyAlignment="1">
      <alignment horizontal="center"/>
      <protection/>
    </xf>
    <xf numFmtId="2" fontId="4" fillId="0" borderId="10" xfId="78" applyNumberFormat="1" applyFont="1" applyFill="1" applyBorder="1" applyAlignment="1">
      <alignment horizontal="center"/>
      <protection/>
    </xf>
    <xf numFmtId="2" fontId="4" fillId="0" borderId="0" xfId="78" applyNumberFormat="1" applyFont="1" applyFill="1" applyBorder="1" applyAlignment="1">
      <alignment horizontal="center"/>
      <protection/>
    </xf>
    <xf numFmtId="1" fontId="4" fillId="0" borderId="10" xfId="78" applyNumberFormat="1" applyFont="1" applyFill="1" applyBorder="1" applyAlignment="1">
      <alignment horizontal="center"/>
      <protection/>
    </xf>
    <xf numFmtId="0" fontId="4" fillId="33" borderId="0" xfId="71" applyFont="1" applyFill="1" applyBorder="1" applyAlignment="1">
      <alignment horizontal="center"/>
      <protection/>
    </xf>
    <xf numFmtId="0" fontId="4" fillId="0" borderId="14" xfId="71" applyFont="1" applyBorder="1" applyAlignment="1">
      <alignment horizontal="center"/>
      <protection/>
    </xf>
    <xf numFmtId="0" fontId="4" fillId="0" borderId="11" xfId="71" applyFont="1" applyBorder="1" applyAlignment="1">
      <alignment horizontal="left" vertical="center"/>
      <protection/>
    </xf>
    <xf numFmtId="0" fontId="4" fillId="0" borderId="15" xfId="71" applyFont="1" applyBorder="1" applyAlignment="1">
      <alignment horizontal="center"/>
      <protection/>
    </xf>
    <xf numFmtId="0" fontId="4" fillId="33" borderId="11" xfId="71" applyFont="1" applyFill="1" applyBorder="1" applyAlignment="1">
      <alignment horizontal="center"/>
      <protection/>
    </xf>
    <xf numFmtId="0" fontId="4" fillId="0" borderId="11" xfId="71" applyFont="1" applyBorder="1" applyAlignment="1">
      <alignment horizontal="center"/>
      <protection/>
    </xf>
    <xf numFmtId="2" fontId="4" fillId="0" borderId="14" xfId="78" applyNumberFormat="1" applyFont="1" applyFill="1" applyBorder="1" applyAlignment="1">
      <alignment horizontal="center"/>
      <protection/>
    </xf>
    <xf numFmtId="2" fontId="4" fillId="0" borderId="11" xfId="78" applyNumberFormat="1" applyFont="1" applyFill="1" applyBorder="1" applyAlignment="1">
      <alignment horizontal="center"/>
      <protection/>
    </xf>
    <xf numFmtId="1" fontId="4" fillId="0" borderId="14" xfId="78" applyNumberFormat="1" applyFont="1" applyFill="1" applyBorder="1" applyAlignment="1">
      <alignment horizontal="center"/>
      <protection/>
    </xf>
    <xf numFmtId="0" fontId="4" fillId="33" borderId="23" xfId="61" applyFont="1" applyFill="1" applyBorder="1" applyAlignment="1">
      <alignment horizontal="center" vertical="top"/>
      <protection/>
    </xf>
    <xf numFmtId="0" fontId="4" fillId="33" borderId="19" xfId="61" applyFont="1" applyFill="1" applyBorder="1" applyAlignment="1">
      <alignment horizontal="center"/>
      <protection/>
    </xf>
    <xf numFmtId="2" fontId="4" fillId="33" borderId="19" xfId="61" applyNumberFormat="1" applyFont="1" applyFill="1" applyBorder="1" applyAlignment="1">
      <alignment horizontal="center"/>
      <protection/>
    </xf>
    <xf numFmtId="0" fontId="4" fillId="33" borderId="19" xfId="61" applyFont="1" applyFill="1" applyBorder="1" applyAlignment="1">
      <alignment horizontal="center" vertical="top"/>
      <protection/>
    </xf>
    <xf numFmtId="2" fontId="4" fillId="0" borderId="10" xfId="78" applyNumberFormat="1" applyFont="1" applyFill="1" applyBorder="1" applyAlignment="1">
      <alignment horizontal="center" vertical="top"/>
      <protection/>
    </xf>
    <xf numFmtId="2" fontId="4" fillId="0" borderId="0" xfId="78" applyNumberFormat="1" applyFont="1" applyFill="1" applyBorder="1" applyAlignment="1">
      <alignment horizontal="center" vertical="top"/>
      <protection/>
    </xf>
    <xf numFmtId="1" fontId="4" fillId="0" borderId="10" xfId="78" applyNumberFormat="1" applyFont="1" applyFill="1" applyBorder="1" applyAlignment="1">
      <alignment horizontal="center" vertical="top"/>
      <protection/>
    </xf>
    <xf numFmtId="0" fontId="4" fillId="33" borderId="18" xfId="61" applyFont="1" applyFill="1" applyBorder="1" applyAlignment="1">
      <alignment horizontal="center"/>
      <protection/>
    </xf>
    <xf numFmtId="0" fontId="4" fillId="0" borderId="12" xfId="69" applyFont="1" applyBorder="1" applyAlignment="1">
      <alignment horizontal="center"/>
      <protection/>
    </xf>
    <xf numFmtId="0" fontId="4" fillId="0" borderId="17" xfId="69" applyFont="1" applyBorder="1" applyAlignment="1">
      <alignment horizontal="left" vertical="center" wrapText="1"/>
      <protection/>
    </xf>
    <xf numFmtId="0" fontId="4" fillId="0" borderId="12" xfId="69" applyFont="1" applyBorder="1" applyAlignment="1">
      <alignment horizontal="center" vertical="top" wrapText="1"/>
      <protection/>
    </xf>
    <xf numFmtId="0" fontId="28" fillId="0" borderId="17" xfId="57" applyFont="1" applyBorder="1" applyAlignment="1">
      <alignment horizontal="center"/>
      <protection/>
    </xf>
    <xf numFmtId="0" fontId="4" fillId="33" borderId="12" xfId="69" applyFont="1" applyFill="1" applyBorder="1" applyAlignment="1">
      <alignment horizontal="center" vertical="top"/>
      <protection/>
    </xf>
    <xf numFmtId="0" fontId="4" fillId="0" borderId="12" xfId="69" applyFont="1" applyBorder="1" applyAlignment="1">
      <alignment horizontal="center" vertical="top"/>
      <protection/>
    </xf>
    <xf numFmtId="0" fontId="4" fillId="0" borderId="17" xfId="69" applyFont="1" applyBorder="1" applyAlignment="1">
      <alignment horizontal="center" vertical="top"/>
      <protection/>
    </xf>
    <xf numFmtId="1" fontId="25" fillId="0" borderId="12" xfId="69" applyNumberFormat="1" applyFont="1" applyBorder="1" applyAlignment="1">
      <alignment horizontal="center" vertical="top"/>
      <protection/>
    </xf>
    <xf numFmtId="0" fontId="4" fillId="0" borderId="10" xfId="69" applyFont="1" applyBorder="1" applyAlignment="1">
      <alignment horizontal="center"/>
      <protection/>
    </xf>
    <xf numFmtId="0" fontId="4" fillId="0" borderId="0" xfId="69" applyFont="1" applyBorder="1" applyAlignment="1">
      <alignment horizontal="left" vertical="center"/>
      <protection/>
    </xf>
    <xf numFmtId="0" fontId="4" fillId="0" borderId="10" xfId="69" applyFont="1" applyBorder="1" applyAlignment="1">
      <alignment horizontal="center" vertical="top" wrapText="1"/>
      <protection/>
    </xf>
    <xf numFmtId="0" fontId="4" fillId="0" borderId="0" xfId="69" applyFont="1" applyBorder="1" applyAlignment="1">
      <alignment horizontal="center"/>
      <protection/>
    </xf>
    <xf numFmtId="1" fontId="4" fillId="0" borderId="10" xfId="69" applyNumberFormat="1" applyFont="1" applyBorder="1" applyAlignment="1">
      <alignment horizontal="center"/>
      <protection/>
    </xf>
    <xf numFmtId="0" fontId="4" fillId="0" borderId="14" xfId="69" applyFont="1" applyBorder="1" applyAlignment="1">
      <alignment horizontal="center"/>
      <protection/>
    </xf>
    <xf numFmtId="0" fontId="4" fillId="0" borderId="11" xfId="69" applyFont="1" applyBorder="1" applyAlignment="1">
      <alignment horizontal="left" vertical="center"/>
      <protection/>
    </xf>
    <xf numFmtId="0" fontId="4" fillId="0" borderId="14" xfId="69" applyFont="1" applyBorder="1" applyAlignment="1">
      <alignment horizontal="center" vertical="top" wrapText="1"/>
      <protection/>
    </xf>
    <xf numFmtId="0" fontId="4" fillId="0" borderId="11" xfId="69" applyFont="1" applyBorder="1" applyAlignment="1">
      <alignment horizontal="center"/>
      <protection/>
    </xf>
    <xf numFmtId="0" fontId="4" fillId="0" borderId="19" xfId="69" applyFont="1" applyBorder="1" applyAlignment="1">
      <alignment horizontal="center"/>
      <protection/>
    </xf>
    <xf numFmtId="0" fontId="4" fillId="0" borderId="0" xfId="69" applyFont="1" applyBorder="1" applyAlignment="1">
      <alignment horizontal="left" vertical="center" wrapText="1"/>
      <protection/>
    </xf>
    <xf numFmtId="0" fontId="28" fillId="0" borderId="17" xfId="57" applyFont="1" applyBorder="1" applyAlignment="1">
      <alignment horizontal="center" vertical="top"/>
      <protection/>
    </xf>
    <xf numFmtId="0" fontId="4" fillId="0" borderId="13" xfId="69" applyFont="1" applyBorder="1" applyAlignment="1">
      <alignment horizontal="center" vertical="top" wrapText="1"/>
      <protection/>
    </xf>
    <xf numFmtId="0" fontId="4" fillId="0" borderId="10" xfId="70" applyFont="1" applyBorder="1" applyAlignment="1">
      <alignment horizontal="center"/>
      <protection/>
    </xf>
    <xf numFmtId="0" fontId="4" fillId="0" borderId="15" xfId="69" applyFont="1" applyBorder="1" applyAlignment="1">
      <alignment horizontal="center"/>
      <protection/>
    </xf>
    <xf numFmtId="0" fontId="4" fillId="0" borderId="12" xfId="0" applyFont="1" applyBorder="1" applyAlignment="1">
      <alignment/>
    </xf>
    <xf numFmtId="2" fontId="0" fillId="0" borderId="0" xfId="0" applyNumberFormat="1" applyBorder="1" applyAlignment="1">
      <alignment/>
    </xf>
    <xf numFmtId="0" fontId="4" fillId="0" borderId="21" xfId="62" applyFont="1" applyBorder="1" applyAlignment="1">
      <alignment horizontal="center" vertical="top" wrapText="1"/>
      <protection/>
    </xf>
    <xf numFmtId="0" fontId="4" fillId="0" borderId="20" xfId="62" applyFont="1" applyBorder="1" applyAlignment="1">
      <alignment horizontal="left" vertical="top" wrapText="1"/>
      <protection/>
    </xf>
    <xf numFmtId="0" fontId="4" fillId="33" borderId="20" xfId="63" applyFont="1" applyFill="1" applyBorder="1" applyAlignment="1">
      <alignment horizontal="center" vertical="top" wrapText="1" shrinkToFit="1"/>
      <protection/>
    </xf>
    <xf numFmtId="2" fontId="4" fillId="33" borderId="20" xfId="63" applyNumberFormat="1" applyFont="1" applyFill="1" applyBorder="1" applyAlignment="1">
      <alignment horizontal="center" vertical="top" wrapText="1" shrinkToFit="1"/>
      <protection/>
    </xf>
    <xf numFmtId="0" fontId="4" fillId="33" borderId="20" xfId="62" applyFont="1" applyFill="1" applyBorder="1" applyAlignment="1">
      <alignment horizontal="center" vertical="top" wrapText="1"/>
      <protection/>
    </xf>
    <xf numFmtId="2" fontId="0" fillId="0" borderId="21" xfId="0" applyNumberFormat="1" applyBorder="1" applyAlignment="1">
      <alignment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2" xfId="60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 applyProtection="1">
      <alignment horizontal="center" vertical="top" wrapText="1"/>
      <protection/>
    </xf>
    <xf numFmtId="43" fontId="4" fillId="33" borderId="12" xfId="42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top" wrapText="1"/>
      <protection/>
    </xf>
    <xf numFmtId="43" fontId="4" fillId="33" borderId="10" xfId="42" applyFont="1" applyFill="1" applyBorder="1" applyAlignment="1" applyProtection="1">
      <alignment vertical="center" wrapText="1"/>
      <protection/>
    </xf>
    <xf numFmtId="0" fontId="4" fillId="33" borderId="12" xfId="0" applyFont="1" applyFill="1" applyBorder="1" applyAlignment="1">
      <alignment horizontal="center" vertical="top" wrapText="1"/>
    </xf>
    <xf numFmtId="2" fontId="0" fillId="0" borderId="17" xfId="0" applyNumberFormat="1" applyBorder="1" applyAlignment="1">
      <alignment/>
    </xf>
    <xf numFmtId="2" fontId="4" fillId="0" borderId="16" xfId="0" applyNumberFormat="1" applyFont="1" applyBorder="1" applyAlignment="1">
      <alignment horizontal="center"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14" xfId="60" applyFont="1" applyFill="1" applyBorder="1" applyAlignment="1" applyProtection="1">
      <alignment horizontal="center" vertical="top" wrapText="1"/>
      <protection/>
    </xf>
    <xf numFmtId="0" fontId="4" fillId="0" borderId="14" xfId="0" applyFont="1" applyFill="1" applyBorder="1" applyAlignment="1" applyProtection="1">
      <alignment horizontal="center" vertical="top" wrapText="1"/>
      <protection/>
    </xf>
    <xf numFmtId="43" fontId="4" fillId="33" borderId="14" xfId="42" applyFont="1" applyFill="1" applyBorder="1" applyAlignment="1" applyProtection="1">
      <alignment vertical="center" wrapText="1"/>
      <protection/>
    </xf>
    <xf numFmtId="0" fontId="25" fillId="33" borderId="10" xfId="0" applyFont="1" applyFill="1" applyBorder="1" applyAlignment="1" quotePrefix="1">
      <alignment horizontal="center" vertical="top" wrapText="1"/>
    </xf>
    <xf numFmtId="0" fontId="25" fillId="33" borderId="14" xfId="0" applyFont="1" applyFill="1" applyBorder="1" applyAlignment="1" quotePrefix="1">
      <alignment horizontal="center" vertical="top" wrapText="1"/>
    </xf>
    <xf numFmtId="2" fontId="0" fillId="0" borderId="17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14" fontId="4" fillId="0" borderId="23" xfId="74" applyNumberFormat="1" applyFont="1" applyBorder="1" applyAlignment="1">
      <alignment horizontal="center" vertical="top"/>
      <protection/>
    </xf>
    <xf numFmtId="0" fontId="4" fillId="0" borderId="12" xfId="74" applyFont="1" applyBorder="1" applyAlignment="1">
      <alignment horizontal="left" vertical="top" wrapText="1"/>
      <protection/>
    </xf>
    <xf numFmtId="0" fontId="4" fillId="0" borderId="12" xfId="74" applyFont="1" applyBorder="1" applyAlignment="1">
      <alignment horizontal="center" vertical="top"/>
      <protection/>
    </xf>
    <xf numFmtId="0" fontId="30" fillId="0" borderId="0" xfId="74" applyFont="1" applyAlignment="1">
      <alignment vertical="top"/>
      <protection/>
    </xf>
    <xf numFmtId="0" fontId="4" fillId="33" borderId="12" xfId="74" applyFont="1" applyFill="1" applyBorder="1" applyAlignment="1">
      <alignment horizontal="center" vertical="top"/>
      <protection/>
    </xf>
    <xf numFmtId="0" fontId="4" fillId="0" borderId="19" xfId="74" applyFont="1" applyBorder="1" applyAlignment="1">
      <alignment horizontal="center"/>
      <protection/>
    </xf>
    <xf numFmtId="0" fontId="4" fillId="0" borderId="10" xfId="74" applyFont="1" applyBorder="1" applyAlignment="1">
      <alignment horizontal="left"/>
      <protection/>
    </xf>
    <xf numFmtId="0" fontId="4" fillId="33" borderId="0" xfId="74" applyFont="1" applyFill="1" applyBorder="1" applyAlignment="1">
      <alignment horizontal="center"/>
      <protection/>
    </xf>
    <xf numFmtId="0" fontId="4" fillId="33" borderId="10" xfId="74" applyFont="1" applyFill="1" applyBorder="1" applyAlignment="1">
      <alignment horizontal="center"/>
      <protection/>
    </xf>
    <xf numFmtId="0" fontId="4" fillId="0" borderId="19" xfId="74" applyFont="1" applyBorder="1" applyAlignment="1">
      <alignment horizontal="left"/>
      <protection/>
    </xf>
    <xf numFmtId="0" fontId="4" fillId="33" borderId="19" xfId="74" applyFont="1" applyFill="1" applyBorder="1" applyAlignment="1">
      <alignment horizontal="center"/>
      <protection/>
    </xf>
    <xf numFmtId="186" fontId="4" fillId="0" borderId="10" xfId="74" applyNumberFormat="1" applyFont="1" applyBorder="1" applyAlignment="1">
      <alignment horizontal="center"/>
      <protection/>
    </xf>
    <xf numFmtId="2" fontId="4" fillId="0" borderId="12" xfId="74" applyNumberFormat="1" applyFont="1" applyBorder="1" applyAlignment="1">
      <alignment horizontal="center" vertical="center"/>
      <protection/>
    </xf>
    <xf numFmtId="0" fontId="30" fillId="0" borderId="10" xfId="74" applyFont="1" applyBorder="1" applyAlignment="1">
      <alignment horizontal="center" vertical="center"/>
      <protection/>
    </xf>
    <xf numFmtId="2" fontId="4" fillId="0" borderId="10" xfId="74" applyNumberFormat="1" applyFont="1" applyBorder="1" applyAlignment="1">
      <alignment horizontal="center" vertical="center"/>
      <protection/>
    </xf>
    <xf numFmtId="2" fontId="4" fillId="0" borderId="12" xfId="74" applyNumberFormat="1" applyFont="1" applyBorder="1" applyAlignment="1">
      <alignment horizontal="center" vertical="top"/>
      <protection/>
    </xf>
    <xf numFmtId="2" fontId="4" fillId="0" borderId="14" xfId="74" applyNumberFormat="1" applyFont="1" applyBorder="1" applyAlignment="1">
      <alignment horizontal="center" vertical="center"/>
      <protection/>
    </xf>
    <xf numFmtId="2" fontId="4" fillId="0" borderId="16" xfId="74" applyNumberFormat="1" applyFont="1" applyBorder="1" applyAlignment="1">
      <alignment horizontal="center" vertical="top"/>
      <protection/>
    </xf>
    <xf numFmtId="0" fontId="30" fillId="0" borderId="13" xfId="74" applyFont="1" applyBorder="1">
      <alignment/>
      <protection/>
    </xf>
    <xf numFmtId="0" fontId="31" fillId="0" borderId="13" xfId="74" applyFont="1" applyBorder="1">
      <alignment/>
      <protection/>
    </xf>
    <xf numFmtId="0" fontId="11" fillId="0" borderId="12" xfId="0" applyFont="1" applyBorder="1" applyAlignment="1" quotePrefix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25" fillId="0" borderId="23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11" fillId="0" borderId="14" xfId="0" applyFont="1" applyBorder="1" applyAlignment="1" quotePrefix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top" wrapText="1"/>
    </xf>
    <xf numFmtId="2" fontId="25" fillId="0" borderId="12" xfId="0" applyNumberFormat="1" applyFont="1" applyFill="1" applyBorder="1" applyAlignment="1">
      <alignment horizontal="center" vertical="top" wrapText="1"/>
    </xf>
    <xf numFmtId="0" fontId="25" fillId="0" borderId="12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 quotePrefix="1">
      <alignment horizontal="center" vertical="top" wrapText="1"/>
    </xf>
    <xf numFmtId="2" fontId="4" fillId="0" borderId="10" xfId="64" applyNumberFormat="1" applyFont="1" applyBorder="1" applyAlignment="1">
      <alignment horizontal="center" vertical="top"/>
      <protection/>
    </xf>
    <xf numFmtId="0" fontId="4" fillId="0" borderId="14" xfId="0" applyFont="1" applyBorder="1" applyAlignment="1" quotePrefix="1">
      <alignment horizontal="center" vertical="top" wrapText="1"/>
    </xf>
    <xf numFmtId="186" fontId="4" fillId="0" borderId="14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64" applyFont="1" applyBorder="1" applyAlignment="1">
      <alignment horizontal="left" vertical="center"/>
      <protection/>
    </xf>
    <xf numFmtId="0" fontId="4" fillId="0" borderId="12" xfId="0" applyFont="1" applyFill="1" applyBorder="1" applyAlignment="1">
      <alignment horizontal="left" vertical="center" wrapText="1"/>
    </xf>
    <xf numFmtId="0" fontId="33" fillId="0" borderId="12" xfId="0" applyFont="1" applyBorder="1" applyAlignment="1">
      <alignment horizontal="center" vertical="top" wrapText="1"/>
    </xf>
    <xf numFmtId="1" fontId="4" fillId="0" borderId="12" xfId="0" applyNumberFormat="1" applyFont="1" applyFill="1" applyBorder="1" applyAlignment="1">
      <alignment horizontal="center" vertical="top" wrapText="1"/>
    </xf>
    <xf numFmtId="2" fontId="2" fillId="0" borderId="12" xfId="65" applyNumberFormat="1" applyFont="1" applyBorder="1" applyAlignment="1">
      <alignment horizontal="center" vertical="top"/>
      <protection/>
    </xf>
    <xf numFmtId="0" fontId="2" fillId="0" borderId="10" xfId="65" applyFont="1" applyBorder="1" applyAlignment="1">
      <alignment horizontal="center"/>
      <protection/>
    </xf>
    <xf numFmtId="186" fontId="2" fillId="0" borderId="10" xfId="65" applyNumberFormat="1" applyFont="1" applyBorder="1" applyAlignment="1">
      <alignment horizontal="center"/>
      <protection/>
    </xf>
    <xf numFmtId="2" fontId="2" fillId="0" borderId="10" xfId="65" applyNumberFormat="1" applyFont="1" applyBorder="1" applyAlignment="1">
      <alignment horizontal="center"/>
      <protection/>
    </xf>
    <xf numFmtId="184" fontId="2" fillId="0" borderId="10" xfId="65" applyNumberFormat="1" applyFont="1" applyBorder="1" applyAlignment="1">
      <alignment horizontal="center"/>
      <protection/>
    </xf>
    <xf numFmtId="1" fontId="2" fillId="0" borderId="10" xfId="65" applyNumberFormat="1" applyFont="1" applyBorder="1" applyAlignment="1">
      <alignment horizontal="center"/>
      <protection/>
    </xf>
    <xf numFmtId="0" fontId="2" fillId="0" borderId="0" xfId="0" applyFont="1" applyBorder="1" applyAlignment="1">
      <alignment horizontal="center"/>
    </xf>
    <xf numFmtId="2" fontId="2" fillId="0" borderId="0" xfId="65" applyNumberFormat="1" applyFont="1" applyBorder="1" applyAlignment="1">
      <alignment horizontal="center"/>
      <protection/>
    </xf>
    <xf numFmtId="0" fontId="2" fillId="0" borderId="13" xfId="65" applyFont="1" applyBorder="1" applyAlignment="1">
      <alignment horizontal="center"/>
      <protection/>
    </xf>
    <xf numFmtId="0" fontId="2" fillId="0" borderId="10" xfId="67" applyFont="1" applyBorder="1" applyAlignment="1">
      <alignment horizontal="center"/>
      <protection/>
    </xf>
    <xf numFmtId="0" fontId="2" fillId="0" borderId="0" xfId="67" applyFont="1" applyBorder="1" applyAlignment="1">
      <alignment horizontal="center"/>
      <protection/>
    </xf>
    <xf numFmtId="0" fontId="2" fillId="0" borderId="11" xfId="65" applyFont="1" applyBorder="1" applyAlignment="1">
      <alignment horizontal="center"/>
      <protection/>
    </xf>
    <xf numFmtId="0" fontId="2" fillId="0" borderId="14" xfId="65" applyFont="1" applyBorder="1" applyAlignment="1">
      <alignment horizontal="center"/>
      <protection/>
    </xf>
    <xf numFmtId="186" fontId="2" fillId="0" borderId="14" xfId="65" applyNumberFormat="1" applyFont="1" applyBorder="1" applyAlignment="1">
      <alignment horizontal="center"/>
      <protection/>
    </xf>
    <xf numFmtId="186" fontId="2" fillId="0" borderId="11" xfId="65" applyNumberFormat="1" applyFont="1" applyBorder="1" applyAlignment="1">
      <alignment horizontal="center"/>
      <protection/>
    </xf>
    <xf numFmtId="0" fontId="2" fillId="0" borderId="15" xfId="65" applyFont="1" applyBorder="1" applyAlignment="1">
      <alignment horizontal="center"/>
      <protection/>
    </xf>
    <xf numFmtId="2" fontId="2" fillId="0" borderId="14" xfId="65" applyNumberFormat="1" applyFont="1" applyBorder="1" applyAlignment="1">
      <alignment horizontal="center"/>
      <protection/>
    </xf>
    <xf numFmtId="0" fontId="2" fillId="0" borderId="14" xfId="67" applyFont="1" applyBorder="1" applyAlignment="1">
      <alignment horizontal="center"/>
      <protection/>
    </xf>
    <xf numFmtId="0" fontId="2" fillId="0" borderId="11" xfId="67" applyFont="1" applyBorder="1" applyAlignment="1">
      <alignment horizontal="center"/>
      <protection/>
    </xf>
    <xf numFmtId="1" fontId="2" fillId="0" borderId="14" xfId="65" applyNumberFormat="1" applyFont="1" applyBorder="1" applyAlignment="1">
      <alignment horizontal="center"/>
      <protection/>
    </xf>
    <xf numFmtId="0" fontId="4" fillId="0" borderId="10" xfId="65" applyFont="1" applyBorder="1" applyAlignment="1">
      <alignment horizontal="left" vertical="center"/>
      <protection/>
    </xf>
    <xf numFmtId="0" fontId="4" fillId="0" borderId="14" xfId="65" applyFont="1" applyBorder="1" applyAlignment="1">
      <alignment horizontal="left" vertical="center"/>
      <protection/>
    </xf>
    <xf numFmtId="0" fontId="13" fillId="34" borderId="24" xfId="0" applyFont="1" applyFill="1" applyBorder="1" applyAlignment="1">
      <alignment horizontal="center" wrapText="1"/>
    </xf>
    <xf numFmtId="2" fontId="4" fillId="0" borderId="24" xfId="0" applyNumberFormat="1" applyFont="1" applyBorder="1" applyAlignment="1">
      <alignment horizontal="center"/>
    </xf>
    <xf numFmtId="0" fontId="2" fillId="0" borderId="17" xfId="65" applyFont="1" applyBorder="1" applyAlignment="1">
      <alignment horizontal="center" vertical="top"/>
      <protection/>
    </xf>
    <xf numFmtId="0" fontId="4" fillId="0" borderId="12" xfId="65" applyFont="1" applyBorder="1" applyAlignment="1">
      <alignment horizontal="left" vertical="center" wrapText="1"/>
      <protection/>
    </xf>
    <xf numFmtId="0" fontId="2" fillId="0" borderId="12" xfId="65" applyFont="1" applyBorder="1" applyAlignment="1">
      <alignment horizontal="center" vertical="top"/>
      <protection/>
    </xf>
    <xf numFmtId="186" fontId="2" fillId="0" borderId="17" xfId="65" applyNumberFormat="1" applyFont="1" applyBorder="1" applyAlignment="1">
      <alignment horizontal="center" vertical="top"/>
      <protection/>
    </xf>
    <xf numFmtId="0" fontId="2" fillId="0" borderId="16" xfId="65" applyFont="1" applyBorder="1" applyAlignment="1">
      <alignment horizontal="center" vertical="top"/>
      <protection/>
    </xf>
    <xf numFmtId="0" fontId="2" fillId="0" borderId="12" xfId="67" applyFont="1" applyBorder="1" applyAlignment="1">
      <alignment horizontal="center" vertical="top"/>
      <protection/>
    </xf>
    <xf numFmtId="0" fontId="2" fillId="0" borderId="17" xfId="67" applyFont="1" applyBorder="1" applyAlignment="1">
      <alignment horizontal="center" vertical="top"/>
      <protection/>
    </xf>
    <xf numFmtId="1" fontId="17" fillId="0" borderId="12" xfId="65" applyNumberFormat="1" applyFont="1" applyBorder="1" applyAlignment="1">
      <alignment horizontal="center" vertical="top"/>
      <protection/>
    </xf>
    <xf numFmtId="14" fontId="2" fillId="0" borderId="0" xfId="65" applyNumberFormat="1" applyFont="1" applyBorder="1" applyAlignment="1">
      <alignment horizontal="center"/>
      <protection/>
    </xf>
    <xf numFmtId="186" fontId="2" fillId="0" borderId="0" xfId="65" applyNumberFormat="1" applyFont="1" applyBorder="1" applyAlignment="1">
      <alignment horizontal="center"/>
      <protection/>
    </xf>
    <xf numFmtId="0" fontId="2" fillId="0" borderId="0" xfId="65" applyFont="1" applyBorder="1" applyAlignment="1">
      <alignment horizontal="center"/>
      <protection/>
    </xf>
    <xf numFmtId="0" fontId="11" fillId="0" borderId="12" xfId="0" applyFont="1" applyBorder="1" applyAlignment="1">
      <alignment horizontal="center" vertical="top" wrapText="1"/>
    </xf>
    <xf numFmtId="0" fontId="0" fillId="0" borderId="17" xfId="73" applyFont="1" applyBorder="1">
      <alignment/>
      <protection/>
    </xf>
    <xf numFmtId="0" fontId="4" fillId="0" borderId="12" xfId="0" applyNumberFormat="1" applyFont="1" applyFill="1" applyBorder="1" applyAlignment="1">
      <alignment horizontal="center" vertical="top" wrapText="1"/>
    </xf>
    <xf numFmtId="0" fontId="32" fillId="0" borderId="17" xfId="73" applyFont="1" applyBorder="1">
      <alignment/>
      <protection/>
    </xf>
    <xf numFmtId="0" fontId="14" fillId="0" borderId="17" xfId="0" applyFont="1" applyBorder="1" applyAlignment="1">
      <alignment vertical="top"/>
    </xf>
    <xf numFmtId="0" fontId="12" fillId="0" borderId="12" xfId="61" applyFont="1" applyBorder="1">
      <alignment/>
      <protection/>
    </xf>
    <xf numFmtId="0" fontId="4" fillId="0" borderId="17" xfId="61" applyFont="1" applyBorder="1" applyAlignment="1">
      <alignment horizontal="center" vertical="top"/>
      <protection/>
    </xf>
    <xf numFmtId="1" fontId="4" fillId="0" borderId="12" xfId="61" applyNumberFormat="1" applyFont="1" applyBorder="1" applyAlignment="1">
      <alignment horizontal="center" vertical="top"/>
      <protection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wrapText="1"/>
    </xf>
    <xf numFmtId="1" fontId="2" fillId="0" borderId="21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" fontId="17" fillId="0" borderId="24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17" fillId="0" borderId="18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1" fontId="17" fillId="0" borderId="20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34" fillId="0" borderId="0" xfId="0" applyFont="1" applyAlignment="1">
      <alignment/>
    </xf>
    <xf numFmtId="0" fontId="22" fillId="0" borderId="20" xfId="68" applyFont="1" applyBorder="1" applyAlignment="1">
      <alignment horizontal="center" vertical="top" wrapText="1"/>
      <protection/>
    </xf>
    <xf numFmtId="0" fontId="22" fillId="0" borderId="12" xfId="68" applyFont="1" applyBorder="1" applyAlignment="1">
      <alignment horizontal="center" vertical="top" wrapText="1"/>
      <protection/>
    </xf>
    <xf numFmtId="0" fontId="22" fillId="0" borderId="14" xfId="68" applyFont="1" applyBorder="1" applyAlignment="1">
      <alignment horizontal="center" vertical="top" wrapText="1"/>
      <protection/>
    </xf>
    <xf numFmtId="0" fontId="18" fillId="0" borderId="0" xfId="68" applyFont="1" applyAlignment="1">
      <alignment horizontal="center"/>
      <protection/>
    </xf>
    <xf numFmtId="0" fontId="35" fillId="0" borderId="0" xfId="68" applyFont="1" applyAlignment="1">
      <alignment horizontal="center"/>
      <protection/>
    </xf>
    <xf numFmtId="0" fontId="20" fillId="0" borderId="0" xfId="68" applyFont="1" applyAlignment="1">
      <alignment horizontal="center"/>
      <protection/>
    </xf>
    <xf numFmtId="0" fontId="20" fillId="0" borderId="0" xfId="68" applyFont="1" applyBorder="1" applyAlignment="1">
      <alignment horizontal="center"/>
      <protection/>
    </xf>
    <xf numFmtId="0" fontId="22" fillId="0" borderId="22" xfId="68" applyFont="1" applyBorder="1" applyAlignment="1">
      <alignment horizontal="center" vertical="top" wrapText="1"/>
      <protection/>
    </xf>
    <xf numFmtId="0" fontId="22" fillId="0" borderId="24" xfId="68" applyFont="1" applyBorder="1" applyAlignment="1">
      <alignment horizontal="center" vertical="top" wrapText="1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3" xfId="58"/>
    <cellStyle name="Normal 3 10" xfId="59"/>
    <cellStyle name="Normal 3 2" xfId="60"/>
    <cellStyle name="Normal 50" xfId="61"/>
    <cellStyle name="Normal_dasakorektirebeli xarjTaRricxva auziT" xfId="62"/>
    <cellStyle name="Normal_daz-IIline" xfId="63"/>
    <cellStyle name="Normal_el.momaragebabenzo" xfId="64"/>
    <cellStyle name="Normal_ELEQ 11-I" xfId="65"/>
    <cellStyle name="Normal_gare wyalsadfenigagarini" xfId="66"/>
    <cellStyle name="Normal_gare wyalsadfenigagarini_ELEQ10-I" xfId="67"/>
    <cellStyle name="Normal_samSeneblo1" xfId="68"/>
    <cellStyle name="Normal_sida kanalizaciadigomi" xfId="69"/>
    <cellStyle name="Normal_sida wyalsadeni" xfId="70"/>
    <cellStyle name="Normal_sida wyalsadeni_xarGaRricxva  remonti maisuraZis q.transp. sammarTvelos" xfId="71"/>
    <cellStyle name="Normal_sida wyalsadenidigomi" xfId="72"/>
    <cellStyle name="Normal_xarj. 2 2 2" xfId="73"/>
    <cellStyle name="Normal_Xl0000048" xfId="74"/>
    <cellStyle name="Note" xfId="75"/>
    <cellStyle name="Output" xfId="76"/>
    <cellStyle name="Percent" xfId="77"/>
    <cellStyle name="Style 1" xfId="78"/>
    <cellStyle name="Title" xfId="79"/>
    <cellStyle name="Total" xfId="80"/>
    <cellStyle name="Warning Text" xfId="81"/>
    <cellStyle name="Стиль 1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25</xdr:row>
      <xdr:rowOff>0</xdr:rowOff>
    </xdr:from>
    <xdr:ext cx="85725" cy="200025"/>
    <xdr:sp fLocksText="0">
      <xdr:nvSpPr>
        <xdr:cNvPr id="1" name="Text Box 37"/>
        <xdr:cNvSpPr txBox="1">
          <a:spLocks noChangeArrowheads="1"/>
        </xdr:cNvSpPr>
      </xdr:nvSpPr>
      <xdr:spPr>
        <a:xfrm>
          <a:off x="45910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85725" cy="200025"/>
    <xdr:sp fLocksText="0">
      <xdr:nvSpPr>
        <xdr:cNvPr id="2" name="Text Box 43"/>
        <xdr:cNvSpPr txBox="1">
          <a:spLocks noChangeArrowheads="1"/>
        </xdr:cNvSpPr>
      </xdr:nvSpPr>
      <xdr:spPr>
        <a:xfrm>
          <a:off x="45910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85725" cy="200025"/>
    <xdr:sp fLocksText="0">
      <xdr:nvSpPr>
        <xdr:cNvPr id="3" name="Text Box 47"/>
        <xdr:cNvSpPr txBox="1">
          <a:spLocks noChangeArrowheads="1"/>
        </xdr:cNvSpPr>
      </xdr:nvSpPr>
      <xdr:spPr>
        <a:xfrm>
          <a:off x="45910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85725" cy="200025"/>
    <xdr:sp fLocksText="0">
      <xdr:nvSpPr>
        <xdr:cNvPr id="4" name="Text Box 50"/>
        <xdr:cNvSpPr txBox="1">
          <a:spLocks noChangeArrowheads="1"/>
        </xdr:cNvSpPr>
      </xdr:nvSpPr>
      <xdr:spPr>
        <a:xfrm>
          <a:off x="45910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85725" cy="200025"/>
    <xdr:sp fLocksText="0">
      <xdr:nvSpPr>
        <xdr:cNvPr id="5" name="Text Box 93"/>
        <xdr:cNvSpPr txBox="1">
          <a:spLocks noChangeArrowheads="1"/>
        </xdr:cNvSpPr>
      </xdr:nvSpPr>
      <xdr:spPr>
        <a:xfrm>
          <a:off x="45910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85725" cy="200025"/>
    <xdr:sp fLocksText="0">
      <xdr:nvSpPr>
        <xdr:cNvPr id="6" name="Text Box 94"/>
        <xdr:cNvSpPr txBox="1">
          <a:spLocks noChangeArrowheads="1"/>
        </xdr:cNvSpPr>
      </xdr:nvSpPr>
      <xdr:spPr>
        <a:xfrm>
          <a:off x="45910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85725" cy="133350"/>
    <xdr:sp fLocksText="0">
      <xdr:nvSpPr>
        <xdr:cNvPr id="7" name="Text Box 95"/>
        <xdr:cNvSpPr txBox="1">
          <a:spLocks noChangeArrowheads="1"/>
        </xdr:cNvSpPr>
      </xdr:nvSpPr>
      <xdr:spPr>
        <a:xfrm>
          <a:off x="4591050" y="65817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85725" cy="200025"/>
    <xdr:sp fLocksText="0">
      <xdr:nvSpPr>
        <xdr:cNvPr id="8" name="Text Box 37"/>
        <xdr:cNvSpPr txBox="1">
          <a:spLocks noChangeArrowheads="1"/>
        </xdr:cNvSpPr>
      </xdr:nvSpPr>
      <xdr:spPr>
        <a:xfrm>
          <a:off x="4591050" y="2428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85725" cy="200025"/>
    <xdr:sp fLocksText="0">
      <xdr:nvSpPr>
        <xdr:cNvPr id="9" name="Text Box 43"/>
        <xdr:cNvSpPr txBox="1">
          <a:spLocks noChangeArrowheads="1"/>
        </xdr:cNvSpPr>
      </xdr:nvSpPr>
      <xdr:spPr>
        <a:xfrm>
          <a:off x="4591050" y="2428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85725" cy="200025"/>
    <xdr:sp fLocksText="0">
      <xdr:nvSpPr>
        <xdr:cNvPr id="10" name="Text Box 47"/>
        <xdr:cNvSpPr txBox="1">
          <a:spLocks noChangeArrowheads="1"/>
        </xdr:cNvSpPr>
      </xdr:nvSpPr>
      <xdr:spPr>
        <a:xfrm>
          <a:off x="4591050" y="2428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85725" cy="200025"/>
    <xdr:sp fLocksText="0">
      <xdr:nvSpPr>
        <xdr:cNvPr id="11" name="Text Box 50"/>
        <xdr:cNvSpPr txBox="1">
          <a:spLocks noChangeArrowheads="1"/>
        </xdr:cNvSpPr>
      </xdr:nvSpPr>
      <xdr:spPr>
        <a:xfrm>
          <a:off x="4591050" y="2428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85725" cy="200025"/>
    <xdr:sp fLocksText="0">
      <xdr:nvSpPr>
        <xdr:cNvPr id="12" name="Text Box 93"/>
        <xdr:cNvSpPr txBox="1">
          <a:spLocks noChangeArrowheads="1"/>
        </xdr:cNvSpPr>
      </xdr:nvSpPr>
      <xdr:spPr>
        <a:xfrm>
          <a:off x="4591050" y="2428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85725" cy="200025"/>
    <xdr:sp fLocksText="0">
      <xdr:nvSpPr>
        <xdr:cNvPr id="13" name="Text Box 94"/>
        <xdr:cNvSpPr txBox="1">
          <a:spLocks noChangeArrowheads="1"/>
        </xdr:cNvSpPr>
      </xdr:nvSpPr>
      <xdr:spPr>
        <a:xfrm>
          <a:off x="4591050" y="2428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66675</xdr:rowOff>
    </xdr:from>
    <xdr:ext cx="85725" cy="133350"/>
    <xdr:sp fLocksText="0">
      <xdr:nvSpPr>
        <xdr:cNvPr id="14" name="Text Box 95"/>
        <xdr:cNvSpPr txBox="1">
          <a:spLocks noChangeArrowheads="1"/>
        </xdr:cNvSpPr>
      </xdr:nvSpPr>
      <xdr:spPr>
        <a:xfrm>
          <a:off x="4591050" y="33147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90500"/>
    <xdr:sp fLocksText="0">
      <xdr:nvSpPr>
        <xdr:cNvPr id="15" name="Text Box 20"/>
        <xdr:cNvSpPr txBox="1">
          <a:spLocks noChangeArrowheads="1"/>
        </xdr:cNvSpPr>
      </xdr:nvSpPr>
      <xdr:spPr>
        <a:xfrm>
          <a:off x="4591050" y="674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90500"/>
    <xdr:sp fLocksText="0">
      <xdr:nvSpPr>
        <xdr:cNvPr id="16" name="Text Box 25"/>
        <xdr:cNvSpPr txBox="1">
          <a:spLocks noChangeArrowheads="1"/>
        </xdr:cNvSpPr>
      </xdr:nvSpPr>
      <xdr:spPr>
        <a:xfrm>
          <a:off x="4591050" y="674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90500"/>
    <xdr:sp fLocksText="0">
      <xdr:nvSpPr>
        <xdr:cNvPr id="17" name="Text Box 52"/>
        <xdr:cNvSpPr txBox="1">
          <a:spLocks noChangeArrowheads="1"/>
        </xdr:cNvSpPr>
      </xdr:nvSpPr>
      <xdr:spPr>
        <a:xfrm>
          <a:off x="4591050" y="674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90500"/>
    <xdr:sp fLocksText="0">
      <xdr:nvSpPr>
        <xdr:cNvPr id="18" name="Text Box 53"/>
        <xdr:cNvSpPr txBox="1">
          <a:spLocks noChangeArrowheads="1"/>
        </xdr:cNvSpPr>
      </xdr:nvSpPr>
      <xdr:spPr>
        <a:xfrm>
          <a:off x="4591050" y="674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90500"/>
    <xdr:sp fLocksText="0">
      <xdr:nvSpPr>
        <xdr:cNvPr id="19" name="Text Box 54"/>
        <xdr:cNvSpPr txBox="1">
          <a:spLocks noChangeArrowheads="1"/>
        </xdr:cNvSpPr>
      </xdr:nvSpPr>
      <xdr:spPr>
        <a:xfrm>
          <a:off x="4591050" y="674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90500"/>
    <xdr:sp fLocksText="0">
      <xdr:nvSpPr>
        <xdr:cNvPr id="20" name="Text Box 55"/>
        <xdr:cNvSpPr txBox="1">
          <a:spLocks noChangeArrowheads="1"/>
        </xdr:cNvSpPr>
      </xdr:nvSpPr>
      <xdr:spPr>
        <a:xfrm>
          <a:off x="4591050" y="674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90500"/>
    <xdr:sp fLocksText="0">
      <xdr:nvSpPr>
        <xdr:cNvPr id="21" name="Text Box 56"/>
        <xdr:cNvSpPr txBox="1">
          <a:spLocks noChangeArrowheads="1"/>
        </xdr:cNvSpPr>
      </xdr:nvSpPr>
      <xdr:spPr>
        <a:xfrm>
          <a:off x="4591050" y="674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90500"/>
    <xdr:sp fLocksText="0">
      <xdr:nvSpPr>
        <xdr:cNvPr id="22" name="Text Box 57"/>
        <xdr:cNvSpPr txBox="1">
          <a:spLocks noChangeArrowheads="1"/>
        </xdr:cNvSpPr>
      </xdr:nvSpPr>
      <xdr:spPr>
        <a:xfrm>
          <a:off x="4591050" y="674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90500"/>
    <xdr:sp fLocksText="0">
      <xdr:nvSpPr>
        <xdr:cNvPr id="23" name="Text Box 58"/>
        <xdr:cNvSpPr txBox="1">
          <a:spLocks noChangeArrowheads="1"/>
        </xdr:cNvSpPr>
      </xdr:nvSpPr>
      <xdr:spPr>
        <a:xfrm>
          <a:off x="4591050" y="674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90500"/>
    <xdr:sp fLocksText="0">
      <xdr:nvSpPr>
        <xdr:cNvPr id="24" name="Text Box 59"/>
        <xdr:cNvSpPr txBox="1">
          <a:spLocks noChangeArrowheads="1"/>
        </xdr:cNvSpPr>
      </xdr:nvSpPr>
      <xdr:spPr>
        <a:xfrm>
          <a:off x="4591050" y="674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90500"/>
    <xdr:sp fLocksText="0">
      <xdr:nvSpPr>
        <xdr:cNvPr id="25" name="Text Box 60"/>
        <xdr:cNvSpPr txBox="1">
          <a:spLocks noChangeArrowheads="1"/>
        </xdr:cNvSpPr>
      </xdr:nvSpPr>
      <xdr:spPr>
        <a:xfrm>
          <a:off x="4591050" y="674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90500"/>
    <xdr:sp fLocksText="0">
      <xdr:nvSpPr>
        <xdr:cNvPr id="26" name="Text Box 61"/>
        <xdr:cNvSpPr txBox="1">
          <a:spLocks noChangeArrowheads="1"/>
        </xdr:cNvSpPr>
      </xdr:nvSpPr>
      <xdr:spPr>
        <a:xfrm>
          <a:off x="4591050" y="674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90500"/>
    <xdr:sp fLocksText="0">
      <xdr:nvSpPr>
        <xdr:cNvPr id="27" name="Text Box 62"/>
        <xdr:cNvSpPr txBox="1">
          <a:spLocks noChangeArrowheads="1"/>
        </xdr:cNvSpPr>
      </xdr:nvSpPr>
      <xdr:spPr>
        <a:xfrm>
          <a:off x="4591050" y="674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90500"/>
    <xdr:sp fLocksText="0">
      <xdr:nvSpPr>
        <xdr:cNvPr id="28" name="Text Box 63"/>
        <xdr:cNvSpPr txBox="1">
          <a:spLocks noChangeArrowheads="1"/>
        </xdr:cNvSpPr>
      </xdr:nvSpPr>
      <xdr:spPr>
        <a:xfrm>
          <a:off x="4591050" y="674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90500"/>
    <xdr:sp fLocksText="0">
      <xdr:nvSpPr>
        <xdr:cNvPr id="29" name="Text Box 64"/>
        <xdr:cNvSpPr txBox="1">
          <a:spLocks noChangeArrowheads="1"/>
        </xdr:cNvSpPr>
      </xdr:nvSpPr>
      <xdr:spPr>
        <a:xfrm>
          <a:off x="4591050" y="674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90500"/>
    <xdr:sp fLocksText="0">
      <xdr:nvSpPr>
        <xdr:cNvPr id="30" name="Text Box 65"/>
        <xdr:cNvSpPr txBox="1">
          <a:spLocks noChangeArrowheads="1"/>
        </xdr:cNvSpPr>
      </xdr:nvSpPr>
      <xdr:spPr>
        <a:xfrm>
          <a:off x="4591050" y="674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90500"/>
    <xdr:sp fLocksText="0">
      <xdr:nvSpPr>
        <xdr:cNvPr id="31" name="Text Box 66"/>
        <xdr:cNvSpPr txBox="1">
          <a:spLocks noChangeArrowheads="1"/>
        </xdr:cNvSpPr>
      </xdr:nvSpPr>
      <xdr:spPr>
        <a:xfrm>
          <a:off x="4591050" y="674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90500"/>
    <xdr:sp fLocksText="0">
      <xdr:nvSpPr>
        <xdr:cNvPr id="32" name="Text Box 67"/>
        <xdr:cNvSpPr txBox="1">
          <a:spLocks noChangeArrowheads="1"/>
        </xdr:cNvSpPr>
      </xdr:nvSpPr>
      <xdr:spPr>
        <a:xfrm>
          <a:off x="4591050" y="674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90500"/>
    <xdr:sp fLocksText="0">
      <xdr:nvSpPr>
        <xdr:cNvPr id="33" name="Text Box 68"/>
        <xdr:cNvSpPr txBox="1">
          <a:spLocks noChangeArrowheads="1"/>
        </xdr:cNvSpPr>
      </xdr:nvSpPr>
      <xdr:spPr>
        <a:xfrm>
          <a:off x="4591050" y="674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90500"/>
    <xdr:sp fLocksText="0">
      <xdr:nvSpPr>
        <xdr:cNvPr id="34" name="Text Box 69"/>
        <xdr:cNvSpPr txBox="1">
          <a:spLocks noChangeArrowheads="1"/>
        </xdr:cNvSpPr>
      </xdr:nvSpPr>
      <xdr:spPr>
        <a:xfrm>
          <a:off x="4591050" y="674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90500"/>
    <xdr:sp fLocksText="0">
      <xdr:nvSpPr>
        <xdr:cNvPr id="35" name="Text Box 70"/>
        <xdr:cNvSpPr txBox="1">
          <a:spLocks noChangeArrowheads="1"/>
        </xdr:cNvSpPr>
      </xdr:nvSpPr>
      <xdr:spPr>
        <a:xfrm>
          <a:off x="4591050" y="674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90500"/>
    <xdr:sp fLocksText="0">
      <xdr:nvSpPr>
        <xdr:cNvPr id="36" name="Text Box 71"/>
        <xdr:cNvSpPr txBox="1">
          <a:spLocks noChangeArrowheads="1"/>
        </xdr:cNvSpPr>
      </xdr:nvSpPr>
      <xdr:spPr>
        <a:xfrm>
          <a:off x="4591050" y="674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90500"/>
    <xdr:sp fLocksText="0">
      <xdr:nvSpPr>
        <xdr:cNvPr id="37" name="Text Box 72"/>
        <xdr:cNvSpPr txBox="1">
          <a:spLocks noChangeArrowheads="1"/>
        </xdr:cNvSpPr>
      </xdr:nvSpPr>
      <xdr:spPr>
        <a:xfrm>
          <a:off x="4591050" y="674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90500"/>
    <xdr:sp fLocksText="0">
      <xdr:nvSpPr>
        <xdr:cNvPr id="38" name="Text Box 73"/>
        <xdr:cNvSpPr txBox="1">
          <a:spLocks noChangeArrowheads="1"/>
        </xdr:cNvSpPr>
      </xdr:nvSpPr>
      <xdr:spPr>
        <a:xfrm>
          <a:off x="4591050" y="674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90500"/>
    <xdr:sp fLocksText="0">
      <xdr:nvSpPr>
        <xdr:cNvPr id="39" name="Text Box 74"/>
        <xdr:cNvSpPr txBox="1">
          <a:spLocks noChangeArrowheads="1"/>
        </xdr:cNvSpPr>
      </xdr:nvSpPr>
      <xdr:spPr>
        <a:xfrm>
          <a:off x="4591050" y="674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90500"/>
    <xdr:sp fLocksText="0">
      <xdr:nvSpPr>
        <xdr:cNvPr id="40" name="Text Box 75"/>
        <xdr:cNvSpPr txBox="1">
          <a:spLocks noChangeArrowheads="1"/>
        </xdr:cNvSpPr>
      </xdr:nvSpPr>
      <xdr:spPr>
        <a:xfrm>
          <a:off x="4591050" y="674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90500"/>
    <xdr:sp fLocksText="0">
      <xdr:nvSpPr>
        <xdr:cNvPr id="41" name="Text Box 76"/>
        <xdr:cNvSpPr txBox="1">
          <a:spLocks noChangeArrowheads="1"/>
        </xdr:cNvSpPr>
      </xdr:nvSpPr>
      <xdr:spPr>
        <a:xfrm>
          <a:off x="4591050" y="674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90500"/>
    <xdr:sp fLocksText="0">
      <xdr:nvSpPr>
        <xdr:cNvPr id="42" name="Text Box 77"/>
        <xdr:cNvSpPr txBox="1">
          <a:spLocks noChangeArrowheads="1"/>
        </xdr:cNvSpPr>
      </xdr:nvSpPr>
      <xdr:spPr>
        <a:xfrm>
          <a:off x="4591050" y="674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90500"/>
    <xdr:sp fLocksText="0">
      <xdr:nvSpPr>
        <xdr:cNvPr id="43" name="Text Box 78"/>
        <xdr:cNvSpPr txBox="1">
          <a:spLocks noChangeArrowheads="1"/>
        </xdr:cNvSpPr>
      </xdr:nvSpPr>
      <xdr:spPr>
        <a:xfrm>
          <a:off x="4591050" y="674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90500"/>
    <xdr:sp fLocksText="0">
      <xdr:nvSpPr>
        <xdr:cNvPr id="44" name="Text Box 79"/>
        <xdr:cNvSpPr txBox="1">
          <a:spLocks noChangeArrowheads="1"/>
        </xdr:cNvSpPr>
      </xdr:nvSpPr>
      <xdr:spPr>
        <a:xfrm>
          <a:off x="4591050" y="674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90500"/>
    <xdr:sp fLocksText="0">
      <xdr:nvSpPr>
        <xdr:cNvPr id="45" name="Text Box 80"/>
        <xdr:cNvSpPr txBox="1">
          <a:spLocks noChangeArrowheads="1"/>
        </xdr:cNvSpPr>
      </xdr:nvSpPr>
      <xdr:spPr>
        <a:xfrm>
          <a:off x="4591050" y="674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90500"/>
    <xdr:sp fLocksText="0">
      <xdr:nvSpPr>
        <xdr:cNvPr id="46" name="Text Box 81"/>
        <xdr:cNvSpPr txBox="1">
          <a:spLocks noChangeArrowheads="1"/>
        </xdr:cNvSpPr>
      </xdr:nvSpPr>
      <xdr:spPr>
        <a:xfrm>
          <a:off x="4591050" y="674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90500"/>
    <xdr:sp fLocksText="0">
      <xdr:nvSpPr>
        <xdr:cNvPr id="47" name="Text Box 82"/>
        <xdr:cNvSpPr txBox="1">
          <a:spLocks noChangeArrowheads="1"/>
        </xdr:cNvSpPr>
      </xdr:nvSpPr>
      <xdr:spPr>
        <a:xfrm>
          <a:off x="4591050" y="674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90500"/>
    <xdr:sp fLocksText="0">
      <xdr:nvSpPr>
        <xdr:cNvPr id="48" name="Text Box 83"/>
        <xdr:cNvSpPr txBox="1">
          <a:spLocks noChangeArrowheads="1"/>
        </xdr:cNvSpPr>
      </xdr:nvSpPr>
      <xdr:spPr>
        <a:xfrm>
          <a:off x="4591050" y="674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90500"/>
    <xdr:sp fLocksText="0">
      <xdr:nvSpPr>
        <xdr:cNvPr id="49" name="Text Box 84"/>
        <xdr:cNvSpPr txBox="1">
          <a:spLocks noChangeArrowheads="1"/>
        </xdr:cNvSpPr>
      </xdr:nvSpPr>
      <xdr:spPr>
        <a:xfrm>
          <a:off x="4591050" y="674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90500"/>
    <xdr:sp fLocksText="0">
      <xdr:nvSpPr>
        <xdr:cNvPr id="50" name="Text Box 85"/>
        <xdr:cNvSpPr txBox="1">
          <a:spLocks noChangeArrowheads="1"/>
        </xdr:cNvSpPr>
      </xdr:nvSpPr>
      <xdr:spPr>
        <a:xfrm>
          <a:off x="4591050" y="674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90500"/>
    <xdr:sp fLocksText="0">
      <xdr:nvSpPr>
        <xdr:cNvPr id="51" name="Text Box 86"/>
        <xdr:cNvSpPr txBox="1">
          <a:spLocks noChangeArrowheads="1"/>
        </xdr:cNvSpPr>
      </xdr:nvSpPr>
      <xdr:spPr>
        <a:xfrm>
          <a:off x="4591050" y="674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90500"/>
    <xdr:sp fLocksText="0">
      <xdr:nvSpPr>
        <xdr:cNvPr id="52" name="Text Box 87"/>
        <xdr:cNvSpPr txBox="1">
          <a:spLocks noChangeArrowheads="1"/>
        </xdr:cNvSpPr>
      </xdr:nvSpPr>
      <xdr:spPr>
        <a:xfrm>
          <a:off x="4591050" y="674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90500"/>
    <xdr:sp fLocksText="0">
      <xdr:nvSpPr>
        <xdr:cNvPr id="53" name="Text Box 88"/>
        <xdr:cNvSpPr txBox="1">
          <a:spLocks noChangeArrowheads="1"/>
        </xdr:cNvSpPr>
      </xdr:nvSpPr>
      <xdr:spPr>
        <a:xfrm>
          <a:off x="4591050" y="674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90500"/>
    <xdr:sp fLocksText="0">
      <xdr:nvSpPr>
        <xdr:cNvPr id="54" name="Text Box 89"/>
        <xdr:cNvSpPr txBox="1">
          <a:spLocks noChangeArrowheads="1"/>
        </xdr:cNvSpPr>
      </xdr:nvSpPr>
      <xdr:spPr>
        <a:xfrm>
          <a:off x="4591050" y="674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90500"/>
    <xdr:sp fLocksText="0">
      <xdr:nvSpPr>
        <xdr:cNvPr id="55" name="Text Box 90"/>
        <xdr:cNvSpPr txBox="1">
          <a:spLocks noChangeArrowheads="1"/>
        </xdr:cNvSpPr>
      </xdr:nvSpPr>
      <xdr:spPr>
        <a:xfrm>
          <a:off x="4591050" y="674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209550"/>
    <xdr:sp fLocksText="0">
      <xdr:nvSpPr>
        <xdr:cNvPr id="56" name="Text Box 91"/>
        <xdr:cNvSpPr txBox="1">
          <a:spLocks noChangeArrowheads="1"/>
        </xdr:cNvSpPr>
      </xdr:nvSpPr>
      <xdr:spPr>
        <a:xfrm>
          <a:off x="4591050" y="6743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90500"/>
    <xdr:sp fLocksText="0">
      <xdr:nvSpPr>
        <xdr:cNvPr id="57" name="Text Box 68"/>
        <xdr:cNvSpPr txBox="1">
          <a:spLocks noChangeArrowheads="1"/>
        </xdr:cNvSpPr>
      </xdr:nvSpPr>
      <xdr:spPr>
        <a:xfrm>
          <a:off x="4591050" y="674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90500"/>
    <xdr:sp fLocksText="0">
      <xdr:nvSpPr>
        <xdr:cNvPr id="58" name="Text Box 69"/>
        <xdr:cNvSpPr txBox="1">
          <a:spLocks noChangeArrowheads="1"/>
        </xdr:cNvSpPr>
      </xdr:nvSpPr>
      <xdr:spPr>
        <a:xfrm>
          <a:off x="4591050" y="674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90500"/>
    <xdr:sp fLocksText="0">
      <xdr:nvSpPr>
        <xdr:cNvPr id="59" name="Text Box 70"/>
        <xdr:cNvSpPr txBox="1">
          <a:spLocks noChangeArrowheads="1"/>
        </xdr:cNvSpPr>
      </xdr:nvSpPr>
      <xdr:spPr>
        <a:xfrm>
          <a:off x="4591050" y="674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90500"/>
    <xdr:sp fLocksText="0">
      <xdr:nvSpPr>
        <xdr:cNvPr id="60" name="Text Box 71"/>
        <xdr:cNvSpPr txBox="1">
          <a:spLocks noChangeArrowheads="1"/>
        </xdr:cNvSpPr>
      </xdr:nvSpPr>
      <xdr:spPr>
        <a:xfrm>
          <a:off x="4591050" y="674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90500"/>
    <xdr:sp fLocksText="0">
      <xdr:nvSpPr>
        <xdr:cNvPr id="61" name="Text Box 72"/>
        <xdr:cNvSpPr txBox="1">
          <a:spLocks noChangeArrowheads="1"/>
        </xdr:cNvSpPr>
      </xdr:nvSpPr>
      <xdr:spPr>
        <a:xfrm>
          <a:off x="4591050" y="674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90500"/>
    <xdr:sp fLocksText="0">
      <xdr:nvSpPr>
        <xdr:cNvPr id="62" name="Text Box 73"/>
        <xdr:cNvSpPr txBox="1">
          <a:spLocks noChangeArrowheads="1"/>
        </xdr:cNvSpPr>
      </xdr:nvSpPr>
      <xdr:spPr>
        <a:xfrm>
          <a:off x="4591050" y="674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186</xdr:row>
      <xdr:rowOff>0</xdr:rowOff>
    </xdr:from>
    <xdr:ext cx="85725" cy="200025"/>
    <xdr:sp fLocksText="0">
      <xdr:nvSpPr>
        <xdr:cNvPr id="63" name="Text Box 5"/>
        <xdr:cNvSpPr txBox="1">
          <a:spLocks noChangeArrowheads="1"/>
        </xdr:cNvSpPr>
      </xdr:nvSpPr>
      <xdr:spPr>
        <a:xfrm>
          <a:off x="4591050" y="3685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206</xdr:row>
      <xdr:rowOff>66675</xdr:rowOff>
    </xdr:from>
    <xdr:ext cx="85725" cy="200025"/>
    <xdr:sp fLocksText="0">
      <xdr:nvSpPr>
        <xdr:cNvPr id="64" name="Text Box 5"/>
        <xdr:cNvSpPr txBox="1">
          <a:spLocks noChangeArrowheads="1"/>
        </xdr:cNvSpPr>
      </xdr:nvSpPr>
      <xdr:spPr>
        <a:xfrm>
          <a:off x="4591050" y="40843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66675</xdr:rowOff>
    </xdr:from>
    <xdr:ext cx="85725" cy="352425"/>
    <xdr:sp fLocksText="0">
      <xdr:nvSpPr>
        <xdr:cNvPr id="65" name="Text Box 5"/>
        <xdr:cNvSpPr txBox="1">
          <a:spLocks noChangeArrowheads="1"/>
        </xdr:cNvSpPr>
      </xdr:nvSpPr>
      <xdr:spPr>
        <a:xfrm>
          <a:off x="4591050" y="41795700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66675</xdr:rowOff>
    </xdr:from>
    <xdr:ext cx="85725" cy="352425"/>
    <xdr:sp fLocksText="0">
      <xdr:nvSpPr>
        <xdr:cNvPr id="66" name="Text Box 5"/>
        <xdr:cNvSpPr txBox="1">
          <a:spLocks noChangeArrowheads="1"/>
        </xdr:cNvSpPr>
      </xdr:nvSpPr>
      <xdr:spPr>
        <a:xfrm>
          <a:off x="4591050" y="41795700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87</xdr:row>
      <xdr:rowOff>0</xdr:rowOff>
    </xdr:from>
    <xdr:ext cx="85725" cy="428625"/>
    <xdr:sp fLocksText="0">
      <xdr:nvSpPr>
        <xdr:cNvPr id="67" name="Text Box 1"/>
        <xdr:cNvSpPr txBox="1">
          <a:spLocks noChangeArrowheads="1"/>
        </xdr:cNvSpPr>
      </xdr:nvSpPr>
      <xdr:spPr>
        <a:xfrm>
          <a:off x="4591050" y="180022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87</xdr:row>
      <xdr:rowOff>0</xdr:rowOff>
    </xdr:from>
    <xdr:ext cx="85725" cy="428625"/>
    <xdr:sp fLocksText="0">
      <xdr:nvSpPr>
        <xdr:cNvPr id="68" name="Text Box 3"/>
        <xdr:cNvSpPr txBox="1">
          <a:spLocks noChangeArrowheads="1"/>
        </xdr:cNvSpPr>
      </xdr:nvSpPr>
      <xdr:spPr>
        <a:xfrm>
          <a:off x="4591050" y="180022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87</xdr:row>
      <xdr:rowOff>0</xdr:rowOff>
    </xdr:from>
    <xdr:ext cx="85725" cy="428625"/>
    <xdr:sp fLocksText="0">
      <xdr:nvSpPr>
        <xdr:cNvPr id="69" name="Text Box 4"/>
        <xdr:cNvSpPr txBox="1">
          <a:spLocks noChangeArrowheads="1"/>
        </xdr:cNvSpPr>
      </xdr:nvSpPr>
      <xdr:spPr>
        <a:xfrm>
          <a:off x="4591050" y="180022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328"/>
  <sheetViews>
    <sheetView zoomScalePageLayoutView="0" workbookViewId="0" topLeftCell="A175">
      <selection activeCell="N186" sqref="N186"/>
    </sheetView>
  </sheetViews>
  <sheetFormatPr defaultColWidth="9.00390625" defaultRowHeight="12.75"/>
  <cols>
    <col min="1" max="1" width="3.25390625" style="0" customWidth="1"/>
    <col min="2" max="3" width="0.12890625" style="0" hidden="1" customWidth="1"/>
    <col min="4" max="4" width="9.125" style="0" hidden="1" customWidth="1"/>
    <col min="5" max="5" width="10.125" style="0" customWidth="1"/>
    <col min="6" max="6" width="46.875" style="0" customWidth="1"/>
    <col min="7" max="7" width="6.875" style="0" customWidth="1"/>
    <col min="8" max="8" width="7.75390625" style="0" customWidth="1"/>
    <col min="9" max="9" width="8.75390625" style="0" customWidth="1"/>
    <col min="10" max="10" width="7.375" style="0" customWidth="1"/>
    <col min="11" max="11" width="9.75390625" style="0" customWidth="1"/>
    <col min="13" max="13" width="9.375" style="0" customWidth="1"/>
    <col min="14" max="14" width="6.375" style="0" customWidth="1"/>
    <col min="15" max="15" width="8.875" style="0" customWidth="1"/>
    <col min="16" max="16" width="9.75390625" style="4" customWidth="1"/>
  </cols>
  <sheetData>
    <row r="1" spans="1:12" ht="15.75">
      <c r="A1" s="95"/>
      <c r="B1" s="96"/>
      <c r="C1" s="96"/>
      <c r="D1" s="96"/>
      <c r="E1" s="206" t="s">
        <v>203</v>
      </c>
      <c r="F1" s="207"/>
      <c r="G1" s="96"/>
      <c r="H1" s="96"/>
      <c r="I1" s="96"/>
      <c r="J1" s="96"/>
      <c r="K1" s="96"/>
      <c r="L1" s="96"/>
    </row>
    <row r="2" ht="13.5">
      <c r="A2" s="39"/>
    </row>
    <row r="3" spans="1:8" ht="21">
      <c r="A3" s="2"/>
      <c r="F3" s="1"/>
      <c r="H3" s="3" t="s">
        <v>202</v>
      </c>
    </row>
    <row r="4" spans="1:16" ht="16.5">
      <c r="A4" s="48" t="s">
        <v>52</v>
      </c>
      <c r="F4" s="22"/>
      <c r="G4" s="1"/>
      <c r="H4" s="1"/>
      <c r="I4" s="1"/>
      <c r="J4" s="1"/>
      <c r="N4" s="47" t="s">
        <v>50</v>
      </c>
      <c r="O4" s="120">
        <f>P260/1000</f>
        <v>0</v>
      </c>
      <c r="P4" s="121" t="s">
        <v>91</v>
      </c>
    </row>
    <row r="5" spans="1:16" ht="16.5">
      <c r="A5" s="49" t="s">
        <v>132</v>
      </c>
      <c r="B5" s="32"/>
      <c r="C5" s="32"/>
      <c r="D5" s="32"/>
      <c r="E5" s="32"/>
      <c r="F5" s="32"/>
      <c r="G5" s="6"/>
      <c r="H5" s="6"/>
      <c r="I5" s="6"/>
      <c r="J5" s="6"/>
      <c r="K5" s="6"/>
      <c r="L5" s="6"/>
      <c r="M5" s="6"/>
      <c r="N5" s="56" t="s">
        <v>51</v>
      </c>
      <c r="O5" s="223">
        <f>K248</f>
        <v>0</v>
      </c>
      <c r="P5" s="122" t="s">
        <v>91</v>
      </c>
    </row>
    <row r="6" spans="1:16" ht="16.5">
      <c r="A6" s="13"/>
      <c r="B6" s="14"/>
      <c r="C6" s="14"/>
      <c r="D6" s="14"/>
      <c r="E6" s="8"/>
      <c r="F6" s="14"/>
      <c r="G6" s="9"/>
      <c r="H6" s="15" t="s">
        <v>37</v>
      </c>
      <c r="I6" s="17"/>
      <c r="J6" s="39" t="s">
        <v>38</v>
      </c>
      <c r="K6" s="17"/>
      <c r="L6" s="40" t="s">
        <v>39</v>
      </c>
      <c r="M6" s="17"/>
      <c r="N6" s="40" t="s">
        <v>133</v>
      </c>
      <c r="O6" s="17"/>
      <c r="P6" s="42"/>
    </row>
    <row r="7" spans="1:16" ht="16.5">
      <c r="A7" s="40"/>
      <c r="B7" s="7"/>
      <c r="C7" s="7"/>
      <c r="D7" s="24"/>
      <c r="E7" s="5"/>
      <c r="F7" s="7"/>
      <c r="G7" s="12"/>
      <c r="H7" s="12" t="s">
        <v>40</v>
      </c>
      <c r="I7" s="16"/>
      <c r="J7" s="12"/>
      <c r="K7" s="16"/>
      <c r="L7" s="12"/>
      <c r="M7" s="16"/>
      <c r="N7" s="41"/>
      <c r="O7" s="30"/>
      <c r="P7" s="42"/>
    </row>
    <row r="8" spans="1:16" ht="13.5">
      <c r="A8" s="9" t="s">
        <v>1</v>
      </c>
      <c r="B8" s="5" t="s">
        <v>41</v>
      </c>
      <c r="C8" s="15" t="s">
        <v>42</v>
      </c>
      <c r="D8" s="32"/>
      <c r="E8" s="5" t="s">
        <v>41</v>
      </c>
      <c r="F8" s="15" t="s">
        <v>42</v>
      </c>
      <c r="G8" s="5" t="s">
        <v>43</v>
      </c>
      <c r="H8" s="5" t="s">
        <v>44</v>
      </c>
      <c r="I8" s="7" t="s">
        <v>0</v>
      </c>
      <c r="J8" s="5" t="s">
        <v>44</v>
      </c>
      <c r="K8" s="7" t="s">
        <v>0</v>
      </c>
      <c r="L8" s="5" t="s">
        <v>44</v>
      </c>
      <c r="M8" s="7" t="s">
        <v>0</v>
      </c>
      <c r="N8" s="5"/>
      <c r="O8" s="7"/>
      <c r="P8" s="5" t="s">
        <v>36</v>
      </c>
    </row>
    <row r="9" spans="1:16" ht="16.5">
      <c r="A9" s="43"/>
      <c r="B9" s="6"/>
      <c r="C9" s="6"/>
      <c r="D9" s="6"/>
      <c r="E9" s="46"/>
      <c r="F9" s="6"/>
      <c r="G9" s="46"/>
      <c r="H9" s="6"/>
      <c r="I9" s="46"/>
      <c r="J9" s="6"/>
      <c r="K9" s="46"/>
      <c r="L9" s="45"/>
      <c r="M9" s="46"/>
      <c r="N9" s="45"/>
      <c r="O9" s="46"/>
      <c r="P9" s="44"/>
    </row>
    <row r="10" spans="1:16" s="4" customFormat="1" ht="13.5">
      <c r="A10" s="18">
        <v>1</v>
      </c>
      <c r="B10" s="19"/>
      <c r="C10" s="19"/>
      <c r="D10" s="19"/>
      <c r="E10" s="18">
        <v>2</v>
      </c>
      <c r="F10" s="27">
        <v>3</v>
      </c>
      <c r="G10" s="19">
        <v>4</v>
      </c>
      <c r="H10" s="21">
        <v>5</v>
      </c>
      <c r="I10" s="18">
        <v>6</v>
      </c>
      <c r="J10" s="19"/>
      <c r="K10" s="18"/>
      <c r="L10" s="27"/>
      <c r="M10" s="27"/>
      <c r="N10" s="21"/>
      <c r="O10" s="18"/>
      <c r="P10" s="27"/>
    </row>
    <row r="11" spans="1:16" ht="15.75" customHeight="1">
      <c r="A11" s="5">
        <v>1</v>
      </c>
      <c r="B11" s="7"/>
      <c r="C11" s="7"/>
      <c r="D11" s="7"/>
      <c r="E11" s="5" t="s">
        <v>8</v>
      </c>
      <c r="F11" s="187" t="s">
        <v>81</v>
      </c>
      <c r="G11" s="5" t="s">
        <v>11</v>
      </c>
      <c r="H11" s="7">
        <f>26*0.4*0.3</f>
        <v>3.12</v>
      </c>
      <c r="I11" s="51"/>
      <c r="J11" s="52"/>
      <c r="K11" s="51"/>
      <c r="L11" s="65"/>
      <c r="M11" s="65"/>
      <c r="N11" s="51"/>
      <c r="O11" s="52"/>
      <c r="P11" s="58"/>
    </row>
    <row r="12" spans="1:16" ht="15.75" customHeight="1">
      <c r="A12" s="10"/>
      <c r="B12" s="7"/>
      <c r="C12" s="7"/>
      <c r="D12" s="7"/>
      <c r="E12" s="10"/>
      <c r="F12" s="188" t="s">
        <v>7</v>
      </c>
      <c r="G12" s="10" t="s">
        <v>11</v>
      </c>
      <c r="H12" s="11">
        <v>1</v>
      </c>
      <c r="I12" s="55">
        <f>H11*H12</f>
        <v>3.12</v>
      </c>
      <c r="J12" s="54"/>
      <c r="K12" s="55"/>
      <c r="L12" s="67"/>
      <c r="M12" s="67"/>
      <c r="N12" s="55"/>
      <c r="O12" s="54"/>
      <c r="P12" s="59"/>
    </row>
    <row r="13" spans="1:16" ht="28.5" customHeight="1">
      <c r="A13" s="8">
        <v>2</v>
      </c>
      <c r="B13" s="14"/>
      <c r="C13" s="14"/>
      <c r="D13" s="14"/>
      <c r="E13" s="209" t="s">
        <v>137</v>
      </c>
      <c r="F13" s="197" t="s">
        <v>145</v>
      </c>
      <c r="G13" s="110" t="s">
        <v>11</v>
      </c>
      <c r="H13" s="86">
        <f>26*0.3*0.1</f>
        <v>0.78</v>
      </c>
      <c r="I13" s="210"/>
      <c r="J13" s="211"/>
      <c r="K13" s="210"/>
      <c r="L13" s="211"/>
      <c r="M13" s="210"/>
      <c r="N13" s="211"/>
      <c r="O13" s="210"/>
      <c r="P13" s="212"/>
    </row>
    <row r="14" spans="1:16" ht="18" customHeight="1">
      <c r="A14" s="5"/>
      <c r="B14" s="14"/>
      <c r="C14" s="14"/>
      <c r="D14" s="14"/>
      <c r="E14" s="33"/>
      <c r="F14" s="190" t="s">
        <v>7</v>
      </c>
      <c r="G14" s="7" t="s">
        <v>2</v>
      </c>
      <c r="H14" s="5">
        <v>2.63</v>
      </c>
      <c r="I14" s="51">
        <f>H13*H14</f>
        <v>2.0514</v>
      </c>
      <c r="J14" s="208"/>
      <c r="K14" s="52"/>
      <c r="L14" s="51"/>
      <c r="M14" s="52"/>
      <c r="N14" s="51"/>
      <c r="O14" s="52"/>
      <c r="P14" s="58"/>
    </row>
    <row r="15" spans="1:16" ht="18" customHeight="1">
      <c r="A15" s="5"/>
      <c r="B15" s="14"/>
      <c r="C15" s="14"/>
      <c r="D15" s="14"/>
      <c r="E15" s="5"/>
      <c r="F15" s="190" t="s">
        <v>138</v>
      </c>
      <c r="G15" s="7" t="s">
        <v>11</v>
      </c>
      <c r="H15" s="5">
        <v>1.25</v>
      </c>
      <c r="I15" s="52">
        <f>H13*H15</f>
        <v>0.9750000000000001</v>
      </c>
      <c r="J15" s="51"/>
      <c r="K15" s="52"/>
      <c r="L15" s="51"/>
      <c r="M15" s="52"/>
      <c r="N15" s="51"/>
      <c r="O15" s="52"/>
      <c r="P15" s="58"/>
    </row>
    <row r="16" spans="1:16" ht="18" customHeight="1">
      <c r="A16" s="10"/>
      <c r="B16" s="14"/>
      <c r="C16" s="14"/>
      <c r="D16" s="14"/>
      <c r="E16" s="10"/>
      <c r="F16" s="191" t="s">
        <v>139</v>
      </c>
      <c r="G16" s="11" t="s">
        <v>3</v>
      </c>
      <c r="H16" s="10">
        <v>0.01</v>
      </c>
      <c r="I16" s="54">
        <f>H13*H16</f>
        <v>0.0078000000000000005</v>
      </c>
      <c r="J16" s="55"/>
      <c r="K16" s="54"/>
      <c r="L16" s="55"/>
      <c r="M16" s="54"/>
      <c r="N16" s="55"/>
      <c r="O16" s="54"/>
      <c r="P16" s="59"/>
    </row>
    <row r="17" spans="1:16" ht="31.5" customHeight="1">
      <c r="A17" s="5">
        <v>3</v>
      </c>
      <c r="B17" s="14"/>
      <c r="C17" s="14"/>
      <c r="D17" s="14"/>
      <c r="E17" s="92" t="s">
        <v>140</v>
      </c>
      <c r="F17" s="189" t="s">
        <v>212</v>
      </c>
      <c r="G17" s="85" t="s">
        <v>20</v>
      </c>
      <c r="H17" s="213">
        <f>26*0.9*0.25</f>
        <v>5.8500000000000005</v>
      </c>
      <c r="I17" s="88"/>
      <c r="J17" s="87"/>
      <c r="K17" s="88"/>
      <c r="L17" s="87"/>
      <c r="M17" s="88"/>
      <c r="N17" s="87"/>
      <c r="O17" s="88"/>
      <c r="P17" s="214"/>
    </row>
    <row r="18" spans="1:16" ht="18" customHeight="1">
      <c r="A18" s="5"/>
      <c r="B18" s="7"/>
      <c r="C18" s="7"/>
      <c r="D18" s="7"/>
      <c r="E18" s="17"/>
      <c r="F18" s="190" t="s">
        <v>7</v>
      </c>
      <c r="G18" s="5" t="s">
        <v>2</v>
      </c>
      <c r="H18" s="5">
        <v>11.1</v>
      </c>
      <c r="I18" s="73">
        <f>H17*H18</f>
        <v>64.935</v>
      </c>
      <c r="J18" s="51"/>
      <c r="K18" s="51"/>
      <c r="L18" s="51"/>
      <c r="M18" s="52"/>
      <c r="N18" s="51"/>
      <c r="O18" s="52"/>
      <c r="P18" s="58"/>
    </row>
    <row r="19" spans="1:16" ht="18" customHeight="1">
      <c r="A19" s="5"/>
      <c r="B19" s="7"/>
      <c r="C19" s="7"/>
      <c r="D19" s="7"/>
      <c r="E19" s="17"/>
      <c r="F19" s="190" t="s">
        <v>9</v>
      </c>
      <c r="G19" s="5" t="s">
        <v>3</v>
      </c>
      <c r="H19" s="5">
        <v>0.96</v>
      </c>
      <c r="I19" s="52">
        <f>H17*H19</f>
        <v>5.6160000000000005</v>
      </c>
      <c r="J19" s="51"/>
      <c r="K19" s="52"/>
      <c r="L19" s="51"/>
      <c r="M19" s="52"/>
      <c r="N19" s="51"/>
      <c r="O19" s="52"/>
      <c r="P19" s="58"/>
    </row>
    <row r="20" spans="1:16" ht="18" customHeight="1">
      <c r="A20" s="5"/>
      <c r="B20" s="7"/>
      <c r="C20" s="7"/>
      <c r="D20" s="7"/>
      <c r="E20" s="215"/>
      <c r="F20" s="216" t="s">
        <v>213</v>
      </c>
      <c r="G20" s="5" t="s">
        <v>20</v>
      </c>
      <c r="H20" s="5">
        <v>1.015</v>
      </c>
      <c r="I20" s="52">
        <f>H17*H20</f>
        <v>5.93775</v>
      </c>
      <c r="J20" s="51"/>
      <c r="K20" s="52"/>
      <c r="L20" s="51"/>
      <c r="M20" s="52"/>
      <c r="N20" s="51"/>
      <c r="O20" s="52"/>
      <c r="P20" s="58"/>
    </row>
    <row r="21" spans="1:16" ht="18" customHeight="1">
      <c r="A21" s="5"/>
      <c r="B21" s="7"/>
      <c r="C21" s="7"/>
      <c r="D21" s="7"/>
      <c r="E21" s="5"/>
      <c r="F21" s="190" t="s">
        <v>16</v>
      </c>
      <c r="G21" s="5" t="s">
        <v>21</v>
      </c>
      <c r="H21" s="5">
        <v>2.05</v>
      </c>
      <c r="I21" s="73">
        <f>H17*H21</f>
        <v>11.9925</v>
      </c>
      <c r="J21" s="51"/>
      <c r="K21" s="52"/>
      <c r="L21" s="51"/>
      <c r="M21" s="52"/>
      <c r="N21" s="51"/>
      <c r="O21" s="52"/>
      <c r="P21" s="58"/>
    </row>
    <row r="22" spans="1:16" ht="18" customHeight="1">
      <c r="A22" s="5"/>
      <c r="B22" s="7"/>
      <c r="C22" s="7"/>
      <c r="D22" s="7"/>
      <c r="E22" s="17"/>
      <c r="F22" s="190" t="s">
        <v>141</v>
      </c>
      <c r="G22" s="5" t="s">
        <v>20</v>
      </c>
      <c r="H22" s="5">
        <v>0.0308</v>
      </c>
      <c r="I22" s="73">
        <f>H17*H22</f>
        <v>0.18018000000000003</v>
      </c>
      <c r="J22" s="51"/>
      <c r="K22" s="52"/>
      <c r="L22" s="51"/>
      <c r="M22" s="52"/>
      <c r="N22" s="51"/>
      <c r="O22" s="52"/>
      <c r="P22" s="58"/>
    </row>
    <row r="23" spans="1:16" ht="18" customHeight="1">
      <c r="A23" s="5"/>
      <c r="B23" s="7"/>
      <c r="C23" s="7"/>
      <c r="D23" s="7"/>
      <c r="E23" s="217"/>
      <c r="F23" s="216" t="s">
        <v>142</v>
      </c>
      <c r="G23" s="217" t="s">
        <v>143</v>
      </c>
      <c r="H23" s="5" t="s">
        <v>15</v>
      </c>
      <c r="I23" s="218">
        <v>60</v>
      </c>
      <c r="J23" s="219"/>
      <c r="K23" s="219"/>
      <c r="L23" s="51"/>
      <c r="M23" s="220"/>
      <c r="N23" s="219"/>
      <c r="O23" s="220"/>
      <c r="P23" s="221"/>
    </row>
    <row r="24" spans="1:16" ht="18" customHeight="1">
      <c r="A24" s="5"/>
      <c r="B24" s="7"/>
      <c r="C24" s="7"/>
      <c r="D24" s="7"/>
      <c r="E24" s="217"/>
      <c r="F24" s="216" t="s">
        <v>144</v>
      </c>
      <c r="G24" s="217" t="s">
        <v>143</v>
      </c>
      <c r="H24" s="5" t="s">
        <v>15</v>
      </c>
      <c r="I24" s="218">
        <f>30*6</f>
        <v>180</v>
      </c>
      <c r="J24" s="219"/>
      <c r="K24" s="219"/>
      <c r="L24" s="51"/>
      <c r="M24" s="220"/>
      <c r="N24" s="219"/>
      <c r="O24" s="220"/>
      <c r="P24" s="221"/>
    </row>
    <row r="25" spans="1:16" ht="18" customHeight="1">
      <c r="A25" s="10"/>
      <c r="B25" s="11"/>
      <c r="C25" s="11"/>
      <c r="D25" s="11"/>
      <c r="E25" s="16"/>
      <c r="F25" s="191" t="s">
        <v>14</v>
      </c>
      <c r="G25" s="11" t="s">
        <v>3</v>
      </c>
      <c r="H25" s="10">
        <v>0.7</v>
      </c>
      <c r="I25" s="222">
        <f>H17*H25</f>
        <v>4.095</v>
      </c>
      <c r="J25" s="55"/>
      <c r="K25" s="54"/>
      <c r="L25" s="55"/>
      <c r="M25" s="54"/>
      <c r="N25" s="55"/>
      <c r="O25" s="54"/>
      <c r="P25" s="59"/>
    </row>
    <row r="26" spans="1:16" ht="27.75" customHeight="1">
      <c r="A26" s="13">
        <v>4</v>
      </c>
      <c r="B26" s="14"/>
      <c r="C26" s="14"/>
      <c r="D26" s="14"/>
      <c r="E26" s="209" t="s">
        <v>137</v>
      </c>
      <c r="F26" s="197" t="s">
        <v>214</v>
      </c>
      <c r="G26" s="110" t="s">
        <v>11</v>
      </c>
      <c r="H26" s="86">
        <f>34.16*0.6</f>
        <v>20.496</v>
      </c>
      <c r="I26" s="210"/>
      <c r="J26" s="211"/>
      <c r="K26" s="210"/>
      <c r="L26" s="211"/>
      <c r="M26" s="210"/>
      <c r="N26" s="211"/>
      <c r="O26" s="210"/>
      <c r="P26" s="212"/>
    </row>
    <row r="27" spans="1:16" ht="18" customHeight="1">
      <c r="A27" s="9"/>
      <c r="B27" s="7"/>
      <c r="C27" s="7"/>
      <c r="D27" s="7"/>
      <c r="E27" s="33"/>
      <c r="F27" s="190" t="s">
        <v>7</v>
      </c>
      <c r="G27" s="7" t="s">
        <v>2</v>
      </c>
      <c r="H27" s="5">
        <f>10*3*0.5</f>
        <v>15</v>
      </c>
      <c r="I27" s="51">
        <f>H26*H27</f>
        <v>307.44</v>
      </c>
      <c r="J27" s="208"/>
      <c r="K27" s="52"/>
      <c r="L27" s="51"/>
      <c r="M27" s="52"/>
      <c r="N27" s="51"/>
      <c r="O27" s="52"/>
      <c r="P27" s="58"/>
    </row>
    <row r="28" spans="1:16" ht="18" customHeight="1">
      <c r="A28" s="9"/>
      <c r="B28" s="7"/>
      <c r="C28" s="7"/>
      <c r="D28" s="7"/>
      <c r="E28" s="5"/>
      <c r="F28" s="190" t="s">
        <v>138</v>
      </c>
      <c r="G28" s="7" t="s">
        <v>11</v>
      </c>
      <c r="H28" s="5">
        <v>1.25</v>
      </c>
      <c r="I28" s="52">
        <f>H26*H28</f>
        <v>25.619999999999997</v>
      </c>
      <c r="J28" s="51"/>
      <c r="K28" s="52"/>
      <c r="L28" s="51"/>
      <c r="M28" s="52"/>
      <c r="N28" s="51"/>
      <c r="O28" s="52"/>
      <c r="P28" s="58"/>
    </row>
    <row r="29" spans="1:16" ht="18" customHeight="1">
      <c r="A29" s="12"/>
      <c r="B29" s="11"/>
      <c r="C29" s="11"/>
      <c r="D29" s="11"/>
      <c r="E29" s="10"/>
      <c r="F29" s="191" t="s">
        <v>139</v>
      </c>
      <c r="G29" s="11" t="s">
        <v>3</v>
      </c>
      <c r="H29" s="10">
        <v>0.01</v>
      </c>
      <c r="I29" s="54">
        <f>H26*H29</f>
        <v>0.20496</v>
      </c>
      <c r="J29" s="55"/>
      <c r="K29" s="54"/>
      <c r="L29" s="55"/>
      <c r="M29" s="54"/>
      <c r="N29" s="55"/>
      <c r="O29" s="54"/>
      <c r="P29" s="59"/>
    </row>
    <row r="30" spans="1:16" ht="25.5">
      <c r="A30" s="91">
        <v>5</v>
      </c>
      <c r="B30" s="97"/>
      <c r="C30" s="97"/>
      <c r="D30" s="97"/>
      <c r="E30" s="224" t="s">
        <v>53</v>
      </c>
      <c r="F30" s="231" t="s">
        <v>147</v>
      </c>
      <c r="G30" s="86" t="s">
        <v>11</v>
      </c>
      <c r="H30" s="230">
        <f>26*2.8*0.2+9.6*2.8*0.2+7.5*2.8*0.2</f>
        <v>24.136</v>
      </c>
      <c r="I30" s="210"/>
      <c r="J30" s="211"/>
      <c r="K30" s="211"/>
      <c r="L30" s="225"/>
      <c r="M30" s="210"/>
      <c r="N30" s="211"/>
      <c r="O30" s="210"/>
      <c r="P30" s="212"/>
    </row>
    <row r="31" spans="1:16" ht="13.5">
      <c r="A31" s="5"/>
      <c r="B31" s="7"/>
      <c r="C31" s="7"/>
      <c r="D31" s="7"/>
      <c r="E31" s="17"/>
      <c r="F31" s="193" t="s">
        <v>7</v>
      </c>
      <c r="G31" s="226" t="s">
        <v>2</v>
      </c>
      <c r="H31" s="227">
        <v>3.08</v>
      </c>
      <c r="I31" s="208">
        <f>H30*H31</f>
        <v>74.33888</v>
      </c>
      <c r="J31" s="228"/>
      <c r="K31" s="51"/>
      <c r="L31" s="51"/>
      <c r="M31" s="52"/>
      <c r="N31" s="51"/>
      <c r="O31" s="52"/>
      <c r="P31" s="58"/>
    </row>
    <row r="32" spans="1:16" ht="13.5">
      <c r="A32" s="5"/>
      <c r="B32" s="15"/>
      <c r="C32" s="15"/>
      <c r="D32" s="15"/>
      <c r="E32" s="17"/>
      <c r="F32" s="193" t="s">
        <v>9</v>
      </c>
      <c r="G32" s="5" t="s">
        <v>3</v>
      </c>
      <c r="H32" s="5">
        <v>0.92</v>
      </c>
      <c r="I32" s="52">
        <f>H32*H30</f>
        <v>22.20512</v>
      </c>
      <c r="J32" s="51"/>
      <c r="K32" s="52"/>
      <c r="L32" s="51"/>
      <c r="M32" s="52"/>
      <c r="N32" s="51"/>
      <c r="O32" s="52"/>
      <c r="P32" s="58"/>
    </row>
    <row r="33" spans="1:16" ht="15.75">
      <c r="A33" s="5"/>
      <c r="B33" s="15"/>
      <c r="C33" s="15"/>
      <c r="D33" s="15"/>
      <c r="E33" s="17"/>
      <c r="F33" s="193" t="s">
        <v>68</v>
      </c>
      <c r="G33" s="5" t="s">
        <v>11</v>
      </c>
      <c r="H33" s="5">
        <v>0.11</v>
      </c>
      <c r="I33" s="52">
        <f>H33*H30</f>
        <v>2.65496</v>
      </c>
      <c r="J33" s="51"/>
      <c r="K33" s="52"/>
      <c r="L33" s="51"/>
      <c r="M33" s="52"/>
      <c r="N33" s="51"/>
      <c r="O33" s="52"/>
      <c r="P33" s="58"/>
    </row>
    <row r="34" spans="1:16" ht="13.5">
      <c r="A34" s="5"/>
      <c r="B34" s="15"/>
      <c r="C34" s="15"/>
      <c r="D34" s="15"/>
      <c r="E34" s="17"/>
      <c r="F34" s="193" t="s">
        <v>148</v>
      </c>
      <c r="G34" s="5" t="s">
        <v>22</v>
      </c>
      <c r="H34" s="5">
        <v>65.71</v>
      </c>
      <c r="I34" s="73">
        <f>H34*H30</f>
        <v>1585.9765599999998</v>
      </c>
      <c r="J34" s="51"/>
      <c r="K34" s="52"/>
      <c r="L34" s="51"/>
      <c r="M34" s="52"/>
      <c r="N34" s="51"/>
      <c r="O34" s="52"/>
      <c r="P34" s="58"/>
    </row>
    <row r="35" spans="1:16" ht="13.5">
      <c r="A35" s="10"/>
      <c r="B35" s="12"/>
      <c r="C35" s="11"/>
      <c r="D35" s="11"/>
      <c r="E35" s="16"/>
      <c r="F35" s="194" t="s">
        <v>14</v>
      </c>
      <c r="G35" s="10" t="s">
        <v>3</v>
      </c>
      <c r="H35" s="10">
        <v>0.16</v>
      </c>
      <c r="I35" s="55">
        <f>H35*H30</f>
        <v>3.86176</v>
      </c>
      <c r="J35" s="55"/>
      <c r="K35" s="54"/>
      <c r="L35" s="55"/>
      <c r="M35" s="55"/>
      <c r="N35" s="55"/>
      <c r="O35" s="54"/>
      <c r="P35" s="59"/>
    </row>
    <row r="36" spans="1:17" ht="15.75">
      <c r="A36" s="5">
        <v>6</v>
      </c>
      <c r="B36" s="35"/>
      <c r="C36" s="35"/>
      <c r="D36" s="35"/>
      <c r="E36" s="26" t="s">
        <v>55</v>
      </c>
      <c r="F36" s="192" t="s">
        <v>186</v>
      </c>
      <c r="G36" s="15" t="s">
        <v>11</v>
      </c>
      <c r="H36" s="8">
        <f>(26+9.6)*0.2*0.2</f>
        <v>1.4240000000000004</v>
      </c>
      <c r="I36" s="81"/>
      <c r="J36" s="63"/>
      <c r="K36" s="50"/>
      <c r="L36" s="63"/>
      <c r="M36" s="63"/>
      <c r="N36" s="63"/>
      <c r="O36" s="50"/>
      <c r="P36" s="58"/>
      <c r="Q36" s="1"/>
    </row>
    <row r="37" spans="1:17" ht="13.5">
      <c r="A37" s="36"/>
      <c r="B37" s="35"/>
      <c r="C37" s="35"/>
      <c r="D37" s="35"/>
      <c r="E37" s="17"/>
      <c r="F37" s="193" t="s">
        <v>7</v>
      </c>
      <c r="G37" s="15" t="s">
        <v>2</v>
      </c>
      <c r="H37" s="5">
        <v>2.42</v>
      </c>
      <c r="I37" s="73">
        <f>H36*H37</f>
        <v>3.4460800000000007</v>
      </c>
      <c r="J37" s="51"/>
      <c r="K37" s="51"/>
      <c r="L37" s="63"/>
      <c r="M37" s="63"/>
      <c r="N37" s="63"/>
      <c r="O37" s="50"/>
      <c r="P37" s="58"/>
      <c r="Q37" s="1"/>
    </row>
    <row r="38" spans="1:17" ht="15.75">
      <c r="A38" s="36"/>
      <c r="B38" s="35"/>
      <c r="C38" s="35"/>
      <c r="D38" s="35"/>
      <c r="E38" s="9"/>
      <c r="F38" s="190" t="s">
        <v>215</v>
      </c>
      <c r="G38" s="5" t="s">
        <v>11</v>
      </c>
      <c r="H38" s="17">
        <v>1.015</v>
      </c>
      <c r="I38" s="52">
        <f>H36*H38</f>
        <v>1.4453600000000002</v>
      </c>
      <c r="J38" s="63"/>
      <c r="K38" s="63"/>
      <c r="L38" s="73"/>
      <c r="M38" s="51"/>
      <c r="N38" s="63"/>
      <c r="O38" s="50"/>
      <c r="P38" s="58"/>
      <c r="Q38" s="1"/>
    </row>
    <row r="39" spans="1:17" ht="15.75">
      <c r="A39" s="36"/>
      <c r="B39" s="35"/>
      <c r="C39" s="35"/>
      <c r="D39" s="35"/>
      <c r="E39" s="17"/>
      <c r="F39" s="193" t="s">
        <v>16</v>
      </c>
      <c r="G39" s="5" t="s">
        <v>17</v>
      </c>
      <c r="H39" s="17">
        <v>1.4</v>
      </c>
      <c r="I39" s="73">
        <f>H36*H39</f>
        <v>1.9936000000000005</v>
      </c>
      <c r="J39" s="63"/>
      <c r="K39" s="63"/>
      <c r="L39" s="73"/>
      <c r="M39" s="51"/>
      <c r="N39" s="63"/>
      <c r="O39" s="50"/>
      <c r="P39" s="58"/>
      <c r="Q39" s="1"/>
    </row>
    <row r="40" spans="1:17" ht="15.75">
      <c r="A40" s="36"/>
      <c r="B40" s="35"/>
      <c r="C40" s="35"/>
      <c r="D40" s="35"/>
      <c r="E40" s="17"/>
      <c r="F40" s="193" t="s">
        <v>56</v>
      </c>
      <c r="G40" s="5" t="s">
        <v>11</v>
      </c>
      <c r="H40" s="17">
        <v>0.0145</v>
      </c>
      <c r="I40" s="73">
        <f>H36*H40</f>
        <v>0.020648000000000007</v>
      </c>
      <c r="J40" s="63"/>
      <c r="K40" s="63"/>
      <c r="L40" s="73"/>
      <c r="M40" s="51"/>
      <c r="N40" s="63"/>
      <c r="O40" s="50"/>
      <c r="P40" s="58"/>
      <c r="Q40" s="1"/>
    </row>
    <row r="41" spans="1:17" ht="13.5">
      <c r="A41" s="37"/>
      <c r="B41" s="38"/>
      <c r="C41" s="38"/>
      <c r="D41" s="38"/>
      <c r="E41" s="17"/>
      <c r="F41" s="193" t="s">
        <v>4</v>
      </c>
      <c r="G41" s="5" t="s">
        <v>5</v>
      </c>
      <c r="H41" s="17">
        <v>2.5</v>
      </c>
      <c r="I41" s="52">
        <f>H36*H41</f>
        <v>3.560000000000001</v>
      </c>
      <c r="J41" s="82"/>
      <c r="K41" s="82"/>
      <c r="L41" s="51"/>
      <c r="M41" s="51"/>
      <c r="N41" s="82"/>
      <c r="O41" s="53"/>
      <c r="P41" s="58"/>
      <c r="Q41" s="1"/>
    </row>
    <row r="42" spans="1:17" ht="13.5">
      <c r="A42" s="37"/>
      <c r="B42" s="38"/>
      <c r="C42" s="38"/>
      <c r="D42" s="38"/>
      <c r="E42" s="17"/>
      <c r="F42" s="193" t="s">
        <v>12</v>
      </c>
      <c r="G42" s="5" t="s">
        <v>143</v>
      </c>
      <c r="H42" s="17" t="s">
        <v>15</v>
      </c>
      <c r="I42" s="94">
        <f>26*2</f>
        <v>52</v>
      </c>
      <c r="J42" s="51"/>
      <c r="K42" s="51"/>
      <c r="L42" s="51"/>
      <c r="M42" s="51"/>
      <c r="N42" s="51"/>
      <c r="O42" s="52"/>
      <c r="P42" s="58"/>
      <c r="Q42" s="1"/>
    </row>
    <row r="43" spans="1:17" ht="13.5">
      <c r="A43" s="5"/>
      <c r="B43" s="15"/>
      <c r="C43" s="15"/>
      <c r="D43" s="15"/>
      <c r="E43" s="17"/>
      <c r="F43" s="193" t="s">
        <v>13</v>
      </c>
      <c r="G43" s="5" t="s">
        <v>143</v>
      </c>
      <c r="H43" s="17" t="s">
        <v>15</v>
      </c>
      <c r="I43" s="93">
        <f>26*6</f>
        <v>156</v>
      </c>
      <c r="J43" s="51"/>
      <c r="K43" s="51"/>
      <c r="L43" s="51"/>
      <c r="M43" s="51"/>
      <c r="N43" s="51"/>
      <c r="O43" s="52"/>
      <c r="P43" s="58"/>
      <c r="Q43" s="1"/>
    </row>
    <row r="44" spans="1:17" ht="12.75" customHeight="1">
      <c r="A44" s="10"/>
      <c r="B44" s="11"/>
      <c r="C44" s="11"/>
      <c r="D44" s="11"/>
      <c r="E44" s="16"/>
      <c r="F44" s="194" t="s">
        <v>14</v>
      </c>
      <c r="G44" s="10" t="s">
        <v>3</v>
      </c>
      <c r="H44" s="16">
        <v>0.74</v>
      </c>
      <c r="I44" s="54">
        <f>H36*H44</f>
        <v>1.0537600000000003</v>
      </c>
      <c r="J44" s="55"/>
      <c r="K44" s="55"/>
      <c r="L44" s="74"/>
      <c r="M44" s="55"/>
      <c r="N44" s="55"/>
      <c r="O44" s="54"/>
      <c r="P44" s="59"/>
      <c r="Q44" s="1"/>
    </row>
    <row r="45" spans="1:17" ht="15.75">
      <c r="A45" s="5">
        <v>7</v>
      </c>
      <c r="B45" s="4"/>
      <c r="C45" s="4"/>
      <c r="D45" s="4"/>
      <c r="E45" s="25" t="s">
        <v>84</v>
      </c>
      <c r="F45" s="189" t="s">
        <v>92</v>
      </c>
      <c r="G45" s="17" t="s">
        <v>17</v>
      </c>
      <c r="H45" s="17">
        <v>36</v>
      </c>
      <c r="I45" s="76"/>
      <c r="J45" s="77"/>
      <c r="K45" s="77"/>
      <c r="L45" s="78"/>
      <c r="M45" s="79"/>
      <c r="N45" s="77"/>
      <c r="O45" s="79"/>
      <c r="P45" s="58"/>
      <c r="Q45" s="32"/>
    </row>
    <row r="46" spans="1:17" ht="13.5">
      <c r="A46" s="23"/>
      <c r="B46" s="4"/>
      <c r="C46" s="4"/>
      <c r="D46" s="4"/>
      <c r="E46" s="17"/>
      <c r="F46" s="189" t="s">
        <v>7</v>
      </c>
      <c r="G46" s="15" t="s">
        <v>2</v>
      </c>
      <c r="H46" s="5">
        <v>0.236</v>
      </c>
      <c r="I46" s="73">
        <f>H46*H45</f>
        <v>8.495999999999999</v>
      </c>
      <c r="J46" s="51"/>
      <c r="K46" s="51"/>
      <c r="L46" s="77"/>
      <c r="M46" s="79"/>
      <c r="N46" s="77"/>
      <c r="O46" s="79"/>
      <c r="P46" s="58"/>
      <c r="Q46" s="32"/>
    </row>
    <row r="47" spans="1:17" ht="15.75">
      <c r="A47" s="23"/>
      <c r="B47" s="4"/>
      <c r="C47" s="4"/>
      <c r="D47" s="4"/>
      <c r="E47" s="17" t="s">
        <v>94</v>
      </c>
      <c r="F47" s="195" t="s">
        <v>85</v>
      </c>
      <c r="G47" s="17" t="s">
        <v>11</v>
      </c>
      <c r="H47" s="17" t="s">
        <v>15</v>
      </c>
      <c r="I47" s="52">
        <v>0.66</v>
      </c>
      <c r="J47" s="77"/>
      <c r="K47" s="66"/>
      <c r="L47" s="51"/>
      <c r="M47" s="52"/>
      <c r="N47" s="77"/>
      <c r="O47" s="79"/>
      <c r="P47" s="58"/>
      <c r="Q47" s="32"/>
    </row>
    <row r="48" spans="1:17" ht="15.75">
      <c r="A48" s="23"/>
      <c r="B48" s="4"/>
      <c r="C48" s="4"/>
      <c r="D48" s="4"/>
      <c r="E48" s="17"/>
      <c r="F48" s="195" t="s">
        <v>86</v>
      </c>
      <c r="G48" s="17" t="s">
        <v>11</v>
      </c>
      <c r="H48" s="17">
        <v>0.0185</v>
      </c>
      <c r="I48" s="73">
        <v>0.75152</v>
      </c>
      <c r="J48" s="77"/>
      <c r="K48" s="79"/>
      <c r="L48" s="51"/>
      <c r="M48" s="52"/>
      <c r="N48" s="77"/>
      <c r="O48" s="79"/>
      <c r="P48" s="58"/>
      <c r="Q48" s="32"/>
    </row>
    <row r="49" spans="1:17" ht="15.75">
      <c r="A49" s="23"/>
      <c r="B49" s="4"/>
      <c r="C49" s="4"/>
      <c r="D49" s="4"/>
      <c r="E49" s="17"/>
      <c r="F49" s="195" t="s">
        <v>244</v>
      </c>
      <c r="G49" s="17" t="s">
        <v>11</v>
      </c>
      <c r="H49" s="17">
        <v>0.0017</v>
      </c>
      <c r="I49" s="73">
        <f>H49*H45</f>
        <v>0.0612</v>
      </c>
      <c r="J49" s="77"/>
      <c r="K49" s="79"/>
      <c r="L49" s="51"/>
      <c r="M49" s="52"/>
      <c r="N49" s="77"/>
      <c r="O49" s="79"/>
      <c r="P49" s="58"/>
      <c r="Q49" s="32"/>
    </row>
    <row r="50" spans="1:17" ht="13.5">
      <c r="A50" s="23"/>
      <c r="B50" s="4"/>
      <c r="C50" s="4"/>
      <c r="D50" s="4"/>
      <c r="E50" s="17"/>
      <c r="F50" s="195" t="s">
        <v>87</v>
      </c>
      <c r="G50" s="17" t="s">
        <v>5</v>
      </c>
      <c r="H50" s="17">
        <v>0.26</v>
      </c>
      <c r="I50" s="52">
        <f>H50*H45</f>
        <v>9.36</v>
      </c>
      <c r="J50" s="77"/>
      <c r="K50" s="79"/>
      <c r="L50" s="51"/>
      <c r="M50" s="52"/>
      <c r="N50" s="77"/>
      <c r="O50" s="79"/>
      <c r="P50" s="58"/>
      <c r="Q50" s="32"/>
    </row>
    <row r="51" spans="1:17" ht="13.5">
      <c r="A51" s="23"/>
      <c r="B51" s="29"/>
      <c r="C51" s="29"/>
      <c r="D51" s="29"/>
      <c r="E51" s="30"/>
      <c r="F51" s="196" t="s">
        <v>14</v>
      </c>
      <c r="G51" s="16" t="s">
        <v>3</v>
      </c>
      <c r="H51" s="31">
        <v>0.0167</v>
      </c>
      <c r="I51" s="74">
        <f>H45*H51</f>
        <v>0.6012</v>
      </c>
      <c r="J51" s="77"/>
      <c r="K51" s="79"/>
      <c r="L51" s="55"/>
      <c r="M51" s="73"/>
      <c r="N51" s="80"/>
      <c r="O51" s="78"/>
      <c r="P51" s="58"/>
      <c r="Q51" s="32"/>
    </row>
    <row r="52" spans="1:17" ht="15.75">
      <c r="A52" s="389">
        <v>8</v>
      </c>
      <c r="B52" s="29"/>
      <c r="C52" s="29"/>
      <c r="D52" s="29"/>
      <c r="E52" s="232" t="s">
        <v>149</v>
      </c>
      <c r="F52" s="233" t="s">
        <v>150</v>
      </c>
      <c r="G52" s="17" t="s">
        <v>17</v>
      </c>
      <c r="H52" s="234"/>
      <c r="I52" s="252">
        <f>H45</f>
        <v>36</v>
      </c>
      <c r="J52" s="256"/>
      <c r="K52" s="255"/>
      <c r="L52" s="259"/>
      <c r="M52" s="64"/>
      <c r="N52" s="265"/>
      <c r="O52" s="271"/>
      <c r="P52" s="60"/>
      <c r="Q52" s="32"/>
    </row>
    <row r="53" spans="1:17" ht="15" customHeight="1">
      <c r="A53" s="23"/>
      <c r="B53" s="29"/>
      <c r="C53" s="29"/>
      <c r="D53" s="29"/>
      <c r="E53" s="235"/>
      <c r="F53" s="236" t="s">
        <v>151</v>
      </c>
      <c r="G53" s="237" t="s">
        <v>152</v>
      </c>
      <c r="H53" s="237">
        <v>0.077</v>
      </c>
      <c r="I53" s="253">
        <f>H53*I52</f>
        <v>2.772</v>
      </c>
      <c r="J53" s="51"/>
      <c r="K53" s="268"/>
      <c r="L53" s="260"/>
      <c r="M53" s="51"/>
      <c r="N53" s="266"/>
      <c r="O53" s="272"/>
      <c r="P53" s="58"/>
      <c r="Q53" s="32"/>
    </row>
    <row r="54" spans="1:17" ht="13.5">
      <c r="A54" s="23"/>
      <c r="B54" s="29"/>
      <c r="C54" s="29"/>
      <c r="D54" s="29"/>
      <c r="E54" s="235"/>
      <c r="F54" s="236" t="s">
        <v>153</v>
      </c>
      <c r="G54" s="237" t="s">
        <v>3</v>
      </c>
      <c r="H54" s="237">
        <v>0.014</v>
      </c>
      <c r="I54" s="253">
        <f>H54*I52</f>
        <v>0.504</v>
      </c>
      <c r="J54" s="257"/>
      <c r="K54" s="268"/>
      <c r="L54" s="260"/>
      <c r="M54" s="51"/>
      <c r="N54" s="266"/>
      <c r="O54" s="272"/>
      <c r="P54" s="58"/>
      <c r="Q54" s="32"/>
    </row>
    <row r="55" spans="1:17" ht="13.5">
      <c r="A55" s="23"/>
      <c r="B55" s="29"/>
      <c r="C55" s="29"/>
      <c r="D55" s="29"/>
      <c r="E55" s="235"/>
      <c r="F55" s="236" t="s">
        <v>154</v>
      </c>
      <c r="G55" s="237" t="s">
        <v>5</v>
      </c>
      <c r="H55" s="237">
        <v>0.11</v>
      </c>
      <c r="I55" s="253">
        <f>H55*I52</f>
        <v>3.96</v>
      </c>
      <c r="J55" s="257"/>
      <c r="K55" s="268"/>
      <c r="L55" s="260"/>
      <c r="M55" s="51"/>
      <c r="N55" s="266"/>
      <c r="O55" s="272"/>
      <c r="P55" s="58"/>
      <c r="Q55" s="32"/>
    </row>
    <row r="56" spans="1:17" ht="13.5">
      <c r="A56" s="23"/>
      <c r="B56" s="29"/>
      <c r="C56" s="29"/>
      <c r="D56" s="29"/>
      <c r="E56" s="238"/>
      <c r="F56" s="239" t="s">
        <v>155</v>
      </c>
      <c r="G56" s="240" t="s">
        <v>3</v>
      </c>
      <c r="H56" s="240">
        <v>0.001</v>
      </c>
      <c r="I56" s="254">
        <f>H56*I52</f>
        <v>0.036000000000000004</v>
      </c>
      <c r="J56" s="257"/>
      <c r="K56" s="268"/>
      <c r="L56" s="261"/>
      <c r="M56" s="51"/>
      <c r="N56" s="267"/>
      <c r="O56" s="272"/>
      <c r="P56" s="58"/>
      <c r="Q56" s="32"/>
    </row>
    <row r="57" spans="1:17" ht="15.75">
      <c r="A57" s="389">
        <v>9</v>
      </c>
      <c r="B57" s="29"/>
      <c r="C57" s="29"/>
      <c r="D57" s="29"/>
      <c r="E57" s="241" t="s">
        <v>156</v>
      </c>
      <c r="F57" s="242" t="s">
        <v>159</v>
      </c>
      <c r="G57" s="8" t="s">
        <v>17</v>
      </c>
      <c r="H57" s="97"/>
      <c r="I57" s="264">
        <f>H45</f>
        <v>36</v>
      </c>
      <c r="J57" s="256"/>
      <c r="K57" s="269"/>
      <c r="L57" s="249"/>
      <c r="M57" s="64"/>
      <c r="N57" s="262"/>
      <c r="O57" s="273"/>
      <c r="P57" s="60"/>
      <c r="Q57" s="32"/>
    </row>
    <row r="58" spans="1:17" ht="13.5" customHeight="1">
      <c r="A58" s="23"/>
      <c r="B58" s="29"/>
      <c r="C58" s="29"/>
      <c r="D58" s="29"/>
      <c r="E58" s="243"/>
      <c r="F58" s="244" t="s">
        <v>151</v>
      </c>
      <c r="G58" s="237" t="s">
        <v>152</v>
      </c>
      <c r="H58" s="245">
        <v>0.71</v>
      </c>
      <c r="I58" s="253">
        <f>I57*H58</f>
        <v>25.56</v>
      </c>
      <c r="J58" s="65"/>
      <c r="K58" s="268"/>
      <c r="L58" s="250"/>
      <c r="M58" s="51"/>
      <c r="N58" s="220"/>
      <c r="O58" s="274"/>
      <c r="P58" s="58"/>
      <c r="Q58" s="32"/>
    </row>
    <row r="59" spans="1:17" ht="13.5">
      <c r="A59" s="23"/>
      <c r="B59" s="29"/>
      <c r="C59" s="29"/>
      <c r="D59" s="29"/>
      <c r="E59" s="243"/>
      <c r="F59" s="244" t="s">
        <v>157</v>
      </c>
      <c r="G59" s="237" t="s">
        <v>3</v>
      </c>
      <c r="H59" s="245">
        <v>0.0077</v>
      </c>
      <c r="I59" s="253">
        <f>I57*H59</f>
        <v>0.2772</v>
      </c>
      <c r="J59" s="257"/>
      <c r="K59" s="268"/>
      <c r="L59" s="250"/>
      <c r="M59" s="51"/>
      <c r="N59" s="220"/>
      <c r="O59" s="274"/>
      <c r="P59" s="58"/>
      <c r="Q59" s="32"/>
    </row>
    <row r="60" spans="1:17" ht="13.5">
      <c r="A60" s="28"/>
      <c r="B60" s="29"/>
      <c r="C60" s="29"/>
      <c r="D60" s="29"/>
      <c r="E60" s="246"/>
      <c r="F60" s="247" t="s">
        <v>158</v>
      </c>
      <c r="G60" s="240" t="s">
        <v>21</v>
      </c>
      <c r="H60" s="248">
        <v>2.06</v>
      </c>
      <c r="I60" s="254">
        <f>I57*H60</f>
        <v>74.16</v>
      </c>
      <c r="J60" s="258"/>
      <c r="K60" s="270"/>
      <c r="L60" s="251"/>
      <c r="M60" s="55"/>
      <c r="N60" s="263"/>
      <c r="O60" s="275"/>
      <c r="P60" s="59"/>
      <c r="Q60" s="32"/>
    </row>
    <row r="61" spans="1:17" ht="15.75">
      <c r="A61" s="86">
        <v>10</v>
      </c>
      <c r="B61" s="110"/>
      <c r="C61" s="110"/>
      <c r="D61" s="110"/>
      <c r="E61" s="176" t="s">
        <v>24</v>
      </c>
      <c r="F61" s="197" t="s">
        <v>125</v>
      </c>
      <c r="G61" s="86" t="s">
        <v>17</v>
      </c>
      <c r="H61" s="86">
        <v>7.97</v>
      </c>
      <c r="I61" s="90"/>
      <c r="J61" s="90"/>
      <c r="K61" s="108"/>
      <c r="L61" s="90"/>
      <c r="M61" s="108"/>
      <c r="N61" s="90"/>
      <c r="O61" s="108"/>
      <c r="P61" s="89"/>
      <c r="Q61" s="32"/>
    </row>
    <row r="62" spans="1:17" ht="13.5">
      <c r="A62" s="5"/>
      <c r="B62" s="7"/>
      <c r="C62" s="7"/>
      <c r="D62" s="7"/>
      <c r="E62" s="1"/>
      <c r="F62" s="190" t="s">
        <v>7</v>
      </c>
      <c r="G62" s="5" t="s">
        <v>2</v>
      </c>
      <c r="H62" s="5">
        <v>1.11</v>
      </c>
      <c r="I62" s="51">
        <f>H61*H62</f>
        <v>8.8467</v>
      </c>
      <c r="J62" s="51"/>
      <c r="K62" s="51"/>
      <c r="L62" s="51"/>
      <c r="M62" s="51"/>
      <c r="N62" s="51"/>
      <c r="O62" s="52"/>
      <c r="P62" s="58"/>
      <c r="Q62" s="32"/>
    </row>
    <row r="63" spans="1:17" ht="15.75">
      <c r="A63" s="10"/>
      <c r="B63" s="11"/>
      <c r="C63" s="11"/>
      <c r="D63" s="11"/>
      <c r="E63" s="16"/>
      <c r="F63" s="191" t="s">
        <v>126</v>
      </c>
      <c r="G63" s="10" t="s">
        <v>17</v>
      </c>
      <c r="H63" s="10">
        <v>1</v>
      </c>
      <c r="I63" s="55">
        <f>H63*H61</f>
        <v>7.97</v>
      </c>
      <c r="J63" s="177"/>
      <c r="K63" s="55"/>
      <c r="L63" s="55"/>
      <c r="M63" s="55"/>
      <c r="N63" s="177"/>
      <c r="O63" s="54"/>
      <c r="P63" s="59"/>
      <c r="Q63" s="32"/>
    </row>
    <row r="64" spans="1:17" ht="27">
      <c r="A64" s="5">
        <v>11</v>
      </c>
      <c r="B64" s="7"/>
      <c r="C64" s="7"/>
      <c r="D64" s="7"/>
      <c r="E64" s="17" t="s">
        <v>160</v>
      </c>
      <c r="F64" s="276" t="s">
        <v>161</v>
      </c>
      <c r="G64" s="86" t="s">
        <v>17</v>
      </c>
      <c r="H64" s="86">
        <f>H61</f>
        <v>7.97</v>
      </c>
      <c r="I64" s="277"/>
      <c r="J64" s="64"/>
      <c r="K64" s="52"/>
      <c r="L64" s="271"/>
      <c r="M64" s="64"/>
      <c r="N64" s="66"/>
      <c r="O64" s="52"/>
      <c r="P64" s="58"/>
      <c r="Q64" s="32"/>
    </row>
    <row r="65" spans="1:17" ht="18" customHeight="1">
      <c r="A65" s="5"/>
      <c r="B65" s="7"/>
      <c r="C65" s="7"/>
      <c r="D65" s="7"/>
      <c r="E65" s="278"/>
      <c r="F65" s="279" t="s">
        <v>25</v>
      </c>
      <c r="G65" s="237" t="s">
        <v>152</v>
      </c>
      <c r="H65" s="282">
        <v>0.68</v>
      </c>
      <c r="I65" s="280">
        <f>H64*H65</f>
        <v>5.4196</v>
      </c>
      <c r="J65" s="87"/>
      <c r="K65" s="52"/>
      <c r="L65" s="288"/>
      <c r="M65" s="51"/>
      <c r="N65" s="66"/>
      <c r="O65" s="52"/>
      <c r="P65" s="58"/>
      <c r="Q65" s="32"/>
    </row>
    <row r="66" spans="1:17" ht="13.5">
      <c r="A66" s="5"/>
      <c r="B66" s="7"/>
      <c r="C66" s="7"/>
      <c r="D66" s="7"/>
      <c r="E66" s="17"/>
      <c r="F66" s="279" t="s">
        <v>162</v>
      </c>
      <c r="G66" s="17" t="s">
        <v>5</v>
      </c>
      <c r="H66" s="283">
        <v>0.246</v>
      </c>
      <c r="I66" s="51">
        <f>H64*H66</f>
        <v>1.9606199999999998</v>
      </c>
      <c r="J66" s="285"/>
      <c r="K66" s="52"/>
      <c r="L66" s="272"/>
      <c r="M66" s="51"/>
      <c r="N66" s="66"/>
      <c r="O66" s="52"/>
      <c r="P66" s="58"/>
      <c r="Q66" s="32"/>
    </row>
    <row r="67" spans="1:17" ht="13.5">
      <c r="A67" s="5"/>
      <c r="B67" s="7"/>
      <c r="C67" s="7"/>
      <c r="D67" s="7"/>
      <c r="E67" s="17"/>
      <c r="F67" s="279" t="s">
        <v>163</v>
      </c>
      <c r="G67" s="17" t="s">
        <v>5</v>
      </c>
      <c r="H67" s="283">
        <v>0.027</v>
      </c>
      <c r="I67" s="51">
        <f>H64*H67</f>
        <v>0.21519</v>
      </c>
      <c r="J67" s="285"/>
      <c r="K67" s="52"/>
      <c r="L67" s="272"/>
      <c r="M67" s="51"/>
      <c r="N67" s="66"/>
      <c r="O67" s="52"/>
      <c r="P67" s="58"/>
      <c r="Q67" s="32"/>
    </row>
    <row r="68" spans="1:17" ht="13.5">
      <c r="A68" s="5"/>
      <c r="B68" s="7"/>
      <c r="C68" s="7"/>
      <c r="D68" s="7"/>
      <c r="E68" s="16"/>
      <c r="F68" s="281" t="s">
        <v>14</v>
      </c>
      <c r="G68" s="16" t="s">
        <v>3</v>
      </c>
      <c r="H68" s="284">
        <v>0.002</v>
      </c>
      <c r="I68" s="55">
        <f>H64*H68</f>
        <v>0.01594</v>
      </c>
      <c r="J68" s="286"/>
      <c r="K68" s="52"/>
      <c r="L68" s="287"/>
      <c r="M68" s="55"/>
      <c r="N68" s="66"/>
      <c r="O68" s="52"/>
      <c r="P68" s="58"/>
      <c r="Q68" s="32"/>
    </row>
    <row r="69" spans="1:17" ht="15.75">
      <c r="A69" s="86">
        <v>12</v>
      </c>
      <c r="B69" s="110"/>
      <c r="C69" s="110"/>
      <c r="D69" s="110"/>
      <c r="E69" s="176" t="s">
        <v>24</v>
      </c>
      <c r="F69" s="197" t="s">
        <v>146</v>
      </c>
      <c r="G69" s="86" t="s">
        <v>17</v>
      </c>
      <c r="H69" s="86">
        <v>1.2</v>
      </c>
      <c r="I69" s="90"/>
      <c r="J69" s="90"/>
      <c r="K69" s="108"/>
      <c r="L69" s="90"/>
      <c r="M69" s="108"/>
      <c r="N69" s="90"/>
      <c r="O69" s="108"/>
      <c r="P69" s="89"/>
      <c r="Q69" s="32"/>
    </row>
    <row r="70" spans="1:17" ht="15.75">
      <c r="A70" s="5"/>
      <c r="B70" s="7"/>
      <c r="C70" s="7"/>
      <c r="D70" s="7"/>
      <c r="E70" s="1"/>
      <c r="F70" s="190" t="s">
        <v>7</v>
      </c>
      <c r="G70" s="85" t="s">
        <v>17</v>
      </c>
      <c r="H70" s="5">
        <v>1</v>
      </c>
      <c r="I70" s="51">
        <f>H69*H70</f>
        <v>1.2</v>
      </c>
      <c r="J70" s="51"/>
      <c r="K70" s="51"/>
      <c r="L70" s="51"/>
      <c r="M70" s="51"/>
      <c r="N70" s="51"/>
      <c r="O70" s="52"/>
      <c r="P70" s="58"/>
      <c r="Q70" s="32"/>
    </row>
    <row r="71" spans="1:17" ht="15.75">
      <c r="A71" s="10"/>
      <c r="B71" s="11"/>
      <c r="C71" s="11"/>
      <c r="D71" s="11"/>
      <c r="E71" s="16"/>
      <c r="F71" s="191" t="s">
        <v>128</v>
      </c>
      <c r="G71" s="10" t="s">
        <v>17</v>
      </c>
      <c r="H71" s="10">
        <v>1</v>
      </c>
      <c r="I71" s="55">
        <f>H71*H69</f>
        <v>1.2</v>
      </c>
      <c r="J71" s="177"/>
      <c r="K71" s="55"/>
      <c r="L71" s="55"/>
      <c r="M71" s="55"/>
      <c r="N71" s="177"/>
      <c r="O71" s="54"/>
      <c r="P71" s="59"/>
      <c r="Q71" s="32"/>
    </row>
    <row r="72" spans="1:17" ht="15.75">
      <c r="A72" s="86">
        <v>13</v>
      </c>
      <c r="B72" s="110"/>
      <c r="C72" s="110"/>
      <c r="D72" s="110"/>
      <c r="E72" s="176" t="s">
        <v>24</v>
      </c>
      <c r="F72" s="197" t="s">
        <v>127</v>
      </c>
      <c r="G72" s="86" t="s">
        <v>17</v>
      </c>
      <c r="H72" s="86">
        <v>0.96</v>
      </c>
      <c r="I72" s="90"/>
      <c r="J72" s="90"/>
      <c r="K72" s="108"/>
      <c r="L72" s="90"/>
      <c r="M72" s="108"/>
      <c r="N72" s="90"/>
      <c r="O72" s="108"/>
      <c r="P72" s="89"/>
      <c r="Q72" s="32"/>
    </row>
    <row r="73" spans="1:17" ht="15.75">
      <c r="A73" s="5"/>
      <c r="B73" s="7"/>
      <c r="C73" s="7"/>
      <c r="D73" s="7"/>
      <c r="E73" s="1"/>
      <c r="F73" s="190" t="s">
        <v>7</v>
      </c>
      <c r="G73" s="85" t="s">
        <v>17</v>
      </c>
      <c r="H73" s="5">
        <v>1</v>
      </c>
      <c r="I73" s="51">
        <f>H72*H73</f>
        <v>0.96</v>
      </c>
      <c r="J73" s="51"/>
      <c r="K73" s="51"/>
      <c r="L73" s="51"/>
      <c r="M73" s="51"/>
      <c r="N73" s="51"/>
      <c r="O73" s="52"/>
      <c r="P73" s="58"/>
      <c r="Q73" s="32"/>
    </row>
    <row r="74" spans="1:17" ht="15.75">
      <c r="A74" s="10"/>
      <c r="B74" s="11"/>
      <c r="C74" s="11"/>
      <c r="D74" s="11"/>
      <c r="E74" s="16"/>
      <c r="F74" s="191" t="s">
        <v>128</v>
      </c>
      <c r="G74" s="10" t="s">
        <v>17</v>
      </c>
      <c r="H74" s="10">
        <v>1</v>
      </c>
      <c r="I74" s="55">
        <f>H74*H72</f>
        <v>0.96</v>
      </c>
      <c r="J74" s="177"/>
      <c r="K74" s="55"/>
      <c r="L74" s="55"/>
      <c r="M74" s="55"/>
      <c r="N74" s="177"/>
      <c r="O74" s="54"/>
      <c r="P74" s="59"/>
      <c r="Q74" s="32"/>
    </row>
    <row r="75" spans="1:17" ht="28.5" customHeight="1">
      <c r="A75" s="5">
        <v>14</v>
      </c>
      <c r="B75" s="7"/>
      <c r="C75" s="7"/>
      <c r="D75" s="7"/>
      <c r="E75" s="25" t="s">
        <v>66</v>
      </c>
      <c r="F75" s="189" t="s">
        <v>216</v>
      </c>
      <c r="G75" s="15" t="s">
        <v>11</v>
      </c>
      <c r="H75" s="5">
        <f>34.16*0.1</f>
        <v>3.416</v>
      </c>
      <c r="I75" s="52"/>
      <c r="J75" s="51"/>
      <c r="K75" s="52"/>
      <c r="L75" s="51"/>
      <c r="M75" s="52"/>
      <c r="N75" s="51"/>
      <c r="O75" s="52"/>
      <c r="P75" s="58"/>
      <c r="Q75" s="102"/>
    </row>
    <row r="76" spans="1:17" ht="13.5">
      <c r="A76" s="5"/>
      <c r="B76" s="7"/>
      <c r="C76" s="7"/>
      <c r="D76" s="7"/>
      <c r="E76" s="25"/>
      <c r="F76" s="189" t="s">
        <v>7</v>
      </c>
      <c r="G76" s="15" t="s">
        <v>152</v>
      </c>
      <c r="H76" s="5">
        <v>2.63</v>
      </c>
      <c r="I76" s="51">
        <f>H75*H76</f>
        <v>8.984079999999999</v>
      </c>
      <c r="J76" s="51"/>
      <c r="K76" s="52"/>
      <c r="L76" s="51"/>
      <c r="M76" s="52"/>
      <c r="N76" s="51"/>
      <c r="O76" s="52"/>
      <c r="P76" s="58"/>
      <c r="Q76" s="102"/>
    </row>
    <row r="77" spans="1:17" ht="15.75">
      <c r="A77" s="5"/>
      <c r="B77" s="7"/>
      <c r="C77" s="7"/>
      <c r="D77" s="7"/>
      <c r="E77" s="17"/>
      <c r="F77" s="189" t="s">
        <v>67</v>
      </c>
      <c r="G77" s="15" t="s">
        <v>11</v>
      </c>
      <c r="H77" s="5">
        <v>0.97</v>
      </c>
      <c r="I77" s="52">
        <f>H75*H77</f>
        <v>3.31352</v>
      </c>
      <c r="J77" s="51"/>
      <c r="K77" s="52"/>
      <c r="L77" s="51"/>
      <c r="M77" s="52"/>
      <c r="N77" s="51"/>
      <c r="O77" s="52"/>
      <c r="P77" s="58"/>
      <c r="Q77" s="102"/>
    </row>
    <row r="78" spans="1:17" ht="13.5">
      <c r="A78" s="10"/>
      <c r="B78" s="11"/>
      <c r="C78" s="11"/>
      <c r="D78" s="11"/>
      <c r="E78" s="16"/>
      <c r="F78" s="188" t="s">
        <v>14</v>
      </c>
      <c r="G78" s="11" t="s">
        <v>3</v>
      </c>
      <c r="H78" s="10">
        <v>0.02</v>
      </c>
      <c r="I78" s="54">
        <f>H75*H78</f>
        <v>0.06832</v>
      </c>
      <c r="J78" s="55"/>
      <c r="K78" s="54"/>
      <c r="L78" s="55"/>
      <c r="M78" s="54"/>
      <c r="N78" s="55"/>
      <c r="O78" s="54"/>
      <c r="P78" s="59"/>
      <c r="Q78" s="102"/>
    </row>
    <row r="79" spans="1:17" ht="15.75">
      <c r="A79" s="5">
        <v>15</v>
      </c>
      <c r="B79" s="7"/>
      <c r="C79" s="7"/>
      <c r="D79" s="7"/>
      <c r="E79" s="416" t="s">
        <v>209</v>
      </c>
      <c r="F79" s="417" t="s">
        <v>217</v>
      </c>
      <c r="G79" s="418" t="s">
        <v>11</v>
      </c>
      <c r="H79" s="419"/>
      <c r="I79" s="420">
        <f>H75</f>
        <v>3.416</v>
      </c>
      <c r="J79" s="433"/>
      <c r="K79" s="64"/>
      <c r="L79" s="428"/>
      <c r="M79" s="52"/>
      <c r="N79" s="431"/>
      <c r="O79" s="52"/>
      <c r="P79" s="58"/>
      <c r="Q79" s="102"/>
    </row>
    <row r="80" spans="1:17" ht="13.5">
      <c r="A80" s="5"/>
      <c r="B80" s="7"/>
      <c r="C80" s="7"/>
      <c r="D80" s="7"/>
      <c r="E80" s="421"/>
      <c r="F80" s="422" t="s">
        <v>7</v>
      </c>
      <c r="G80" s="226" t="s">
        <v>2</v>
      </c>
      <c r="H80" s="423">
        <v>8.4</v>
      </c>
      <c r="I80" s="208">
        <f>I79*H80</f>
        <v>28.6944</v>
      </c>
      <c r="J80" s="228"/>
      <c r="K80" s="51"/>
      <c r="L80" s="429"/>
      <c r="M80" s="52"/>
      <c r="N80" s="208"/>
      <c r="O80" s="52"/>
      <c r="P80" s="58"/>
      <c r="Q80" s="102"/>
    </row>
    <row r="81" spans="1:17" ht="13.5">
      <c r="A81" s="5"/>
      <c r="B81" s="7"/>
      <c r="C81" s="7"/>
      <c r="D81" s="7"/>
      <c r="E81" s="421"/>
      <c r="F81" s="422" t="s">
        <v>9</v>
      </c>
      <c r="G81" s="227" t="s">
        <v>3</v>
      </c>
      <c r="H81" s="424">
        <v>0.81</v>
      </c>
      <c r="I81" s="228">
        <f>I79*H81</f>
        <v>2.76696</v>
      </c>
      <c r="J81" s="342"/>
      <c r="K81" s="51"/>
      <c r="L81" s="430"/>
      <c r="M81" s="52"/>
      <c r="N81" s="208"/>
      <c r="O81" s="52"/>
      <c r="P81" s="58"/>
      <c r="Q81" s="102"/>
    </row>
    <row r="82" spans="1:17" ht="15.75">
      <c r="A82" s="5"/>
      <c r="B82" s="7"/>
      <c r="C82" s="7"/>
      <c r="D82" s="7"/>
      <c r="E82" s="5"/>
      <c r="F82" s="422" t="s">
        <v>218</v>
      </c>
      <c r="G82" s="227" t="s">
        <v>11</v>
      </c>
      <c r="H82" s="424">
        <v>1.015</v>
      </c>
      <c r="I82" s="208">
        <f>I79*H82</f>
        <v>3.4672399999999994</v>
      </c>
      <c r="J82" s="434"/>
      <c r="K82" s="51"/>
      <c r="L82" s="430"/>
      <c r="M82" s="52"/>
      <c r="N82" s="208"/>
      <c r="O82" s="52"/>
      <c r="P82" s="58"/>
      <c r="Q82" s="102"/>
    </row>
    <row r="83" spans="1:17" ht="15.75">
      <c r="A83" s="5"/>
      <c r="B83" s="7"/>
      <c r="C83" s="7"/>
      <c r="D83" s="7"/>
      <c r="E83" s="421"/>
      <c r="F83" s="422" t="s">
        <v>16</v>
      </c>
      <c r="G83" s="227" t="s">
        <v>17</v>
      </c>
      <c r="H83" s="424">
        <v>1.37</v>
      </c>
      <c r="I83" s="208">
        <f>I79*H83</f>
        <v>4.67992</v>
      </c>
      <c r="J83" s="434"/>
      <c r="K83" s="51"/>
      <c r="L83" s="430"/>
      <c r="M83" s="52"/>
      <c r="N83" s="208"/>
      <c r="O83" s="52"/>
      <c r="P83" s="58"/>
      <c r="Q83" s="102"/>
    </row>
    <row r="84" spans="1:17" ht="15.75">
      <c r="A84" s="5"/>
      <c r="B84" s="7"/>
      <c r="C84" s="7"/>
      <c r="D84" s="7"/>
      <c r="E84" s="421"/>
      <c r="F84" s="422" t="s">
        <v>210</v>
      </c>
      <c r="G84" s="227" t="s">
        <v>11</v>
      </c>
      <c r="H84" s="424">
        <v>0.0084</v>
      </c>
      <c r="I84" s="208">
        <f>I79*H84</f>
        <v>0.0286944</v>
      </c>
      <c r="J84" s="434"/>
      <c r="K84" s="51"/>
      <c r="L84" s="430"/>
      <c r="M84" s="52"/>
      <c r="N84" s="208"/>
      <c r="O84" s="52"/>
      <c r="P84" s="58"/>
      <c r="Q84" s="102"/>
    </row>
    <row r="85" spans="1:17" ht="15.75">
      <c r="A85" s="5"/>
      <c r="B85" s="7"/>
      <c r="C85" s="7"/>
      <c r="D85" s="7"/>
      <c r="E85" s="421"/>
      <c r="F85" s="422" t="s">
        <v>211</v>
      </c>
      <c r="G85" s="227" t="s">
        <v>11</v>
      </c>
      <c r="H85" s="424">
        <v>0.0282</v>
      </c>
      <c r="I85" s="208">
        <f>I79*H85</f>
        <v>0.09633119999999999</v>
      </c>
      <c r="J85" s="434"/>
      <c r="K85" s="51"/>
      <c r="L85" s="430"/>
      <c r="M85" s="52"/>
      <c r="N85" s="208"/>
      <c r="O85" s="52"/>
      <c r="P85" s="58"/>
      <c r="Q85" s="102"/>
    </row>
    <row r="86" spans="1:17" ht="15">
      <c r="A86" s="5"/>
      <c r="B86" s="7"/>
      <c r="C86" s="7"/>
      <c r="D86" s="7"/>
      <c r="E86" s="217"/>
      <c r="F86" s="425" t="s">
        <v>12</v>
      </c>
      <c r="G86" s="421" t="s">
        <v>121</v>
      </c>
      <c r="H86" s="426" t="s">
        <v>15</v>
      </c>
      <c r="I86" s="427">
        <v>118</v>
      </c>
      <c r="J86" s="435"/>
      <c r="K86" s="51"/>
      <c r="L86" s="268"/>
      <c r="M86" s="52"/>
      <c r="N86" s="208"/>
      <c r="O86" s="52"/>
      <c r="P86" s="58"/>
      <c r="Q86" s="102"/>
    </row>
    <row r="87" spans="1:17" ht="13.5">
      <c r="A87" s="5"/>
      <c r="B87" s="7"/>
      <c r="C87" s="7"/>
      <c r="D87" s="7"/>
      <c r="E87" s="17"/>
      <c r="F87" s="425" t="s">
        <v>13</v>
      </c>
      <c r="G87" s="227" t="s">
        <v>121</v>
      </c>
      <c r="H87" s="424" t="s">
        <v>15</v>
      </c>
      <c r="I87" s="427">
        <v>226</v>
      </c>
      <c r="J87" s="434"/>
      <c r="K87" s="51"/>
      <c r="L87" s="268"/>
      <c r="M87" s="52"/>
      <c r="N87" s="208"/>
      <c r="O87" s="52"/>
      <c r="P87" s="58"/>
      <c r="Q87" s="102"/>
    </row>
    <row r="88" spans="1:17" ht="14.25">
      <c r="A88" s="5"/>
      <c r="B88" s="7"/>
      <c r="C88" s="7"/>
      <c r="D88" s="7"/>
      <c r="E88" s="421"/>
      <c r="F88" s="422" t="s">
        <v>14</v>
      </c>
      <c r="G88" s="227" t="s">
        <v>3</v>
      </c>
      <c r="H88" s="424">
        <v>0.39</v>
      </c>
      <c r="I88" s="208">
        <f>I79*H88</f>
        <v>1.33224</v>
      </c>
      <c r="J88" s="434"/>
      <c r="K88" s="55"/>
      <c r="L88" s="432"/>
      <c r="M88" s="52"/>
      <c r="N88" s="208"/>
      <c r="O88" s="52"/>
      <c r="P88" s="58"/>
      <c r="Q88" s="102"/>
    </row>
    <row r="89" spans="1:17" ht="12.75">
      <c r="A89" s="8">
        <v>16</v>
      </c>
      <c r="B89" s="14"/>
      <c r="C89" s="14"/>
      <c r="D89" s="14"/>
      <c r="E89" s="104" t="s">
        <v>70</v>
      </c>
      <c r="F89" s="197" t="s">
        <v>71</v>
      </c>
      <c r="G89" s="8" t="s">
        <v>17</v>
      </c>
      <c r="H89" s="8">
        <v>34.16</v>
      </c>
      <c r="I89" s="68"/>
      <c r="J89" s="64"/>
      <c r="K89" s="64"/>
      <c r="L89" s="83"/>
      <c r="M89" s="68"/>
      <c r="N89" s="64"/>
      <c r="O89" s="68"/>
      <c r="P89" s="60"/>
      <c r="Q89" s="102"/>
    </row>
    <row r="90" spans="1:17" ht="12.75">
      <c r="A90" s="5"/>
      <c r="B90" s="7"/>
      <c r="C90" s="7"/>
      <c r="D90" s="7"/>
      <c r="E90" s="117"/>
      <c r="F90" s="189" t="s">
        <v>7</v>
      </c>
      <c r="G90" s="290" t="s">
        <v>2</v>
      </c>
      <c r="H90" s="290">
        <v>1.08</v>
      </c>
      <c r="I90" s="73">
        <f>H89*H90</f>
        <v>36.8928</v>
      </c>
      <c r="J90" s="51"/>
      <c r="K90" s="51"/>
      <c r="L90" s="73"/>
      <c r="M90" s="52"/>
      <c r="N90" s="51"/>
      <c r="O90" s="52"/>
      <c r="P90" s="58"/>
      <c r="Q90" s="102"/>
    </row>
    <row r="91" spans="1:17" ht="13.5">
      <c r="A91" s="5"/>
      <c r="B91" s="7"/>
      <c r="C91" s="7"/>
      <c r="D91" s="7"/>
      <c r="E91" s="17"/>
      <c r="F91" s="189" t="s">
        <v>69</v>
      </c>
      <c r="G91" s="5" t="s">
        <v>5</v>
      </c>
      <c r="H91" s="5">
        <v>0.5</v>
      </c>
      <c r="I91" s="52">
        <f>H89*H91</f>
        <v>17.08</v>
      </c>
      <c r="J91" s="51"/>
      <c r="K91" s="51"/>
      <c r="L91" s="52"/>
      <c r="M91" s="51"/>
      <c r="N91" s="51"/>
      <c r="O91" s="52"/>
      <c r="P91" s="58"/>
      <c r="Q91" s="102"/>
    </row>
    <row r="92" spans="1:17" ht="13.5">
      <c r="A92" s="5"/>
      <c r="B92" s="7"/>
      <c r="C92" s="7"/>
      <c r="D92" s="7"/>
      <c r="E92" s="7"/>
      <c r="F92" s="189" t="s">
        <v>72</v>
      </c>
      <c r="G92" s="5" t="s">
        <v>21</v>
      </c>
      <c r="H92" s="5">
        <v>1.02</v>
      </c>
      <c r="I92" s="73">
        <f>H89*H92</f>
        <v>34.843199999999996</v>
      </c>
      <c r="J92" s="51"/>
      <c r="K92" s="51"/>
      <c r="L92" s="52"/>
      <c r="M92" s="51"/>
      <c r="N92" s="51"/>
      <c r="O92" s="52"/>
      <c r="P92" s="58"/>
      <c r="Q92" s="102"/>
    </row>
    <row r="93" spans="1:17" ht="13.5">
      <c r="A93" s="5"/>
      <c r="B93" s="7"/>
      <c r="C93" s="7"/>
      <c r="D93" s="7"/>
      <c r="E93" s="17"/>
      <c r="F93" s="189" t="s">
        <v>26</v>
      </c>
      <c r="G93" s="5" t="s">
        <v>20</v>
      </c>
      <c r="H93" s="5">
        <v>0.0223</v>
      </c>
      <c r="I93" s="73">
        <f>H89*H93</f>
        <v>0.7617679999999999</v>
      </c>
      <c r="J93" s="51"/>
      <c r="K93" s="51"/>
      <c r="L93" s="52"/>
      <c r="M93" s="51"/>
      <c r="N93" s="51"/>
      <c r="O93" s="52"/>
      <c r="P93" s="58"/>
      <c r="Q93" s="105"/>
    </row>
    <row r="94" spans="1:17" ht="13.5">
      <c r="A94" s="10"/>
      <c r="B94" s="11"/>
      <c r="C94" s="11"/>
      <c r="D94" s="11"/>
      <c r="E94" s="16"/>
      <c r="F94" s="196" t="s">
        <v>14</v>
      </c>
      <c r="G94" s="10" t="s">
        <v>3</v>
      </c>
      <c r="H94" s="10">
        <v>0.047</v>
      </c>
      <c r="I94" s="54">
        <f>H89*H94</f>
        <v>1.6055199999999998</v>
      </c>
      <c r="J94" s="55"/>
      <c r="K94" s="55"/>
      <c r="L94" s="54"/>
      <c r="M94" s="55"/>
      <c r="N94" s="55"/>
      <c r="O94" s="54"/>
      <c r="P94" s="59"/>
      <c r="Q94" s="105"/>
    </row>
    <row r="95" spans="1:17" ht="15.75">
      <c r="A95" s="8">
        <v>17</v>
      </c>
      <c r="B95" s="14"/>
      <c r="C95" s="14"/>
      <c r="D95" s="14"/>
      <c r="E95" s="26" t="s">
        <v>58</v>
      </c>
      <c r="F95" s="197" t="s">
        <v>187</v>
      </c>
      <c r="G95" s="14" t="s">
        <v>11</v>
      </c>
      <c r="H95" s="8">
        <v>1.1</v>
      </c>
      <c r="I95" s="68"/>
      <c r="J95" s="64"/>
      <c r="K95" s="68"/>
      <c r="L95" s="64"/>
      <c r="M95" s="68"/>
      <c r="N95" s="64"/>
      <c r="O95" s="68"/>
      <c r="P95" s="60"/>
      <c r="Q95" s="1"/>
    </row>
    <row r="96" spans="1:17" ht="13.5">
      <c r="A96" s="5"/>
      <c r="B96" s="7"/>
      <c r="C96" s="7"/>
      <c r="D96" s="7"/>
      <c r="E96" s="117"/>
      <c r="F96" s="189" t="s">
        <v>7</v>
      </c>
      <c r="G96" s="15" t="s">
        <v>2</v>
      </c>
      <c r="H96" s="5">
        <v>23.8</v>
      </c>
      <c r="I96" s="73">
        <f>H95*H96</f>
        <v>26.180000000000003</v>
      </c>
      <c r="J96" s="51"/>
      <c r="K96" s="65"/>
      <c r="L96" s="51"/>
      <c r="M96" s="52"/>
      <c r="N96" s="51"/>
      <c r="O96" s="52"/>
      <c r="P96" s="58"/>
      <c r="Q96" s="1"/>
    </row>
    <row r="97" spans="1:17" ht="15.75">
      <c r="A97" s="5"/>
      <c r="B97" s="7"/>
      <c r="C97" s="7"/>
      <c r="D97" s="7"/>
      <c r="E97" s="17"/>
      <c r="F97" s="189" t="s">
        <v>27</v>
      </c>
      <c r="G97" s="7" t="s">
        <v>11</v>
      </c>
      <c r="H97" s="5">
        <v>1.05</v>
      </c>
      <c r="I97" s="52">
        <f>H95*H97</f>
        <v>1.1550000000000002</v>
      </c>
      <c r="J97" s="51"/>
      <c r="K97" s="118"/>
      <c r="L97" s="51"/>
      <c r="M97" s="73"/>
      <c r="N97" s="51"/>
      <c r="O97" s="52"/>
      <c r="P97" s="58"/>
      <c r="Q97" s="1"/>
    </row>
    <row r="98" spans="1:17" ht="13.5">
      <c r="A98" s="5"/>
      <c r="B98" s="7"/>
      <c r="C98" s="7"/>
      <c r="D98" s="7"/>
      <c r="E98" s="17"/>
      <c r="F98" s="189" t="s">
        <v>28</v>
      </c>
      <c r="G98" s="7" t="s">
        <v>5</v>
      </c>
      <c r="H98" s="5">
        <v>7.2</v>
      </c>
      <c r="I98" s="73">
        <f>H95*H98</f>
        <v>7.920000000000001</v>
      </c>
      <c r="J98" s="51"/>
      <c r="K98" s="118"/>
      <c r="L98" s="51"/>
      <c r="M98" s="73"/>
      <c r="N98" s="51"/>
      <c r="O98" s="52"/>
      <c r="P98" s="58"/>
      <c r="Q98" s="1"/>
    </row>
    <row r="99" spans="1:17" ht="13.5">
      <c r="A99" s="5"/>
      <c r="B99" s="7"/>
      <c r="C99" s="7"/>
      <c r="D99" s="7"/>
      <c r="E99" s="17"/>
      <c r="F99" s="189" t="s">
        <v>59</v>
      </c>
      <c r="G99" s="15" t="s">
        <v>5</v>
      </c>
      <c r="H99" s="5">
        <v>4.38</v>
      </c>
      <c r="I99" s="73">
        <f>H95*H99</f>
        <v>4.8180000000000005</v>
      </c>
      <c r="J99" s="51"/>
      <c r="K99" s="98"/>
      <c r="L99" s="51"/>
      <c r="M99" s="73"/>
      <c r="N99" s="51"/>
      <c r="O99" s="52"/>
      <c r="P99" s="58"/>
      <c r="Q99" s="1"/>
    </row>
    <row r="100" spans="1:17" ht="15.75">
      <c r="A100" s="5"/>
      <c r="B100" s="7"/>
      <c r="C100" s="7"/>
      <c r="D100" s="7"/>
      <c r="E100" s="17"/>
      <c r="F100" s="189" t="s">
        <v>57</v>
      </c>
      <c r="G100" s="15" t="s">
        <v>17</v>
      </c>
      <c r="H100" s="5">
        <v>3.38</v>
      </c>
      <c r="I100" s="51">
        <f>H95*H100</f>
        <v>3.718</v>
      </c>
      <c r="J100" s="51"/>
      <c r="K100" s="98"/>
      <c r="L100" s="51"/>
      <c r="M100" s="51"/>
      <c r="N100" s="51"/>
      <c r="O100" s="52"/>
      <c r="P100" s="58"/>
      <c r="Q100" s="1"/>
    </row>
    <row r="101" spans="1:17" ht="13.5">
      <c r="A101" s="10"/>
      <c r="B101" s="11"/>
      <c r="C101" s="11"/>
      <c r="D101" s="11"/>
      <c r="E101" s="16"/>
      <c r="F101" s="188" t="s">
        <v>14</v>
      </c>
      <c r="G101" s="11" t="s">
        <v>3</v>
      </c>
      <c r="H101" s="10">
        <v>3.44</v>
      </c>
      <c r="I101" s="54">
        <f>H95*H101</f>
        <v>3.7840000000000003</v>
      </c>
      <c r="J101" s="55"/>
      <c r="K101" s="99"/>
      <c r="L101" s="55"/>
      <c r="M101" s="54"/>
      <c r="N101" s="55"/>
      <c r="O101" s="74"/>
      <c r="P101" s="59"/>
      <c r="Q101" s="1"/>
    </row>
    <row r="102" spans="1:17" ht="15.75">
      <c r="A102" s="5">
        <v>18</v>
      </c>
      <c r="B102" s="7"/>
      <c r="C102" s="7"/>
      <c r="D102" s="7"/>
      <c r="E102" s="8" t="s">
        <v>60</v>
      </c>
      <c r="F102" s="198" t="s">
        <v>65</v>
      </c>
      <c r="G102" s="8" t="s">
        <v>11</v>
      </c>
      <c r="H102" s="14">
        <f>H95</f>
        <v>1.1</v>
      </c>
      <c r="I102" s="64"/>
      <c r="J102" s="64"/>
      <c r="K102" s="68"/>
      <c r="L102" s="64"/>
      <c r="M102" s="68"/>
      <c r="N102" s="64"/>
      <c r="O102" s="68"/>
      <c r="P102" s="60"/>
      <c r="Q102" s="1"/>
    </row>
    <row r="103" spans="1:17" ht="13.5">
      <c r="A103" s="5"/>
      <c r="B103" s="7"/>
      <c r="C103" s="7"/>
      <c r="D103" s="7"/>
      <c r="E103" s="100"/>
      <c r="F103" s="199" t="s">
        <v>7</v>
      </c>
      <c r="G103" s="5" t="s">
        <v>2</v>
      </c>
      <c r="H103" s="7">
        <v>0.87</v>
      </c>
      <c r="I103" s="51">
        <f>H102*H103</f>
        <v>0.9570000000000001</v>
      </c>
      <c r="J103" s="51"/>
      <c r="K103" s="65"/>
      <c r="L103" s="51"/>
      <c r="M103" s="52"/>
      <c r="N103" s="51"/>
      <c r="O103" s="52"/>
      <c r="P103" s="58"/>
      <c r="Q103" s="1"/>
    </row>
    <row r="104" spans="1:17" ht="13.5">
      <c r="A104" s="5"/>
      <c r="B104" s="7"/>
      <c r="C104" s="7"/>
      <c r="D104" s="7"/>
      <c r="E104" s="5"/>
      <c r="F104" s="199" t="s">
        <v>61</v>
      </c>
      <c r="G104" s="5" t="s">
        <v>5</v>
      </c>
      <c r="H104" s="7">
        <v>7.2</v>
      </c>
      <c r="I104" s="51">
        <f>H102*H104</f>
        <v>7.920000000000001</v>
      </c>
      <c r="J104" s="51"/>
      <c r="K104" s="52"/>
      <c r="L104" s="51"/>
      <c r="M104" s="73"/>
      <c r="N104" s="51"/>
      <c r="O104" s="52"/>
      <c r="P104" s="58"/>
      <c r="Q104" s="1"/>
    </row>
    <row r="105" spans="1:17" ht="13.5">
      <c r="A105" s="5"/>
      <c r="B105" s="7"/>
      <c r="C105" s="7"/>
      <c r="D105" s="7"/>
      <c r="E105" s="5"/>
      <c r="F105" s="199" t="s">
        <v>62</v>
      </c>
      <c r="G105" s="5" t="s">
        <v>5</v>
      </c>
      <c r="H105" s="7">
        <v>1.79</v>
      </c>
      <c r="I105" s="51">
        <f>H102*H105</f>
        <v>1.9690000000000003</v>
      </c>
      <c r="J105" s="51"/>
      <c r="K105" s="52"/>
      <c r="L105" s="51"/>
      <c r="M105" s="73"/>
      <c r="N105" s="51"/>
      <c r="O105" s="52"/>
      <c r="P105" s="58"/>
      <c r="Q105" s="1"/>
    </row>
    <row r="106" spans="1:17" ht="13.5">
      <c r="A106" s="5"/>
      <c r="B106" s="7"/>
      <c r="C106" s="7"/>
      <c r="D106" s="7"/>
      <c r="E106" s="5"/>
      <c r="F106" s="199" t="s">
        <v>63</v>
      </c>
      <c r="G106" s="5" t="s">
        <v>5</v>
      </c>
      <c r="H106" s="7">
        <v>1.07</v>
      </c>
      <c r="I106" s="51">
        <f>H102*H106</f>
        <v>1.1770000000000003</v>
      </c>
      <c r="J106" s="51"/>
      <c r="K106" s="52"/>
      <c r="L106" s="51"/>
      <c r="M106" s="73"/>
      <c r="N106" s="51"/>
      <c r="O106" s="52"/>
      <c r="P106" s="58"/>
      <c r="Q106" s="32"/>
    </row>
    <row r="107" spans="1:17" ht="13.5">
      <c r="A107" s="10"/>
      <c r="B107" s="7"/>
      <c r="C107" s="7"/>
      <c r="D107" s="7"/>
      <c r="E107" s="10"/>
      <c r="F107" s="200" t="s">
        <v>14</v>
      </c>
      <c r="G107" s="10" t="s">
        <v>64</v>
      </c>
      <c r="H107" s="11">
        <v>0.1</v>
      </c>
      <c r="I107" s="55">
        <f>H102*H107</f>
        <v>0.11000000000000001</v>
      </c>
      <c r="J107" s="55"/>
      <c r="K107" s="54"/>
      <c r="L107" s="55"/>
      <c r="M107" s="74"/>
      <c r="N107" s="55"/>
      <c r="O107" s="55"/>
      <c r="P107" s="62"/>
      <c r="Q107" s="32"/>
    </row>
    <row r="108" spans="1:17" ht="15.75">
      <c r="A108" s="5">
        <v>19</v>
      </c>
      <c r="B108" s="15"/>
      <c r="C108" s="15"/>
      <c r="D108" s="15"/>
      <c r="E108" s="33" t="s">
        <v>45</v>
      </c>
      <c r="F108" s="189" t="s">
        <v>46</v>
      </c>
      <c r="G108" s="5" t="s">
        <v>17</v>
      </c>
      <c r="H108" s="17">
        <f>34.16*1.3</f>
        <v>44.407999999999994</v>
      </c>
      <c r="I108" s="73"/>
      <c r="J108" s="51"/>
      <c r="K108" s="52"/>
      <c r="L108" s="51"/>
      <c r="M108" s="52"/>
      <c r="N108" s="51"/>
      <c r="O108" s="52"/>
      <c r="P108" s="58"/>
      <c r="Q108" s="32"/>
    </row>
    <row r="109" spans="1:17" ht="13.5">
      <c r="A109" s="5"/>
      <c r="B109" s="15"/>
      <c r="C109" s="15"/>
      <c r="D109" s="15"/>
      <c r="E109" s="5"/>
      <c r="F109" s="189" t="s">
        <v>7</v>
      </c>
      <c r="G109" s="5" t="s">
        <v>2</v>
      </c>
      <c r="H109" s="17">
        <v>0.227</v>
      </c>
      <c r="I109" s="73">
        <f>H108*H109</f>
        <v>10.080616</v>
      </c>
      <c r="J109" s="51"/>
      <c r="K109" s="51"/>
      <c r="L109" s="51"/>
      <c r="M109" s="52"/>
      <c r="N109" s="51"/>
      <c r="O109" s="52"/>
      <c r="P109" s="58"/>
      <c r="Q109" s="32"/>
    </row>
    <row r="110" spans="1:17" ht="13.5">
      <c r="A110" s="5"/>
      <c r="B110" s="15"/>
      <c r="C110" s="15"/>
      <c r="D110" s="15"/>
      <c r="E110" s="5"/>
      <c r="F110" s="189" t="s">
        <v>9</v>
      </c>
      <c r="G110" s="5" t="s">
        <v>3</v>
      </c>
      <c r="H110" s="17">
        <v>0.0276</v>
      </c>
      <c r="I110" s="73">
        <f>H108*H110</f>
        <v>1.2256607999999998</v>
      </c>
      <c r="J110" s="51"/>
      <c r="K110" s="52"/>
      <c r="L110" s="51"/>
      <c r="M110" s="52"/>
      <c r="N110" s="51"/>
      <c r="O110" s="52"/>
      <c r="P110" s="58"/>
      <c r="Q110" s="32"/>
    </row>
    <row r="111" spans="1:17" ht="15.75">
      <c r="A111" s="5"/>
      <c r="B111" s="15"/>
      <c r="C111" s="15"/>
      <c r="D111" s="15"/>
      <c r="E111" s="17"/>
      <c r="F111" s="189" t="s">
        <v>27</v>
      </c>
      <c r="G111" s="5" t="s">
        <v>11</v>
      </c>
      <c r="H111" s="17">
        <v>0.018</v>
      </c>
      <c r="I111" s="73">
        <f>H111*H108</f>
        <v>0.7993439999999998</v>
      </c>
      <c r="J111" s="51"/>
      <c r="K111" s="52"/>
      <c r="L111" s="51"/>
      <c r="M111" s="73"/>
      <c r="N111" s="51"/>
      <c r="O111" s="52"/>
      <c r="P111" s="58"/>
      <c r="Q111" s="32"/>
    </row>
    <row r="112" spans="1:17" ht="13.5">
      <c r="A112" s="5"/>
      <c r="B112" s="15"/>
      <c r="C112" s="15"/>
      <c r="D112" s="15"/>
      <c r="E112" s="5"/>
      <c r="F112" s="189" t="s">
        <v>28</v>
      </c>
      <c r="G112" s="5" t="s">
        <v>5</v>
      </c>
      <c r="H112" s="17">
        <v>0.07</v>
      </c>
      <c r="I112" s="73">
        <f>H112*H108</f>
        <v>3.1085599999999998</v>
      </c>
      <c r="J112" s="51"/>
      <c r="K112" s="52"/>
      <c r="L112" s="51"/>
      <c r="M112" s="73"/>
      <c r="N112" s="51"/>
      <c r="O112" s="52"/>
      <c r="P112" s="58"/>
      <c r="Q112" s="32"/>
    </row>
    <row r="113" spans="1:17" ht="13.5">
      <c r="A113" s="10"/>
      <c r="B113" s="15"/>
      <c r="C113" s="15"/>
      <c r="D113" s="15"/>
      <c r="E113" s="10"/>
      <c r="F113" s="188" t="s">
        <v>14</v>
      </c>
      <c r="G113" s="10" t="s">
        <v>3</v>
      </c>
      <c r="H113" s="16">
        <v>0.045</v>
      </c>
      <c r="I113" s="74">
        <f>H108*H113</f>
        <v>1.9983599999999997</v>
      </c>
      <c r="J113" s="55"/>
      <c r="K113" s="54"/>
      <c r="L113" s="55"/>
      <c r="M113" s="74"/>
      <c r="N113" s="55"/>
      <c r="O113" s="54"/>
      <c r="P113" s="59"/>
      <c r="Q113" s="32"/>
    </row>
    <row r="114" spans="1:17" ht="15.75">
      <c r="A114" s="5">
        <v>20</v>
      </c>
      <c r="B114" s="7"/>
      <c r="C114" s="7"/>
      <c r="D114" s="7"/>
      <c r="E114" s="17" t="s">
        <v>48</v>
      </c>
      <c r="F114" s="187" t="s">
        <v>47</v>
      </c>
      <c r="G114" s="5" t="s">
        <v>17</v>
      </c>
      <c r="H114" s="15">
        <f>H108</f>
        <v>44.407999999999994</v>
      </c>
      <c r="I114" s="51"/>
      <c r="J114" s="51"/>
      <c r="K114" s="84"/>
      <c r="L114" s="51"/>
      <c r="M114" s="52"/>
      <c r="N114" s="51"/>
      <c r="O114" s="52"/>
      <c r="P114" s="58"/>
      <c r="Q114" s="32"/>
    </row>
    <row r="115" spans="1:17" ht="13.5">
      <c r="A115" s="5"/>
      <c r="B115" s="7"/>
      <c r="C115" s="7"/>
      <c r="D115" s="7"/>
      <c r="E115" s="57"/>
      <c r="F115" s="187" t="s">
        <v>7</v>
      </c>
      <c r="G115" s="5" t="s">
        <v>2</v>
      </c>
      <c r="H115" s="15">
        <v>0.0061</v>
      </c>
      <c r="I115" s="51">
        <f>H115*H114</f>
        <v>0.2708888</v>
      </c>
      <c r="J115" s="51"/>
      <c r="K115" s="75"/>
      <c r="L115" s="51"/>
      <c r="M115" s="52"/>
      <c r="N115" s="51"/>
      <c r="O115" s="52"/>
      <c r="P115" s="58"/>
      <c r="Q115" s="32"/>
    </row>
    <row r="116" spans="1:17" ht="13.5">
      <c r="A116" s="10"/>
      <c r="B116" s="11"/>
      <c r="C116" s="11"/>
      <c r="D116" s="11"/>
      <c r="E116" s="10"/>
      <c r="F116" s="201" t="s">
        <v>49</v>
      </c>
      <c r="G116" s="10" t="s">
        <v>5</v>
      </c>
      <c r="H116" s="10">
        <v>0.04</v>
      </c>
      <c r="I116" s="54">
        <f>H116*H114</f>
        <v>1.77632</v>
      </c>
      <c r="J116" s="55"/>
      <c r="K116" s="54"/>
      <c r="L116" s="55"/>
      <c r="M116" s="54"/>
      <c r="N116" s="55"/>
      <c r="O116" s="55"/>
      <c r="P116" s="62"/>
      <c r="Q116" s="32"/>
    </row>
    <row r="117" spans="1:17" ht="18.75" customHeight="1">
      <c r="A117" s="5">
        <v>21</v>
      </c>
      <c r="B117" s="14"/>
      <c r="C117" s="14"/>
      <c r="D117" s="14"/>
      <c r="E117" s="25" t="s">
        <v>88</v>
      </c>
      <c r="F117" s="202" t="s">
        <v>164</v>
      </c>
      <c r="G117" s="8" t="s">
        <v>17</v>
      </c>
      <c r="H117" s="7">
        <f>H108</f>
        <v>44.407999999999994</v>
      </c>
      <c r="I117" s="51"/>
      <c r="J117" s="51"/>
      <c r="K117" s="52"/>
      <c r="L117" s="51"/>
      <c r="M117" s="52"/>
      <c r="N117" s="51"/>
      <c r="O117" s="64"/>
      <c r="P117" s="101"/>
      <c r="Q117" s="32"/>
    </row>
    <row r="118" spans="1:17" ht="13.5">
      <c r="A118" s="5"/>
      <c r="B118" s="7"/>
      <c r="C118" s="7"/>
      <c r="D118" s="7"/>
      <c r="E118" s="57"/>
      <c r="F118" s="187" t="s">
        <v>25</v>
      </c>
      <c r="G118" s="5" t="s">
        <v>2</v>
      </c>
      <c r="H118" s="17">
        <v>0.429</v>
      </c>
      <c r="I118" s="51">
        <f>H118*H117</f>
        <v>19.051031999999996</v>
      </c>
      <c r="J118" s="51"/>
      <c r="K118" s="52"/>
      <c r="L118" s="51"/>
      <c r="M118" s="52"/>
      <c r="N118" s="51"/>
      <c r="O118" s="51"/>
      <c r="P118" s="101"/>
      <c r="Q118" s="32"/>
    </row>
    <row r="119" spans="1:17" ht="15.75">
      <c r="A119" s="5"/>
      <c r="B119" s="7"/>
      <c r="C119" s="7"/>
      <c r="D119" s="7"/>
      <c r="E119" s="17"/>
      <c r="F119" s="187" t="s">
        <v>165</v>
      </c>
      <c r="G119" s="5" t="s">
        <v>17</v>
      </c>
      <c r="H119" s="15">
        <v>1.05</v>
      </c>
      <c r="I119" s="51">
        <f>H119*H117</f>
        <v>46.6284</v>
      </c>
      <c r="J119" s="51"/>
      <c r="K119" s="52"/>
      <c r="L119" s="51"/>
      <c r="M119" s="52"/>
      <c r="N119" s="51"/>
      <c r="O119" s="51"/>
      <c r="P119" s="101"/>
      <c r="Q119" s="32"/>
    </row>
    <row r="120" spans="1:17" ht="13.5">
      <c r="A120" s="10"/>
      <c r="B120" s="11"/>
      <c r="C120" s="11"/>
      <c r="D120" s="11"/>
      <c r="E120" s="16"/>
      <c r="F120" s="200" t="s">
        <v>89</v>
      </c>
      <c r="G120" s="10" t="s">
        <v>5</v>
      </c>
      <c r="H120" s="11">
        <v>0.08</v>
      </c>
      <c r="I120" s="55">
        <f>H120*H117</f>
        <v>3.55264</v>
      </c>
      <c r="J120" s="55"/>
      <c r="K120" s="119"/>
      <c r="L120" s="55"/>
      <c r="M120" s="55"/>
      <c r="N120" s="55"/>
      <c r="O120" s="54"/>
      <c r="P120" s="59"/>
      <c r="Q120" s="32"/>
    </row>
    <row r="121" spans="1:17" ht="15.75" customHeight="1">
      <c r="A121" s="18">
        <v>22</v>
      </c>
      <c r="B121" s="19"/>
      <c r="C121" s="19"/>
      <c r="D121" s="19"/>
      <c r="E121" s="391" t="s">
        <v>192</v>
      </c>
      <c r="F121" s="392" t="s">
        <v>193</v>
      </c>
      <c r="G121" s="393" t="s">
        <v>143</v>
      </c>
      <c r="H121" s="394">
        <v>8</v>
      </c>
      <c r="I121" s="395"/>
      <c r="J121" s="69"/>
      <c r="K121" s="396"/>
      <c r="L121" s="69"/>
      <c r="M121" s="71"/>
      <c r="N121" s="69"/>
      <c r="O121" s="70"/>
      <c r="P121" s="61"/>
      <c r="Q121" s="32"/>
    </row>
    <row r="122" spans="1:17" ht="13.5">
      <c r="A122" s="8">
        <v>23</v>
      </c>
      <c r="B122" s="14"/>
      <c r="C122" s="14"/>
      <c r="D122" s="14"/>
      <c r="E122" s="404" t="s">
        <v>194</v>
      </c>
      <c r="F122" s="397" t="s">
        <v>195</v>
      </c>
      <c r="G122" s="398" t="s">
        <v>121</v>
      </c>
      <c r="H122" s="399"/>
      <c r="I122" s="400">
        <v>7</v>
      </c>
      <c r="J122" s="64"/>
      <c r="K122" s="405"/>
      <c r="L122" s="64"/>
      <c r="M122" s="406"/>
      <c r="N122" s="64"/>
      <c r="O122" s="68"/>
      <c r="P122" s="60"/>
      <c r="Q122" s="32"/>
    </row>
    <row r="123" spans="1:17" ht="17.25" customHeight="1">
      <c r="A123" s="5"/>
      <c r="B123" s="7"/>
      <c r="C123" s="7"/>
      <c r="D123" s="7"/>
      <c r="E123" s="235"/>
      <c r="F123" s="401" t="s">
        <v>151</v>
      </c>
      <c r="G123" s="402" t="s">
        <v>152</v>
      </c>
      <c r="H123" s="402">
        <v>0.74</v>
      </c>
      <c r="I123" s="403">
        <f>I122*H123</f>
        <v>5.18</v>
      </c>
      <c r="J123" s="51"/>
      <c r="K123" s="390"/>
      <c r="L123" s="51"/>
      <c r="M123" s="65"/>
      <c r="N123" s="51"/>
      <c r="O123" s="52"/>
      <c r="P123" s="58"/>
      <c r="Q123" s="32"/>
    </row>
    <row r="124" spans="1:17" ht="13.5">
      <c r="A124" s="5"/>
      <c r="B124" s="7"/>
      <c r="C124" s="7"/>
      <c r="D124" s="7"/>
      <c r="E124" s="235"/>
      <c r="F124" s="401" t="s">
        <v>196</v>
      </c>
      <c r="G124" s="402" t="s">
        <v>3</v>
      </c>
      <c r="H124" s="402">
        <v>0.0662</v>
      </c>
      <c r="I124" s="403">
        <f>I122*H124</f>
        <v>0.4634</v>
      </c>
      <c r="J124" s="51"/>
      <c r="K124" s="390"/>
      <c r="L124" s="51"/>
      <c r="M124" s="65"/>
      <c r="N124" s="51"/>
      <c r="O124" s="52"/>
      <c r="P124" s="58"/>
      <c r="Q124" s="32"/>
    </row>
    <row r="125" spans="1:17" ht="13.5">
      <c r="A125" s="10"/>
      <c r="B125" s="11"/>
      <c r="C125" s="11"/>
      <c r="D125" s="11"/>
      <c r="E125" s="238"/>
      <c r="F125" s="407" t="s">
        <v>197</v>
      </c>
      <c r="G125" s="408" t="s">
        <v>121</v>
      </c>
      <c r="H125" s="409">
        <v>1.05</v>
      </c>
      <c r="I125" s="410">
        <f>I122*H125</f>
        <v>7.3500000000000005</v>
      </c>
      <c r="J125" s="55"/>
      <c r="K125" s="119"/>
      <c r="L125" s="55"/>
      <c r="M125" s="67"/>
      <c r="N125" s="55"/>
      <c r="O125" s="54"/>
      <c r="P125" s="59"/>
      <c r="Q125" s="32"/>
    </row>
    <row r="126" spans="1:17" ht="13.5">
      <c r="A126" s="8">
        <v>24</v>
      </c>
      <c r="B126" s="14"/>
      <c r="C126" s="14"/>
      <c r="D126" s="14"/>
      <c r="E126" s="404" t="s">
        <v>198</v>
      </c>
      <c r="F126" s="397" t="s">
        <v>245</v>
      </c>
      <c r="G126" s="399" t="s">
        <v>22</v>
      </c>
      <c r="H126" s="399"/>
      <c r="I126" s="400">
        <v>3</v>
      </c>
      <c r="J126" s="64"/>
      <c r="K126" s="413"/>
      <c r="L126" s="64"/>
      <c r="M126" s="406"/>
      <c r="N126" s="64"/>
      <c r="O126" s="68"/>
      <c r="P126" s="60"/>
      <c r="Q126" s="32"/>
    </row>
    <row r="127" spans="1:17" ht="16.5" customHeight="1">
      <c r="A127" s="5"/>
      <c r="B127" s="7"/>
      <c r="C127" s="7"/>
      <c r="D127" s="7"/>
      <c r="E127" s="235"/>
      <c r="F127" s="401" t="s">
        <v>151</v>
      </c>
      <c r="G127" s="402" t="s">
        <v>152</v>
      </c>
      <c r="H127" s="402">
        <v>1.51</v>
      </c>
      <c r="I127" s="403">
        <f>I126*H127</f>
        <v>4.53</v>
      </c>
      <c r="J127" s="51"/>
      <c r="K127" s="414"/>
      <c r="L127" s="51"/>
      <c r="M127" s="65"/>
      <c r="N127" s="51"/>
      <c r="O127" s="52"/>
      <c r="P127" s="58"/>
      <c r="Q127" s="32"/>
    </row>
    <row r="128" spans="1:17" ht="13.5">
      <c r="A128" s="5"/>
      <c r="B128" s="7"/>
      <c r="C128" s="7"/>
      <c r="D128" s="7"/>
      <c r="E128" s="235"/>
      <c r="F128" s="401" t="s">
        <v>196</v>
      </c>
      <c r="G128" s="402" t="s">
        <v>3</v>
      </c>
      <c r="H128" s="402">
        <v>0.02</v>
      </c>
      <c r="I128" s="403">
        <f>I126*H128</f>
        <v>0.06</v>
      </c>
      <c r="J128" s="51"/>
      <c r="K128" s="414"/>
      <c r="L128" s="51"/>
      <c r="M128" s="65"/>
      <c r="N128" s="51"/>
      <c r="O128" s="52"/>
      <c r="P128" s="58"/>
      <c r="Q128" s="32"/>
    </row>
    <row r="129" spans="1:17" ht="13.5">
      <c r="A129" s="5"/>
      <c r="B129" s="7"/>
      <c r="C129" s="7"/>
      <c r="D129" s="7"/>
      <c r="E129" s="411"/>
      <c r="F129" s="401" t="s">
        <v>199</v>
      </c>
      <c r="G129" s="402" t="s">
        <v>22</v>
      </c>
      <c r="H129" s="402">
        <v>1</v>
      </c>
      <c r="I129" s="403">
        <f>I126*H129</f>
        <v>3</v>
      </c>
      <c r="J129" s="51"/>
      <c r="K129" s="414"/>
      <c r="L129" s="51"/>
      <c r="M129" s="65"/>
      <c r="N129" s="51"/>
      <c r="O129" s="52"/>
      <c r="P129" s="58"/>
      <c r="Q129" s="32"/>
    </row>
    <row r="130" spans="1:17" ht="13.5">
      <c r="A130" s="5"/>
      <c r="B130" s="7"/>
      <c r="C130" s="7"/>
      <c r="D130" s="7"/>
      <c r="E130" s="411"/>
      <c r="F130" s="401" t="s">
        <v>201</v>
      </c>
      <c r="G130" s="402" t="s">
        <v>22</v>
      </c>
      <c r="H130" s="402">
        <v>2</v>
      </c>
      <c r="I130" s="403">
        <f>I126*H130</f>
        <v>6</v>
      </c>
      <c r="J130" s="51"/>
      <c r="K130" s="414"/>
      <c r="L130" s="51"/>
      <c r="M130" s="65"/>
      <c r="N130" s="51"/>
      <c r="O130" s="52"/>
      <c r="P130" s="58"/>
      <c r="Q130" s="32"/>
    </row>
    <row r="131" spans="1:17" ht="13.5">
      <c r="A131" s="10"/>
      <c r="B131" s="11"/>
      <c r="C131" s="11"/>
      <c r="D131" s="11"/>
      <c r="E131" s="412"/>
      <c r="F131" s="407" t="s">
        <v>200</v>
      </c>
      <c r="G131" s="409" t="s">
        <v>3</v>
      </c>
      <c r="H131" s="409">
        <v>0.29</v>
      </c>
      <c r="I131" s="410">
        <f>I125*H131</f>
        <v>2.1315</v>
      </c>
      <c r="J131" s="55"/>
      <c r="K131" s="415"/>
      <c r="L131" s="55"/>
      <c r="M131" s="67"/>
      <c r="N131" s="55"/>
      <c r="O131" s="54"/>
      <c r="P131" s="59"/>
      <c r="Q131" s="32"/>
    </row>
    <row r="132" spans="1:17" s="114" customFormat="1" ht="15.75">
      <c r="A132" s="5">
        <v>25</v>
      </c>
      <c r="B132" s="15"/>
      <c r="C132" s="15"/>
      <c r="D132" s="15"/>
      <c r="E132" s="291" t="s">
        <v>166</v>
      </c>
      <c r="F132" s="187" t="s">
        <v>136</v>
      </c>
      <c r="G132" s="9" t="s">
        <v>17</v>
      </c>
      <c r="H132" s="5">
        <v>124.88</v>
      </c>
      <c r="I132" s="52"/>
      <c r="J132" s="51"/>
      <c r="K132" s="73"/>
      <c r="L132" s="75"/>
      <c r="M132" s="65"/>
      <c r="N132" s="51"/>
      <c r="O132" s="52"/>
      <c r="P132" s="58"/>
      <c r="Q132" s="102"/>
    </row>
    <row r="133" spans="1:17" s="114" customFormat="1" ht="15" customHeight="1">
      <c r="A133" s="5"/>
      <c r="B133" s="15"/>
      <c r="C133" s="15"/>
      <c r="D133" s="15"/>
      <c r="E133" s="17"/>
      <c r="F133" s="187" t="s">
        <v>25</v>
      </c>
      <c r="G133" s="237" t="s">
        <v>152</v>
      </c>
      <c r="H133" s="290">
        <v>1.01</v>
      </c>
      <c r="I133" s="73">
        <f>H132*H133</f>
        <v>126.1288</v>
      </c>
      <c r="J133" s="51"/>
      <c r="K133" s="51"/>
      <c r="L133" s="75"/>
      <c r="M133" s="65"/>
      <c r="N133" s="51"/>
      <c r="O133" s="52"/>
      <c r="P133" s="58"/>
      <c r="Q133" s="102"/>
    </row>
    <row r="134" spans="1:17" s="114" customFormat="1" ht="13.5">
      <c r="A134" s="5"/>
      <c r="B134" s="15"/>
      <c r="C134" s="15"/>
      <c r="D134" s="15"/>
      <c r="E134" s="17"/>
      <c r="F134" s="187" t="s">
        <v>26</v>
      </c>
      <c r="G134" s="9" t="s">
        <v>6</v>
      </c>
      <c r="H134" s="5">
        <v>0.037</v>
      </c>
      <c r="I134" s="73">
        <f>H132*H134</f>
        <v>4.620559999999999</v>
      </c>
      <c r="J134" s="51"/>
      <c r="K134" s="73"/>
      <c r="L134" s="75"/>
      <c r="M134" s="51"/>
      <c r="N134" s="51"/>
      <c r="O134" s="52"/>
      <c r="P134" s="58"/>
      <c r="Q134" s="102"/>
    </row>
    <row r="135" spans="1:17" s="114" customFormat="1" ht="15.75">
      <c r="A135" s="5"/>
      <c r="B135" s="15"/>
      <c r="C135" s="15"/>
      <c r="D135" s="15"/>
      <c r="E135" s="17"/>
      <c r="F135" s="187" t="s">
        <v>75</v>
      </c>
      <c r="G135" s="9" t="s">
        <v>11</v>
      </c>
      <c r="H135" s="5">
        <v>0.0036</v>
      </c>
      <c r="I135" s="73">
        <f>H132*H135</f>
        <v>0.44956799999999997</v>
      </c>
      <c r="J135" s="51"/>
      <c r="K135" s="73"/>
      <c r="L135" s="75"/>
      <c r="M135" s="51"/>
      <c r="N135" s="51"/>
      <c r="O135" s="52"/>
      <c r="P135" s="58"/>
      <c r="Q135" s="102"/>
    </row>
    <row r="136" spans="1:17" s="114" customFormat="1" ht="13.5">
      <c r="A136" s="5"/>
      <c r="B136" s="15"/>
      <c r="C136" s="15"/>
      <c r="D136" s="15"/>
      <c r="E136" s="16"/>
      <c r="F136" s="187" t="s">
        <v>14</v>
      </c>
      <c r="G136" s="9" t="s">
        <v>10</v>
      </c>
      <c r="H136" s="5">
        <v>0.01</v>
      </c>
      <c r="I136" s="73">
        <f>H132*H136</f>
        <v>1.2488</v>
      </c>
      <c r="J136" s="51"/>
      <c r="K136" s="73"/>
      <c r="L136" s="75"/>
      <c r="M136" s="51"/>
      <c r="N136" s="51"/>
      <c r="O136" s="52"/>
      <c r="P136" s="58"/>
      <c r="Q136" s="102"/>
    </row>
    <row r="137" spans="1:17" s="114" customFormat="1" ht="27">
      <c r="A137" s="86">
        <v>26</v>
      </c>
      <c r="B137" s="14"/>
      <c r="C137" s="14"/>
      <c r="D137" s="14"/>
      <c r="E137" s="112" t="s">
        <v>29</v>
      </c>
      <c r="F137" s="292" t="s">
        <v>167</v>
      </c>
      <c r="G137" s="110" t="s">
        <v>17</v>
      </c>
      <c r="H137" s="86">
        <f>H132-H142</f>
        <v>49.06</v>
      </c>
      <c r="I137" s="108"/>
      <c r="J137" s="90"/>
      <c r="K137" s="108"/>
      <c r="L137" s="90"/>
      <c r="M137" s="108"/>
      <c r="N137" s="90"/>
      <c r="O137" s="108"/>
      <c r="P137" s="89"/>
      <c r="Q137" s="102"/>
    </row>
    <row r="138" spans="1:17" s="114" customFormat="1" ht="16.5" customHeight="1">
      <c r="A138" s="85"/>
      <c r="B138" s="7"/>
      <c r="C138" s="7"/>
      <c r="D138" s="7"/>
      <c r="E138" s="7"/>
      <c r="F138" s="189" t="s">
        <v>7</v>
      </c>
      <c r="G138" s="293" t="s">
        <v>152</v>
      </c>
      <c r="H138" s="294">
        <v>0.41</v>
      </c>
      <c r="I138" s="73">
        <f>H137*H138</f>
        <v>20.1146</v>
      </c>
      <c r="J138" s="73"/>
      <c r="K138" s="65"/>
      <c r="L138" s="51"/>
      <c r="M138" s="52"/>
      <c r="N138" s="51"/>
      <c r="O138" s="52"/>
      <c r="P138" s="58"/>
      <c r="Q138" s="102"/>
    </row>
    <row r="139" spans="1:17" s="114" customFormat="1" ht="13.5">
      <c r="A139" s="85"/>
      <c r="B139" s="7"/>
      <c r="C139" s="7"/>
      <c r="D139" s="7"/>
      <c r="E139" s="7"/>
      <c r="F139" s="189" t="s">
        <v>80</v>
      </c>
      <c r="G139" s="7" t="s">
        <v>5</v>
      </c>
      <c r="H139" s="5">
        <v>0.63</v>
      </c>
      <c r="I139" s="73">
        <f>H137*H139</f>
        <v>30.9078</v>
      </c>
      <c r="J139" s="51"/>
      <c r="K139" s="52"/>
      <c r="L139" s="51"/>
      <c r="M139" s="73"/>
      <c r="N139" s="51"/>
      <c r="O139" s="52"/>
      <c r="P139" s="58"/>
      <c r="Q139" s="102"/>
    </row>
    <row r="140" spans="1:17" s="114" customFormat="1" ht="13.5">
      <c r="A140" s="85"/>
      <c r="B140" s="7"/>
      <c r="C140" s="7"/>
      <c r="D140" s="7"/>
      <c r="E140" s="7"/>
      <c r="F140" s="189" t="s">
        <v>76</v>
      </c>
      <c r="G140" s="7" t="s">
        <v>5</v>
      </c>
      <c r="H140" s="5">
        <v>0.79</v>
      </c>
      <c r="I140" s="73">
        <f>H137*H140</f>
        <v>38.757400000000004</v>
      </c>
      <c r="J140" s="51"/>
      <c r="K140" s="52"/>
      <c r="L140" s="51"/>
      <c r="M140" s="73"/>
      <c r="N140" s="51"/>
      <c r="O140" s="52"/>
      <c r="P140" s="58"/>
      <c r="Q140" s="102"/>
    </row>
    <row r="141" spans="1:17" s="114" customFormat="1" ht="13.5">
      <c r="A141" s="111"/>
      <c r="B141" s="11"/>
      <c r="C141" s="11"/>
      <c r="D141" s="11"/>
      <c r="E141" s="11"/>
      <c r="F141" s="188" t="s">
        <v>14</v>
      </c>
      <c r="G141" s="11" t="s">
        <v>10</v>
      </c>
      <c r="H141" s="10">
        <v>0.016</v>
      </c>
      <c r="I141" s="74">
        <f>H137*H141</f>
        <v>0.7849600000000001</v>
      </c>
      <c r="J141" s="55"/>
      <c r="K141" s="54"/>
      <c r="L141" s="55"/>
      <c r="M141" s="74"/>
      <c r="N141" s="55"/>
      <c r="O141" s="54"/>
      <c r="P141" s="59"/>
      <c r="Q141" s="102"/>
    </row>
    <row r="142" spans="1:17" s="114" customFormat="1" ht="15.75">
      <c r="A142" s="8">
        <v>27</v>
      </c>
      <c r="B142" s="14"/>
      <c r="C142" s="14"/>
      <c r="D142" s="14"/>
      <c r="E142" s="104" t="s">
        <v>70</v>
      </c>
      <c r="F142" s="203" t="s">
        <v>188</v>
      </c>
      <c r="G142" s="110" t="s">
        <v>17</v>
      </c>
      <c r="H142" s="8">
        <v>75.82</v>
      </c>
      <c r="I142" s="68"/>
      <c r="J142" s="64"/>
      <c r="K142" s="64"/>
      <c r="L142" s="83"/>
      <c r="M142" s="68"/>
      <c r="N142" s="64"/>
      <c r="O142" s="68"/>
      <c r="P142" s="60"/>
      <c r="Q142" s="102"/>
    </row>
    <row r="143" spans="1:17" s="114" customFormat="1" ht="13.5">
      <c r="A143" s="5"/>
      <c r="B143" s="7"/>
      <c r="C143" s="7"/>
      <c r="D143" s="7"/>
      <c r="E143" s="117"/>
      <c r="F143" s="190" t="s">
        <v>7</v>
      </c>
      <c r="G143" s="290" t="s">
        <v>2</v>
      </c>
      <c r="H143" s="291">
        <v>1.7</v>
      </c>
      <c r="I143" s="73">
        <f>H142*H143</f>
        <v>128.89399999999998</v>
      </c>
      <c r="J143" s="51"/>
      <c r="K143" s="51"/>
      <c r="L143" s="73"/>
      <c r="M143" s="52"/>
      <c r="N143" s="51"/>
      <c r="O143" s="52"/>
      <c r="P143" s="58"/>
      <c r="Q143" s="102"/>
    </row>
    <row r="144" spans="1:17" s="114" customFormat="1" ht="13.5">
      <c r="A144" s="5"/>
      <c r="B144" s="7"/>
      <c r="C144" s="7"/>
      <c r="D144" s="7"/>
      <c r="E144" s="17"/>
      <c r="F144" s="190" t="s">
        <v>168</v>
      </c>
      <c r="G144" s="5" t="s">
        <v>5</v>
      </c>
      <c r="H144" s="5">
        <v>0.5</v>
      </c>
      <c r="I144" s="52">
        <f>H142*H144</f>
        <v>37.91</v>
      </c>
      <c r="J144" s="51"/>
      <c r="K144" s="51"/>
      <c r="L144" s="52"/>
      <c r="M144" s="51"/>
      <c r="N144" s="51"/>
      <c r="O144" s="52"/>
      <c r="P144" s="58"/>
      <c r="Q144" s="102"/>
    </row>
    <row r="145" spans="1:17" s="114" customFormat="1" ht="13.5">
      <c r="A145" s="5"/>
      <c r="B145" s="7"/>
      <c r="C145" s="7"/>
      <c r="D145" s="7"/>
      <c r="E145" s="7"/>
      <c r="F145" s="190" t="s">
        <v>131</v>
      </c>
      <c r="G145" s="5" t="s">
        <v>21</v>
      </c>
      <c r="H145" s="5">
        <v>1.02</v>
      </c>
      <c r="I145" s="73">
        <f>H142*H145</f>
        <v>77.3364</v>
      </c>
      <c r="J145" s="51"/>
      <c r="K145" s="51"/>
      <c r="L145" s="52"/>
      <c r="M145" s="51"/>
      <c r="N145" s="51"/>
      <c r="O145" s="52"/>
      <c r="P145" s="58"/>
      <c r="Q145" s="102"/>
    </row>
    <row r="146" spans="1:17" s="114" customFormat="1" ht="13.5">
      <c r="A146" s="5"/>
      <c r="B146" s="7"/>
      <c r="C146" s="7"/>
      <c r="D146" s="7"/>
      <c r="E146" s="17"/>
      <c r="F146" s="190" t="s">
        <v>26</v>
      </c>
      <c r="G146" s="5" t="s">
        <v>20</v>
      </c>
      <c r="H146" s="5">
        <v>0.0223</v>
      </c>
      <c r="I146" s="73">
        <f>H142*H146</f>
        <v>1.690786</v>
      </c>
      <c r="J146" s="51"/>
      <c r="K146" s="51"/>
      <c r="L146" s="52"/>
      <c r="M146" s="51"/>
      <c r="N146" s="51"/>
      <c r="O146" s="52"/>
      <c r="P146" s="58"/>
      <c r="Q146" s="102"/>
    </row>
    <row r="147" spans="1:17" s="114" customFormat="1" ht="13.5">
      <c r="A147" s="10"/>
      <c r="B147" s="11"/>
      <c r="C147" s="11"/>
      <c r="D147" s="11"/>
      <c r="E147" s="16"/>
      <c r="F147" s="194" t="s">
        <v>14</v>
      </c>
      <c r="G147" s="10" t="s">
        <v>3</v>
      </c>
      <c r="H147" s="10">
        <v>0.047</v>
      </c>
      <c r="I147" s="54">
        <f>H142*H147</f>
        <v>3.5635399999999997</v>
      </c>
      <c r="J147" s="55"/>
      <c r="K147" s="55"/>
      <c r="L147" s="54"/>
      <c r="M147" s="55"/>
      <c r="N147" s="55"/>
      <c r="O147" s="54"/>
      <c r="P147" s="59"/>
      <c r="Q147" s="102"/>
    </row>
    <row r="148" spans="1:17" s="114" customFormat="1" ht="27">
      <c r="A148" s="86">
        <v>28</v>
      </c>
      <c r="B148" s="113"/>
      <c r="C148" s="113"/>
      <c r="D148" s="113"/>
      <c r="E148" s="300" t="s">
        <v>77</v>
      </c>
      <c r="F148" s="197" t="s">
        <v>189</v>
      </c>
      <c r="G148" s="106" t="s">
        <v>17</v>
      </c>
      <c r="H148" s="85">
        <v>8.42</v>
      </c>
      <c r="I148" s="90"/>
      <c r="J148" s="108"/>
      <c r="K148" s="109"/>
      <c r="L148" s="90"/>
      <c r="M148" s="107"/>
      <c r="N148" s="108"/>
      <c r="O148" s="109"/>
      <c r="P148" s="89"/>
      <c r="Q148" s="102"/>
    </row>
    <row r="149" spans="1:17" s="114" customFormat="1" ht="13.5">
      <c r="A149" s="5"/>
      <c r="B149" s="7"/>
      <c r="C149" s="7"/>
      <c r="D149" s="7"/>
      <c r="E149" s="7"/>
      <c r="F149" s="189" t="s">
        <v>7</v>
      </c>
      <c r="G149" s="298" t="s">
        <v>2</v>
      </c>
      <c r="H149" s="290">
        <v>1.23</v>
      </c>
      <c r="I149" s="51">
        <f>H148*H149</f>
        <v>10.3566</v>
      </c>
      <c r="J149" s="73"/>
      <c r="K149" s="65"/>
      <c r="L149" s="51"/>
      <c r="M149" s="52"/>
      <c r="N149" s="51"/>
      <c r="O149" s="51"/>
      <c r="P149" s="101"/>
      <c r="Q149" s="102"/>
    </row>
    <row r="150" spans="1:17" s="114" customFormat="1" ht="15.75">
      <c r="A150" s="5"/>
      <c r="B150" s="7"/>
      <c r="C150" s="7"/>
      <c r="D150" s="7"/>
      <c r="E150" s="7"/>
      <c r="F150" s="189" t="s">
        <v>78</v>
      </c>
      <c r="G150" s="7" t="s">
        <v>11</v>
      </c>
      <c r="H150" s="5">
        <v>0.0105</v>
      </c>
      <c r="I150" s="73">
        <f>H148*H150</f>
        <v>0.08841</v>
      </c>
      <c r="J150" s="51"/>
      <c r="K150" s="52"/>
      <c r="L150" s="51"/>
      <c r="M150" s="73"/>
      <c r="N150" s="51"/>
      <c r="O150" s="52"/>
      <c r="P150" s="58"/>
      <c r="Q150" s="102"/>
    </row>
    <row r="151" spans="1:17" s="114" customFormat="1" ht="15.75">
      <c r="A151" s="5"/>
      <c r="B151" s="7"/>
      <c r="C151" s="7"/>
      <c r="D151" s="7"/>
      <c r="E151" s="7"/>
      <c r="F151" s="189" t="s">
        <v>90</v>
      </c>
      <c r="G151" s="7" t="s">
        <v>17</v>
      </c>
      <c r="H151" s="5">
        <v>1.03</v>
      </c>
      <c r="I151" s="73">
        <f>H148*H151</f>
        <v>8.672600000000001</v>
      </c>
      <c r="J151" s="51"/>
      <c r="K151" s="52"/>
      <c r="L151" s="51"/>
      <c r="M151" s="73"/>
      <c r="N151" s="51"/>
      <c r="O151" s="52"/>
      <c r="P151" s="58"/>
      <c r="Q151" s="102"/>
    </row>
    <row r="152" spans="1:17" s="114" customFormat="1" ht="13.5">
      <c r="A152" s="5"/>
      <c r="B152" s="7"/>
      <c r="C152" s="7"/>
      <c r="D152" s="7"/>
      <c r="E152" s="7"/>
      <c r="F152" s="299" t="s">
        <v>169</v>
      </c>
      <c r="G152" s="295" t="s">
        <v>143</v>
      </c>
      <c r="H152" s="289">
        <v>2</v>
      </c>
      <c r="I152" s="296">
        <f>H148*H152</f>
        <v>16.84</v>
      </c>
      <c r="J152" s="51"/>
      <c r="K152" s="52"/>
      <c r="L152" s="229"/>
      <c r="M152" s="73"/>
      <c r="N152" s="51"/>
      <c r="O152" s="52"/>
      <c r="P152" s="58"/>
      <c r="Q152" s="102"/>
    </row>
    <row r="153" spans="1:17" s="114" customFormat="1" ht="13.5">
      <c r="A153" s="5"/>
      <c r="B153" s="7"/>
      <c r="C153" s="7"/>
      <c r="D153" s="7"/>
      <c r="E153" s="7"/>
      <c r="F153" s="299" t="s">
        <v>170</v>
      </c>
      <c r="G153" s="295" t="s">
        <v>143</v>
      </c>
      <c r="H153" s="289">
        <v>0.7</v>
      </c>
      <c r="I153" s="297">
        <f>H148*H153</f>
        <v>5.893999999999999</v>
      </c>
      <c r="J153" s="51"/>
      <c r="K153" s="52"/>
      <c r="L153" s="229"/>
      <c r="M153" s="73"/>
      <c r="N153" s="51"/>
      <c r="O153" s="52"/>
      <c r="P153" s="58"/>
      <c r="Q153" s="102"/>
    </row>
    <row r="154" spans="1:17" s="114" customFormat="1" ht="13.5">
      <c r="A154" s="5"/>
      <c r="B154" s="7"/>
      <c r="C154" s="7"/>
      <c r="D154" s="7"/>
      <c r="E154" s="7"/>
      <c r="F154" s="189" t="s">
        <v>79</v>
      </c>
      <c r="G154" s="7" t="s">
        <v>5</v>
      </c>
      <c r="H154" s="5">
        <v>0.16</v>
      </c>
      <c r="I154" s="73">
        <f>H148*H154</f>
        <v>1.3472</v>
      </c>
      <c r="J154" s="51"/>
      <c r="K154" s="52"/>
      <c r="L154" s="51"/>
      <c r="M154" s="73"/>
      <c r="N154" s="51"/>
      <c r="O154" s="52"/>
      <c r="P154" s="58"/>
      <c r="Q154" s="102"/>
    </row>
    <row r="155" spans="1:17" s="114" customFormat="1" ht="13.5">
      <c r="A155" s="10"/>
      <c r="B155" s="11"/>
      <c r="C155" s="11"/>
      <c r="D155" s="11"/>
      <c r="E155" s="12"/>
      <c r="F155" s="188" t="s">
        <v>14</v>
      </c>
      <c r="G155" s="10" t="s">
        <v>10</v>
      </c>
      <c r="H155" s="16">
        <v>0.035</v>
      </c>
      <c r="I155" s="74">
        <f>H148*H155</f>
        <v>0.2947</v>
      </c>
      <c r="J155" s="55"/>
      <c r="K155" s="54"/>
      <c r="L155" s="55"/>
      <c r="M155" s="74"/>
      <c r="N155" s="55"/>
      <c r="O155" s="54"/>
      <c r="P155" s="59"/>
      <c r="Q155" s="102"/>
    </row>
    <row r="156" spans="1:17" ht="15.75">
      <c r="A156" s="8">
        <v>29</v>
      </c>
      <c r="B156" s="14"/>
      <c r="C156" s="14"/>
      <c r="D156" s="14"/>
      <c r="E156" s="103" t="s">
        <v>83</v>
      </c>
      <c r="F156" s="203" t="s">
        <v>219</v>
      </c>
      <c r="G156" s="14" t="s">
        <v>11</v>
      </c>
      <c r="H156" s="8">
        <f>10*2*0.08+2.7*0.4</f>
        <v>2.68</v>
      </c>
      <c r="I156" s="68"/>
      <c r="J156" s="64"/>
      <c r="K156" s="68"/>
      <c r="L156" s="64"/>
      <c r="M156" s="68"/>
      <c r="N156" s="64"/>
      <c r="O156" s="68"/>
      <c r="P156" s="60"/>
      <c r="Q156" s="32"/>
    </row>
    <row r="157" spans="1:17" ht="16.5" customHeight="1">
      <c r="A157" s="5"/>
      <c r="B157" s="7"/>
      <c r="C157" s="7"/>
      <c r="D157" s="7"/>
      <c r="E157" s="17"/>
      <c r="F157" s="190" t="s">
        <v>7</v>
      </c>
      <c r="G157" s="237" t="s">
        <v>152</v>
      </c>
      <c r="H157" s="5">
        <v>2.42</v>
      </c>
      <c r="I157" s="73">
        <f>H156*H157</f>
        <v>6.4856</v>
      </c>
      <c r="J157" s="51"/>
      <c r="K157" s="51"/>
      <c r="L157" s="51"/>
      <c r="M157" s="52"/>
      <c r="N157" s="51"/>
      <c r="O157" s="52"/>
      <c r="P157" s="58"/>
      <c r="Q157" s="32"/>
    </row>
    <row r="158" spans="1:17" ht="15.75">
      <c r="A158" s="5"/>
      <c r="B158" s="7"/>
      <c r="C158" s="7"/>
      <c r="D158" s="7"/>
      <c r="E158" s="17"/>
      <c r="F158" s="190" t="s">
        <v>215</v>
      </c>
      <c r="G158" s="5" t="s">
        <v>11</v>
      </c>
      <c r="H158" s="5">
        <v>1.02</v>
      </c>
      <c r="I158" s="52">
        <f>H158*H156</f>
        <v>2.7336</v>
      </c>
      <c r="J158" s="51"/>
      <c r="K158" s="52"/>
      <c r="L158" s="51"/>
      <c r="M158" s="52"/>
      <c r="N158" s="51"/>
      <c r="O158" s="52"/>
      <c r="P158" s="58"/>
      <c r="Q158" s="32"/>
    </row>
    <row r="159" spans="1:17" ht="15.75">
      <c r="A159" s="5"/>
      <c r="B159" s="7"/>
      <c r="C159" s="7"/>
      <c r="D159" s="7"/>
      <c r="E159" s="17"/>
      <c r="F159" s="190" t="s">
        <v>18</v>
      </c>
      <c r="G159" s="5" t="s">
        <v>17</v>
      </c>
      <c r="H159" s="5">
        <v>0.717</v>
      </c>
      <c r="I159" s="52">
        <f>H159*H156</f>
        <v>1.92156</v>
      </c>
      <c r="J159" s="51"/>
      <c r="K159" s="52"/>
      <c r="L159" s="51"/>
      <c r="M159" s="52"/>
      <c r="N159" s="51"/>
      <c r="O159" s="52"/>
      <c r="P159" s="58"/>
      <c r="Q159" s="32"/>
    </row>
    <row r="160" spans="1:17" ht="15.75">
      <c r="A160" s="5"/>
      <c r="B160" s="7"/>
      <c r="C160" s="7"/>
      <c r="D160" s="7"/>
      <c r="E160" s="17"/>
      <c r="F160" s="190" t="s">
        <v>82</v>
      </c>
      <c r="G160" s="5" t="s">
        <v>11</v>
      </c>
      <c r="H160" s="5">
        <v>0.017</v>
      </c>
      <c r="I160" s="52">
        <f>H160*H156</f>
        <v>0.04556</v>
      </c>
      <c r="J160" s="51"/>
      <c r="K160" s="52"/>
      <c r="L160" s="51"/>
      <c r="M160" s="52"/>
      <c r="N160" s="51"/>
      <c r="O160" s="52"/>
      <c r="P160" s="58"/>
      <c r="Q160" s="32"/>
    </row>
    <row r="161" spans="1:17" ht="13.5">
      <c r="A161" s="5"/>
      <c r="B161" s="7"/>
      <c r="C161" s="7"/>
      <c r="D161" s="7"/>
      <c r="E161" s="17"/>
      <c r="F161" s="190" t="s">
        <v>19</v>
      </c>
      <c r="G161" s="5" t="s">
        <v>5</v>
      </c>
      <c r="H161" s="5">
        <v>0.9</v>
      </c>
      <c r="I161" s="52">
        <f>H161*H156</f>
        <v>2.4120000000000004</v>
      </c>
      <c r="J161" s="51"/>
      <c r="K161" s="52"/>
      <c r="L161" s="51"/>
      <c r="M161" s="52"/>
      <c r="N161" s="51"/>
      <c r="O161" s="52"/>
      <c r="P161" s="58"/>
      <c r="Q161" s="32"/>
    </row>
    <row r="162" spans="1:17" ht="13.5">
      <c r="A162" s="10"/>
      <c r="B162" s="11"/>
      <c r="C162" s="11"/>
      <c r="D162" s="11"/>
      <c r="E162" s="16"/>
      <c r="F162" s="191" t="s">
        <v>14</v>
      </c>
      <c r="G162" s="10" t="s">
        <v>3</v>
      </c>
      <c r="H162" s="10">
        <v>0.16</v>
      </c>
      <c r="I162" s="54">
        <f>H162*H156</f>
        <v>0.4288</v>
      </c>
      <c r="J162" s="55"/>
      <c r="K162" s="54"/>
      <c r="L162" s="55"/>
      <c r="M162" s="54"/>
      <c r="N162" s="55"/>
      <c r="O162" s="54"/>
      <c r="P162" s="59"/>
      <c r="Q162" s="32"/>
    </row>
    <row r="163" spans="1:17" ht="27">
      <c r="A163" s="5">
        <v>30</v>
      </c>
      <c r="B163" s="15"/>
      <c r="C163" s="15"/>
      <c r="D163" s="15"/>
      <c r="E163" s="15" t="s">
        <v>32</v>
      </c>
      <c r="F163" s="189" t="s">
        <v>208</v>
      </c>
      <c r="G163" s="15" t="s">
        <v>17</v>
      </c>
      <c r="H163" s="9">
        <v>101.71</v>
      </c>
      <c r="I163" s="51"/>
      <c r="J163" s="51"/>
      <c r="K163" s="73"/>
      <c r="L163" s="52"/>
      <c r="M163" s="65"/>
      <c r="N163" s="51"/>
      <c r="O163" s="51"/>
      <c r="P163" s="101"/>
      <c r="Q163" s="32"/>
    </row>
    <row r="164" spans="1:17" ht="17.25" customHeight="1">
      <c r="A164" s="5"/>
      <c r="B164" s="15"/>
      <c r="C164" s="15"/>
      <c r="D164" s="15"/>
      <c r="F164" s="189" t="s">
        <v>7</v>
      </c>
      <c r="G164" s="237" t="s">
        <v>152</v>
      </c>
      <c r="H164" s="7">
        <v>0.93</v>
      </c>
      <c r="I164" s="51">
        <f>H163*H164</f>
        <v>94.5903</v>
      </c>
      <c r="J164" s="73"/>
      <c r="K164" s="51"/>
      <c r="L164" s="52"/>
      <c r="M164" s="51"/>
      <c r="N164" s="73"/>
      <c r="O164" s="51"/>
      <c r="P164" s="101"/>
      <c r="Q164" s="32"/>
    </row>
    <row r="165" spans="1:17" ht="13.5">
      <c r="A165" s="5"/>
      <c r="B165" s="15"/>
      <c r="C165" s="15"/>
      <c r="D165" s="15"/>
      <c r="E165" s="15"/>
      <c r="F165" s="189" t="s">
        <v>9</v>
      </c>
      <c r="G165" s="15" t="s">
        <v>10</v>
      </c>
      <c r="H165" s="9">
        <v>0.026</v>
      </c>
      <c r="I165" s="51">
        <f>H163*H165</f>
        <v>2.6444599999999996</v>
      </c>
      <c r="J165" s="51"/>
      <c r="K165" s="73"/>
      <c r="L165" s="52"/>
      <c r="M165" s="51"/>
      <c r="N165" s="73"/>
      <c r="O165" s="51"/>
      <c r="P165" s="101"/>
      <c r="Q165" s="32"/>
    </row>
    <row r="166" spans="1:17" ht="15.75">
      <c r="A166" s="10"/>
      <c r="B166" s="11"/>
      <c r="C166" s="11"/>
      <c r="D166" s="11"/>
      <c r="E166" s="11"/>
      <c r="F166" s="188" t="s">
        <v>26</v>
      </c>
      <c r="G166" s="11" t="s">
        <v>11</v>
      </c>
      <c r="H166" s="12">
        <v>0.0256</v>
      </c>
      <c r="I166" s="55">
        <f>H163*H166</f>
        <v>2.603776</v>
      </c>
      <c r="J166" s="55"/>
      <c r="K166" s="74"/>
      <c r="L166" s="54"/>
      <c r="M166" s="55"/>
      <c r="N166" s="74"/>
      <c r="O166" s="55"/>
      <c r="P166" s="62"/>
      <c r="Q166" s="32"/>
    </row>
    <row r="167" spans="1:17" ht="15.75">
      <c r="A167" s="8">
        <v>31</v>
      </c>
      <c r="B167" s="14"/>
      <c r="C167" s="14"/>
      <c r="D167" s="14"/>
      <c r="E167" s="14" t="s">
        <v>29</v>
      </c>
      <c r="F167" s="197" t="s">
        <v>30</v>
      </c>
      <c r="G167" s="14" t="s">
        <v>17</v>
      </c>
      <c r="H167" s="13">
        <f>H163</f>
        <v>101.71</v>
      </c>
      <c r="I167" s="64"/>
      <c r="J167" s="64"/>
      <c r="K167" s="83"/>
      <c r="L167" s="68"/>
      <c r="M167" s="64"/>
      <c r="N167" s="83"/>
      <c r="O167" s="64"/>
      <c r="P167" s="179"/>
      <c r="Q167" s="32"/>
    </row>
    <row r="168" spans="1:17" ht="15" customHeight="1">
      <c r="A168" s="5"/>
      <c r="B168" s="7"/>
      <c r="C168" s="7"/>
      <c r="D168" s="7"/>
      <c r="E168" s="7"/>
      <c r="F168" s="189" t="s">
        <v>7</v>
      </c>
      <c r="G168" s="237" t="s">
        <v>152</v>
      </c>
      <c r="H168" s="7">
        <v>0.658</v>
      </c>
      <c r="I168" s="51">
        <f>H167*H168</f>
        <v>66.92518</v>
      </c>
      <c r="J168" s="73"/>
      <c r="K168" s="51"/>
      <c r="L168" s="52"/>
      <c r="M168" s="51"/>
      <c r="N168" s="73"/>
      <c r="O168" s="51"/>
      <c r="P168" s="101"/>
      <c r="Q168" s="32"/>
    </row>
    <row r="169" spans="1:17" ht="12.75" customHeight="1">
      <c r="A169" s="5"/>
      <c r="B169" s="7"/>
      <c r="C169" s="7"/>
      <c r="D169" s="7"/>
      <c r="E169" s="7"/>
      <c r="F169" s="189" t="s">
        <v>73</v>
      </c>
      <c r="G169" s="7" t="s">
        <v>5</v>
      </c>
      <c r="H169" s="9">
        <v>0.63</v>
      </c>
      <c r="I169" s="51">
        <f>H167*H169</f>
        <v>64.0773</v>
      </c>
      <c r="J169" s="51"/>
      <c r="K169" s="73"/>
      <c r="L169" s="52"/>
      <c r="M169" s="51"/>
      <c r="N169" s="73"/>
      <c r="O169" s="51"/>
      <c r="P169" s="101"/>
      <c r="Q169" s="32"/>
    </row>
    <row r="170" spans="1:17" ht="15.75" customHeight="1">
      <c r="A170" s="5"/>
      <c r="B170" s="7"/>
      <c r="C170" s="7"/>
      <c r="D170" s="7"/>
      <c r="E170" s="7"/>
      <c r="F170" s="189" t="s">
        <v>31</v>
      </c>
      <c r="G170" s="7" t="s">
        <v>5</v>
      </c>
      <c r="H170" s="9">
        <v>0.79</v>
      </c>
      <c r="I170" s="51">
        <f>H167*H170</f>
        <v>80.3509</v>
      </c>
      <c r="J170" s="51"/>
      <c r="K170" s="73"/>
      <c r="L170" s="52"/>
      <c r="M170" s="51"/>
      <c r="N170" s="73"/>
      <c r="O170" s="51"/>
      <c r="P170" s="101"/>
      <c r="Q170" s="32"/>
    </row>
    <row r="171" spans="1:17" ht="13.5">
      <c r="A171" s="5"/>
      <c r="B171" s="11"/>
      <c r="C171" s="11"/>
      <c r="D171" s="11"/>
      <c r="E171" s="11"/>
      <c r="F171" s="188" t="s">
        <v>14</v>
      </c>
      <c r="G171" s="11" t="s">
        <v>10</v>
      </c>
      <c r="H171" s="12">
        <v>0.016</v>
      </c>
      <c r="I171" s="55">
        <f>H167*H171</f>
        <v>1.62736</v>
      </c>
      <c r="J171" s="55"/>
      <c r="K171" s="74"/>
      <c r="L171" s="54"/>
      <c r="M171" s="55"/>
      <c r="N171" s="74"/>
      <c r="O171" s="55"/>
      <c r="P171" s="62"/>
      <c r="Q171" s="32"/>
    </row>
    <row r="172" spans="1:17" ht="27">
      <c r="A172" s="8">
        <v>32</v>
      </c>
      <c r="B172" s="19"/>
      <c r="C172" s="19"/>
      <c r="D172" s="19"/>
      <c r="E172" s="436" t="s">
        <v>220</v>
      </c>
      <c r="F172" s="449" t="s">
        <v>248</v>
      </c>
      <c r="G172" s="437" t="s">
        <v>221</v>
      </c>
      <c r="H172" s="438"/>
      <c r="I172" s="439">
        <v>0.08</v>
      </c>
      <c r="J172" s="440"/>
      <c r="K172" s="441"/>
      <c r="L172" s="438"/>
      <c r="M172" s="441"/>
      <c r="N172" s="440"/>
      <c r="O172" s="441"/>
      <c r="P172" s="442"/>
      <c r="Q172" s="32"/>
    </row>
    <row r="173" spans="1:17" ht="18" customHeight="1">
      <c r="A173" s="5"/>
      <c r="B173" s="11"/>
      <c r="C173" s="11"/>
      <c r="D173" s="11"/>
      <c r="E173" s="443"/>
      <c r="F173" s="450" t="s">
        <v>151</v>
      </c>
      <c r="G173" s="444" t="s">
        <v>152</v>
      </c>
      <c r="H173" s="445">
        <v>53.8</v>
      </c>
      <c r="I173" s="446">
        <f>I172*H173</f>
        <v>4.304</v>
      </c>
      <c r="J173" s="73"/>
      <c r="K173" s="446"/>
      <c r="L173" s="259"/>
      <c r="M173" s="446"/>
      <c r="N173" s="447"/>
      <c r="O173" s="446"/>
      <c r="P173" s="448"/>
      <c r="Q173" s="32"/>
    </row>
    <row r="174" spans="1:17" ht="13.5">
      <c r="A174" s="5"/>
      <c r="B174" s="11"/>
      <c r="C174" s="11"/>
      <c r="D174" s="11"/>
      <c r="E174" s="443"/>
      <c r="F174" s="450" t="s">
        <v>157</v>
      </c>
      <c r="G174" s="444" t="s">
        <v>3</v>
      </c>
      <c r="H174" s="445">
        <v>20</v>
      </c>
      <c r="I174" s="446">
        <f>I172*H174</f>
        <v>1.6</v>
      </c>
      <c r="J174" s="447"/>
      <c r="K174" s="446"/>
      <c r="L174" s="259"/>
      <c r="M174" s="446"/>
      <c r="N174" s="447"/>
      <c r="O174" s="446"/>
      <c r="P174" s="448"/>
      <c r="Q174" s="32"/>
    </row>
    <row r="175" spans="1:17" ht="13.5">
      <c r="A175" s="5"/>
      <c r="B175" s="11"/>
      <c r="C175" s="11"/>
      <c r="D175" s="11"/>
      <c r="E175" s="443"/>
      <c r="F175" s="450" t="s">
        <v>222</v>
      </c>
      <c r="G175" s="444" t="s">
        <v>221</v>
      </c>
      <c r="H175" s="445">
        <v>1</v>
      </c>
      <c r="I175" s="446">
        <f>I172*H175</f>
        <v>0.08</v>
      </c>
      <c r="J175" s="447"/>
      <c r="K175" s="446"/>
      <c r="L175" s="259"/>
      <c r="M175" s="446"/>
      <c r="N175" s="447"/>
      <c r="O175" s="446"/>
      <c r="P175" s="448"/>
      <c r="Q175" s="32"/>
    </row>
    <row r="176" spans="1:17" ht="13.5">
      <c r="A176" s="5"/>
      <c r="B176" s="11"/>
      <c r="C176" s="11"/>
      <c r="D176" s="11"/>
      <c r="E176" s="443"/>
      <c r="F176" s="450" t="s">
        <v>4</v>
      </c>
      <c r="G176" s="444" t="s">
        <v>5</v>
      </c>
      <c r="H176" s="445">
        <v>24.4</v>
      </c>
      <c r="I176" s="446">
        <f>I172*H176</f>
        <v>1.952</v>
      </c>
      <c r="J176" s="447"/>
      <c r="K176" s="446"/>
      <c r="L176" s="259"/>
      <c r="M176" s="446"/>
      <c r="N176" s="447"/>
      <c r="O176" s="446"/>
      <c r="P176" s="448"/>
      <c r="Q176" s="32"/>
    </row>
    <row r="177" spans="1:17" ht="13.5">
      <c r="A177" s="5"/>
      <c r="B177" s="11"/>
      <c r="C177" s="11"/>
      <c r="D177" s="11"/>
      <c r="E177" s="443"/>
      <c r="F177" s="450" t="s">
        <v>155</v>
      </c>
      <c r="G177" s="444" t="s">
        <v>3</v>
      </c>
      <c r="H177" s="445">
        <v>2.78</v>
      </c>
      <c r="I177" s="446">
        <f>I172*H177</f>
        <v>0.2224</v>
      </c>
      <c r="J177" s="447"/>
      <c r="K177" s="446"/>
      <c r="L177" s="259"/>
      <c r="M177" s="446"/>
      <c r="N177" s="447"/>
      <c r="O177" s="446"/>
      <c r="P177" s="448"/>
      <c r="Q177" s="32"/>
    </row>
    <row r="178" spans="1:17" ht="13.5">
      <c r="A178" s="5"/>
      <c r="B178" s="11"/>
      <c r="C178" s="11"/>
      <c r="D178" s="11"/>
      <c r="E178" s="443"/>
      <c r="F178" s="450" t="s">
        <v>223</v>
      </c>
      <c r="G178" s="444" t="s">
        <v>5</v>
      </c>
      <c r="H178" s="445">
        <v>4.5</v>
      </c>
      <c r="I178" s="446">
        <f>I172*H178</f>
        <v>0.36</v>
      </c>
      <c r="J178" s="447"/>
      <c r="K178" s="446"/>
      <c r="L178" s="259"/>
      <c r="M178" s="446"/>
      <c r="N178" s="447"/>
      <c r="O178" s="446"/>
      <c r="P178" s="448"/>
      <c r="Q178" s="32"/>
    </row>
    <row r="179" spans="1:17" ht="15.75">
      <c r="A179" s="5"/>
      <c r="B179" s="11"/>
      <c r="C179" s="11"/>
      <c r="D179" s="11"/>
      <c r="E179" s="443"/>
      <c r="F179" s="450" t="s">
        <v>224</v>
      </c>
      <c r="G179" s="5" t="s">
        <v>17</v>
      </c>
      <c r="H179" s="445"/>
      <c r="I179" s="446">
        <v>2.5</v>
      </c>
      <c r="J179" s="447"/>
      <c r="K179" s="446"/>
      <c r="L179" s="259"/>
      <c r="M179" s="446"/>
      <c r="N179" s="447"/>
      <c r="O179" s="446"/>
      <c r="P179" s="448"/>
      <c r="Q179" s="32"/>
    </row>
    <row r="180" spans="1:17" ht="13.5">
      <c r="A180" s="5"/>
      <c r="B180" s="11"/>
      <c r="C180" s="11"/>
      <c r="D180" s="11"/>
      <c r="E180" s="443"/>
      <c r="F180" s="450" t="s">
        <v>225</v>
      </c>
      <c r="G180" s="444" t="s">
        <v>5</v>
      </c>
      <c r="H180" s="445">
        <v>0.29</v>
      </c>
      <c r="I180" s="446">
        <f>H180*I172</f>
        <v>0.0232</v>
      </c>
      <c r="J180" s="447"/>
      <c r="K180" s="446"/>
      <c r="L180" s="259"/>
      <c r="M180" s="446"/>
      <c r="N180" s="447"/>
      <c r="O180" s="446"/>
      <c r="P180" s="448"/>
      <c r="Q180" s="32"/>
    </row>
    <row r="181" spans="1:17" ht="13.5">
      <c r="A181" s="10"/>
      <c r="B181" s="11"/>
      <c r="C181" s="11"/>
      <c r="D181" s="11"/>
      <c r="E181" s="451"/>
      <c r="F181" s="452" t="s">
        <v>155</v>
      </c>
      <c r="G181" s="453" t="s">
        <v>3</v>
      </c>
      <c r="H181" s="454">
        <v>2.78</v>
      </c>
      <c r="I181" s="455">
        <f>I177*H181</f>
        <v>0.6182719999999999</v>
      </c>
      <c r="J181" s="456"/>
      <c r="K181" s="455"/>
      <c r="L181" s="457"/>
      <c r="M181" s="455"/>
      <c r="N181" s="456"/>
      <c r="O181" s="455"/>
      <c r="P181" s="458"/>
      <c r="Q181" s="32"/>
    </row>
    <row r="182" spans="1:17" ht="15" customHeight="1">
      <c r="A182" s="18"/>
      <c r="B182" s="19"/>
      <c r="C182" s="19"/>
      <c r="D182" s="19"/>
      <c r="E182" s="27"/>
      <c r="F182" s="500" t="s">
        <v>190</v>
      </c>
      <c r="G182" s="18"/>
      <c r="H182" s="27"/>
      <c r="I182" s="70"/>
      <c r="J182" s="69"/>
      <c r="K182" s="71"/>
      <c r="L182" s="69"/>
      <c r="M182" s="501"/>
      <c r="N182" s="69"/>
      <c r="O182" s="69"/>
      <c r="P182" s="180"/>
      <c r="Q182" s="1"/>
    </row>
    <row r="183" spans="1:17" ht="24" customHeight="1">
      <c r="A183" s="8">
        <v>1</v>
      </c>
      <c r="B183" s="14"/>
      <c r="C183" s="14"/>
      <c r="D183" s="14"/>
      <c r="E183" s="502" t="s">
        <v>235</v>
      </c>
      <c r="F183" s="503" t="s">
        <v>238</v>
      </c>
      <c r="G183" s="504" t="s">
        <v>236</v>
      </c>
      <c r="H183" s="478">
        <v>30</v>
      </c>
      <c r="I183" s="505"/>
      <c r="J183" s="506"/>
      <c r="K183" s="506"/>
      <c r="L183" s="478"/>
      <c r="M183" s="504"/>
      <c r="N183" s="507"/>
      <c r="O183" s="508"/>
      <c r="P183" s="509"/>
      <c r="Q183" s="1"/>
    </row>
    <row r="184" spans="1:17" ht="15" customHeight="1">
      <c r="A184" s="5"/>
      <c r="B184" s="7"/>
      <c r="C184" s="7"/>
      <c r="D184" s="7"/>
      <c r="E184" s="510"/>
      <c r="F184" s="189" t="s">
        <v>7</v>
      </c>
      <c r="G184" s="479" t="s">
        <v>236</v>
      </c>
      <c r="H184" s="480">
        <v>1</v>
      </c>
      <c r="I184" s="511">
        <f>H183*H184</f>
        <v>30</v>
      </c>
      <c r="J184" s="481"/>
      <c r="K184" s="482"/>
      <c r="L184" s="479"/>
      <c r="M184" s="512"/>
      <c r="N184" s="479"/>
      <c r="O184" s="512"/>
      <c r="P184" s="483"/>
      <c r="Q184" s="1"/>
    </row>
    <row r="185" spans="1:17" ht="15" customHeight="1">
      <c r="A185" s="5"/>
      <c r="B185" s="7"/>
      <c r="C185" s="7"/>
      <c r="D185" s="7"/>
      <c r="E185" s="484"/>
      <c r="F185" s="498" t="s">
        <v>237</v>
      </c>
      <c r="G185" s="479" t="s">
        <v>236</v>
      </c>
      <c r="H185" s="480">
        <v>1</v>
      </c>
      <c r="I185" s="485">
        <f>H183*H185</f>
        <v>30</v>
      </c>
      <c r="J185" s="486"/>
      <c r="K185" s="481"/>
      <c r="L185" s="481"/>
      <c r="M185" s="481"/>
      <c r="N185" s="487"/>
      <c r="O185" s="488"/>
      <c r="P185" s="483"/>
      <c r="Q185" s="1"/>
    </row>
    <row r="186" spans="1:17" ht="15" customHeight="1">
      <c r="A186" s="10"/>
      <c r="B186" s="11"/>
      <c r="C186" s="11"/>
      <c r="D186" s="11"/>
      <c r="E186" s="489"/>
      <c r="F186" s="499" t="s">
        <v>174</v>
      </c>
      <c r="G186" s="490" t="s">
        <v>3</v>
      </c>
      <c r="H186" s="491">
        <v>0.00365</v>
      </c>
      <c r="I186" s="492">
        <f>H183*H186</f>
        <v>0.1095</v>
      </c>
      <c r="J186" s="493"/>
      <c r="K186" s="493"/>
      <c r="L186" s="494"/>
      <c r="M186" s="494"/>
      <c r="N186" s="495"/>
      <c r="O186" s="496"/>
      <c r="P186" s="497"/>
      <c r="Q186" s="1"/>
    </row>
    <row r="187" spans="1:17" ht="15" customHeight="1">
      <c r="A187" s="8">
        <v>2</v>
      </c>
      <c r="B187" s="14"/>
      <c r="C187" s="14"/>
      <c r="D187" s="14"/>
      <c r="E187" s="513" t="s">
        <v>226</v>
      </c>
      <c r="F187" s="475" t="s">
        <v>234</v>
      </c>
      <c r="G187" s="476" t="s">
        <v>103</v>
      </c>
      <c r="H187" s="477">
        <v>30</v>
      </c>
      <c r="I187" s="514"/>
      <c r="J187" s="459"/>
      <c r="K187" s="460"/>
      <c r="L187" s="461"/>
      <c r="M187" s="460"/>
      <c r="N187" s="461"/>
      <c r="O187" s="460"/>
      <c r="P187" s="460"/>
      <c r="Q187" s="1"/>
    </row>
    <row r="188" spans="1:17" ht="15" customHeight="1">
      <c r="A188" s="5"/>
      <c r="B188" s="14"/>
      <c r="C188" s="14"/>
      <c r="D188" s="14"/>
      <c r="E188" s="243"/>
      <c r="F188" s="189" t="s">
        <v>151</v>
      </c>
      <c r="G188" s="237" t="s">
        <v>152</v>
      </c>
      <c r="H188" s="234">
        <v>0.1</v>
      </c>
      <c r="I188" s="462">
        <f>H187*H188</f>
        <v>3</v>
      </c>
      <c r="J188" s="462"/>
      <c r="K188" s="462"/>
      <c r="L188" s="234"/>
      <c r="M188" s="462"/>
      <c r="N188" s="463"/>
      <c r="O188" s="462"/>
      <c r="P188" s="462"/>
      <c r="Q188" s="1"/>
    </row>
    <row r="189" spans="1:17" ht="15" customHeight="1">
      <c r="A189" s="5"/>
      <c r="B189" s="14"/>
      <c r="C189" s="14"/>
      <c r="D189" s="14"/>
      <c r="E189" s="464"/>
      <c r="F189" s="189" t="s">
        <v>157</v>
      </c>
      <c r="G189" s="237" t="s">
        <v>3</v>
      </c>
      <c r="H189" s="234">
        <v>0.063</v>
      </c>
      <c r="I189" s="462">
        <f>H187*H189</f>
        <v>1.8900000000000001</v>
      </c>
      <c r="J189" s="462"/>
      <c r="K189" s="462"/>
      <c r="L189" s="234"/>
      <c r="M189" s="462"/>
      <c r="N189" s="463"/>
      <c r="O189" s="462"/>
      <c r="P189" s="462"/>
      <c r="Q189" s="1"/>
    </row>
    <row r="190" spans="1:17" ht="15" customHeight="1">
      <c r="A190" s="5"/>
      <c r="B190" s="14"/>
      <c r="C190" s="14"/>
      <c r="D190" s="14"/>
      <c r="E190" s="243"/>
      <c r="F190" s="473" t="s">
        <v>227</v>
      </c>
      <c r="G190" s="237" t="s">
        <v>103</v>
      </c>
      <c r="H190" s="237">
        <v>1</v>
      </c>
      <c r="I190" s="462">
        <f>H187*H190</f>
        <v>30</v>
      </c>
      <c r="J190" s="462"/>
      <c r="K190" s="462"/>
      <c r="L190" s="234"/>
      <c r="M190" s="462"/>
      <c r="N190" s="463"/>
      <c r="O190" s="462"/>
      <c r="P190" s="462"/>
      <c r="Q190" s="1"/>
    </row>
    <row r="191" spans="1:17" ht="15" customHeight="1">
      <c r="A191" s="10"/>
      <c r="B191" s="19"/>
      <c r="C191" s="19"/>
      <c r="D191" s="19"/>
      <c r="E191" s="246"/>
      <c r="F191" s="188" t="s">
        <v>155</v>
      </c>
      <c r="G191" s="240" t="s">
        <v>3</v>
      </c>
      <c r="H191" s="240">
        <v>0.0049</v>
      </c>
      <c r="I191" s="465">
        <f>H187*H191</f>
        <v>0.147</v>
      </c>
      <c r="J191" s="465"/>
      <c r="K191" s="465"/>
      <c r="L191" s="466"/>
      <c r="M191" s="465"/>
      <c r="N191" s="467"/>
      <c r="O191" s="465"/>
      <c r="P191" s="465"/>
      <c r="Q191" s="1"/>
    </row>
    <row r="192" spans="1:17" ht="15" customHeight="1">
      <c r="A192" s="8">
        <v>3</v>
      </c>
      <c r="B192" s="14"/>
      <c r="C192" s="14"/>
      <c r="D192" s="14"/>
      <c r="E192" s="91" t="s">
        <v>228</v>
      </c>
      <c r="F192" s="475" t="s">
        <v>239</v>
      </c>
      <c r="G192" s="476" t="s">
        <v>22</v>
      </c>
      <c r="H192" s="515">
        <v>8</v>
      </c>
      <c r="I192" s="516"/>
      <c r="J192" s="460"/>
      <c r="K192" s="460"/>
      <c r="L192" s="459"/>
      <c r="M192" s="460"/>
      <c r="N192" s="461"/>
      <c r="O192" s="460"/>
      <c r="P192" s="460"/>
      <c r="Q192" s="1"/>
    </row>
    <row r="193" spans="1:17" ht="15" customHeight="1">
      <c r="A193" s="5"/>
      <c r="B193" s="14"/>
      <c r="C193" s="14"/>
      <c r="D193" s="14"/>
      <c r="E193" s="468"/>
      <c r="F193" s="474" t="s">
        <v>25</v>
      </c>
      <c r="G193" s="237" t="s">
        <v>152</v>
      </c>
      <c r="H193" s="237">
        <v>0.68</v>
      </c>
      <c r="I193" s="234">
        <f>H192*H193</f>
        <v>5.44</v>
      </c>
      <c r="J193" s="469"/>
      <c r="K193" s="462"/>
      <c r="L193" s="234"/>
      <c r="M193" s="462"/>
      <c r="N193" s="463"/>
      <c r="O193" s="462"/>
      <c r="P193" s="462"/>
      <c r="Q193" s="1"/>
    </row>
    <row r="194" spans="1:17" ht="15" customHeight="1">
      <c r="A194" s="5"/>
      <c r="B194" s="14"/>
      <c r="C194" s="14"/>
      <c r="D194" s="14"/>
      <c r="E194" s="237"/>
      <c r="F194" s="474" t="s">
        <v>229</v>
      </c>
      <c r="G194" s="237" t="s">
        <v>3</v>
      </c>
      <c r="H194" s="234">
        <v>0.011</v>
      </c>
      <c r="I194" s="234">
        <f>H192*H194</f>
        <v>0.088</v>
      </c>
      <c r="J194" s="462"/>
      <c r="K194" s="462"/>
      <c r="L194" s="234"/>
      <c r="M194" s="462"/>
      <c r="N194" s="463"/>
      <c r="O194" s="462"/>
      <c r="P194" s="462"/>
      <c r="Q194" s="1"/>
    </row>
    <row r="195" spans="1:17" ht="15" customHeight="1">
      <c r="A195" s="5"/>
      <c r="B195" s="14"/>
      <c r="C195" s="14"/>
      <c r="D195" s="14"/>
      <c r="E195" s="468"/>
      <c r="F195" s="473" t="s">
        <v>230</v>
      </c>
      <c r="G195" s="237" t="s">
        <v>23</v>
      </c>
      <c r="H195" s="237" t="s">
        <v>15</v>
      </c>
      <c r="I195" s="234">
        <v>4</v>
      </c>
      <c r="J195" s="462"/>
      <c r="K195" s="462"/>
      <c r="L195" s="234"/>
      <c r="M195" s="462"/>
      <c r="N195" s="463"/>
      <c r="O195" s="462"/>
      <c r="P195" s="462"/>
      <c r="Q195" s="1"/>
    </row>
    <row r="196" spans="1:17" ht="15" customHeight="1">
      <c r="A196" s="5"/>
      <c r="B196" s="14"/>
      <c r="C196" s="14"/>
      <c r="D196" s="14"/>
      <c r="E196" s="468"/>
      <c r="F196" s="473" t="s">
        <v>240</v>
      </c>
      <c r="G196" s="237" t="s">
        <v>23</v>
      </c>
      <c r="H196" s="237" t="s">
        <v>15</v>
      </c>
      <c r="I196" s="234">
        <v>4</v>
      </c>
      <c r="J196" s="462"/>
      <c r="K196" s="462"/>
      <c r="L196" s="234"/>
      <c r="M196" s="462"/>
      <c r="N196" s="463"/>
      <c r="O196" s="462"/>
      <c r="P196" s="462"/>
      <c r="Q196" s="1"/>
    </row>
    <row r="197" spans="1:17" ht="15" customHeight="1">
      <c r="A197" s="10"/>
      <c r="B197" s="19"/>
      <c r="C197" s="19"/>
      <c r="D197" s="19"/>
      <c r="E197" s="470"/>
      <c r="F197" s="188" t="s">
        <v>155</v>
      </c>
      <c r="G197" s="240" t="s">
        <v>3</v>
      </c>
      <c r="H197" s="240">
        <v>0.103</v>
      </c>
      <c r="I197" s="471">
        <f>H192*H197</f>
        <v>0.824</v>
      </c>
      <c r="J197" s="465"/>
      <c r="K197" s="465"/>
      <c r="L197" s="466"/>
      <c r="M197" s="465"/>
      <c r="N197" s="467"/>
      <c r="O197" s="465"/>
      <c r="P197" s="465"/>
      <c r="Q197" s="1"/>
    </row>
    <row r="198" spans="1:17" ht="15" customHeight="1">
      <c r="A198" s="8">
        <v>4</v>
      </c>
      <c r="B198" s="14"/>
      <c r="C198" s="14"/>
      <c r="D198" s="14"/>
      <c r="E198" s="513" t="s">
        <v>231</v>
      </c>
      <c r="F198" s="197" t="s">
        <v>232</v>
      </c>
      <c r="G198" s="91" t="s">
        <v>23</v>
      </c>
      <c r="H198" s="515">
        <v>4</v>
      </c>
      <c r="I198" s="517"/>
      <c r="J198" s="460"/>
      <c r="K198" s="460"/>
      <c r="L198" s="459"/>
      <c r="M198" s="460"/>
      <c r="N198" s="461"/>
      <c r="O198" s="460"/>
      <c r="P198" s="460"/>
      <c r="Q198" s="1"/>
    </row>
    <row r="199" spans="1:17" ht="15" customHeight="1">
      <c r="A199" s="5"/>
      <c r="B199" s="14"/>
      <c r="C199" s="14"/>
      <c r="D199" s="14"/>
      <c r="E199" s="243"/>
      <c r="F199" s="474" t="s">
        <v>25</v>
      </c>
      <c r="G199" s="237" t="s">
        <v>152</v>
      </c>
      <c r="H199" s="237">
        <v>1.03</v>
      </c>
      <c r="I199" s="472">
        <f>H198*H199</f>
        <v>4.12</v>
      </c>
      <c r="J199" s="462"/>
      <c r="K199" s="462"/>
      <c r="L199" s="234"/>
      <c r="M199" s="462"/>
      <c r="N199" s="463"/>
      <c r="O199" s="462"/>
      <c r="P199" s="462"/>
      <c r="Q199" s="1"/>
    </row>
    <row r="200" spans="1:17" ht="15" customHeight="1">
      <c r="A200" s="5"/>
      <c r="B200" s="14"/>
      <c r="C200" s="14"/>
      <c r="D200" s="14"/>
      <c r="E200" s="464"/>
      <c r="F200" s="474" t="s">
        <v>229</v>
      </c>
      <c r="G200" s="237" t="s">
        <v>3</v>
      </c>
      <c r="H200" s="234">
        <v>0.584</v>
      </c>
      <c r="I200" s="234">
        <f>H198*H200</f>
        <v>2.336</v>
      </c>
      <c r="J200" s="463"/>
      <c r="K200" s="462"/>
      <c r="L200" s="234"/>
      <c r="M200" s="462"/>
      <c r="N200" s="463"/>
      <c r="O200" s="462"/>
      <c r="P200" s="462"/>
      <c r="Q200" s="1"/>
    </row>
    <row r="201" spans="1:17" ht="15" customHeight="1">
      <c r="A201" s="5"/>
      <c r="B201" s="14"/>
      <c r="C201" s="14"/>
      <c r="D201" s="14"/>
      <c r="E201" s="243"/>
      <c r="F201" s="189" t="s">
        <v>233</v>
      </c>
      <c r="G201" s="237" t="s">
        <v>23</v>
      </c>
      <c r="H201" s="237">
        <v>1</v>
      </c>
      <c r="I201" s="472">
        <f>H198*H201</f>
        <v>4</v>
      </c>
      <c r="J201" s="463"/>
      <c r="K201" s="462"/>
      <c r="L201" s="234"/>
      <c r="M201" s="462"/>
      <c r="N201" s="463"/>
      <c r="O201" s="462"/>
      <c r="P201" s="462"/>
      <c r="Q201" s="1"/>
    </row>
    <row r="202" spans="1:17" ht="15" customHeight="1">
      <c r="A202" s="10"/>
      <c r="B202" s="19"/>
      <c r="C202" s="19"/>
      <c r="D202" s="19"/>
      <c r="E202" s="246"/>
      <c r="F202" s="188" t="s">
        <v>155</v>
      </c>
      <c r="G202" s="240" t="s">
        <v>3</v>
      </c>
      <c r="H202" s="240">
        <v>1.62</v>
      </c>
      <c r="I202" s="465">
        <f>H198*H202</f>
        <v>6.48</v>
      </c>
      <c r="J202" s="467"/>
      <c r="K202" s="465"/>
      <c r="L202" s="466"/>
      <c r="M202" s="465"/>
      <c r="N202" s="467"/>
      <c r="O202" s="465"/>
      <c r="P202" s="465"/>
      <c r="Q202" s="1"/>
    </row>
    <row r="203" spans="1:17" ht="24" customHeight="1">
      <c r="A203" s="8">
        <v>5</v>
      </c>
      <c r="B203" s="14"/>
      <c r="C203" s="14"/>
      <c r="D203" s="14"/>
      <c r="E203" s="301" t="s">
        <v>171</v>
      </c>
      <c r="F203" s="302" t="s">
        <v>172</v>
      </c>
      <c r="G203" s="303" t="s">
        <v>103</v>
      </c>
      <c r="H203" s="304"/>
      <c r="I203" s="305">
        <v>25</v>
      </c>
      <c r="J203" s="306"/>
      <c r="K203" s="307"/>
      <c r="L203" s="308"/>
      <c r="M203" s="307"/>
      <c r="N203" s="308"/>
      <c r="O203" s="308"/>
      <c r="P203" s="309"/>
      <c r="Q203" s="1"/>
    </row>
    <row r="204" spans="1:17" ht="15" customHeight="1">
      <c r="A204" s="5"/>
      <c r="B204" s="14"/>
      <c r="C204" s="14"/>
      <c r="D204" s="14"/>
      <c r="E204" s="310"/>
      <c r="F204" s="311" t="s">
        <v>7</v>
      </c>
      <c r="G204" s="310" t="s">
        <v>103</v>
      </c>
      <c r="H204" s="310">
        <v>1</v>
      </c>
      <c r="I204" s="312">
        <f>I203*H204</f>
        <v>25</v>
      </c>
      <c r="J204" s="312"/>
      <c r="K204" s="313"/>
      <c r="L204" s="310"/>
      <c r="M204" s="313"/>
      <c r="N204" s="310"/>
      <c r="O204" s="310"/>
      <c r="P204" s="314"/>
      <c r="Q204" s="1"/>
    </row>
    <row r="205" spans="1:17" ht="15" customHeight="1">
      <c r="A205" s="5"/>
      <c r="B205" s="14"/>
      <c r="C205" s="14"/>
      <c r="D205" s="14"/>
      <c r="E205" s="310"/>
      <c r="F205" s="311" t="s">
        <v>9</v>
      </c>
      <c r="G205" s="310" t="s">
        <v>3</v>
      </c>
      <c r="H205" s="310">
        <v>0.0452</v>
      </c>
      <c r="I205" s="315">
        <f>H205*I203</f>
        <v>1.13</v>
      </c>
      <c r="J205" s="315"/>
      <c r="K205" s="316"/>
      <c r="L205" s="317"/>
      <c r="M205" s="316"/>
      <c r="N205" s="317"/>
      <c r="O205" s="317"/>
      <c r="P205" s="314"/>
      <c r="Q205" s="1"/>
    </row>
    <row r="206" spans="1:17" ht="15" customHeight="1">
      <c r="A206" s="5"/>
      <c r="B206" s="14"/>
      <c r="C206" s="14"/>
      <c r="D206" s="14"/>
      <c r="E206" s="318"/>
      <c r="F206" s="319" t="s">
        <v>173</v>
      </c>
      <c r="G206" s="318" t="s">
        <v>103</v>
      </c>
      <c r="H206" s="318">
        <v>1.01</v>
      </c>
      <c r="I206" s="320">
        <f>H206*I203</f>
        <v>25.25</v>
      </c>
      <c r="J206" s="320"/>
      <c r="K206" s="321"/>
      <c r="L206" s="318"/>
      <c r="M206" s="322"/>
      <c r="N206" s="318"/>
      <c r="O206" s="318"/>
      <c r="P206" s="323"/>
      <c r="Q206" s="1"/>
    </row>
    <row r="207" spans="1:17" ht="15" customHeight="1">
      <c r="A207" s="10"/>
      <c r="B207" s="19"/>
      <c r="C207" s="19"/>
      <c r="D207" s="19"/>
      <c r="E207" s="324"/>
      <c r="F207" s="325" t="s">
        <v>174</v>
      </c>
      <c r="G207" s="324" t="s">
        <v>3</v>
      </c>
      <c r="H207" s="324">
        <v>0.001</v>
      </c>
      <c r="I207" s="326">
        <f>H207*I203</f>
        <v>0.025</v>
      </c>
      <c r="J207" s="326"/>
      <c r="K207" s="327"/>
      <c r="L207" s="324"/>
      <c r="M207" s="327"/>
      <c r="N207" s="324"/>
      <c r="O207" s="324"/>
      <c r="P207" s="328"/>
      <c r="Q207" s="1"/>
    </row>
    <row r="208" spans="1:17" ht="15" customHeight="1">
      <c r="A208" s="8">
        <v>6</v>
      </c>
      <c r="B208" s="14"/>
      <c r="C208" s="14"/>
      <c r="D208" s="14"/>
      <c r="E208" s="329" t="s">
        <v>175</v>
      </c>
      <c r="F208" s="330" t="s">
        <v>176</v>
      </c>
      <c r="G208" s="331" t="s">
        <v>130</v>
      </c>
      <c r="H208" s="332"/>
      <c r="I208" s="333">
        <v>4</v>
      </c>
      <c r="J208" s="329"/>
      <c r="K208" s="334"/>
      <c r="L208" s="329"/>
      <c r="M208" s="334"/>
      <c r="N208" s="329"/>
      <c r="O208" s="335"/>
      <c r="P208" s="336"/>
      <c r="Q208" s="1"/>
    </row>
    <row r="209" spans="1:17" ht="15" customHeight="1">
      <c r="A209" s="5"/>
      <c r="B209" s="14"/>
      <c r="C209" s="14"/>
      <c r="D209" s="14"/>
      <c r="E209" s="337"/>
      <c r="F209" s="338" t="s">
        <v>7</v>
      </c>
      <c r="G209" s="339" t="s">
        <v>2</v>
      </c>
      <c r="H209" s="337">
        <v>0.92</v>
      </c>
      <c r="I209" s="340">
        <f>I208*H209</f>
        <v>3.68</v>
      </c>
      <c r="J209" s="341"/>
      <c r="K209" s="208"/>
      <c r="L209" s="342"/>
      <c r="M209" s="342"/>
      <c r="N209" s="208"/>
      <c r="O209" s="228"/>
      <c r="P209" s="343"/>
      <c r="Q209" s="1"/>
    </row>
    <row r="210" spans="1:17" ht="15" customHeight="1">
      <c r="A210" s="5"/>
      <c r="B210" s="14"/>
      <c r="C210" s="14"/>
      <c r="D210" s="14"/>
      <c r="E210" s="337"/>
      <c r="F210" s="338" t="s">
        <v>9</v>
      </c>
      <c r="G210" s="339" t="s">
        <v>3</v>
      </c>
      <c r="H210" s="337">
        <v>0.12</v>
      </c>
      <c r="I210" s="340">
        <f>H210*I208</f>
        <v>0.48</v>
      </c>
      <c r="J210" s="344"/>
      <c r="K210" s="345"/>
      <c r="L210" s="337"/>
      <c r="M210" s="345"/>
      <c r="N210" s="346"/>
      <c r="O210" s="347"/>
      <c r="P210" s="348"/>
      <c r="Q210" s="1"/>
    </row>
    <row r="211" spans="1:17" ht="15" customHeight="1">
      <c r="A211" s="5"/>
      <c r="B211" s="14"/>
      <c r="C211" s="14"/>
      <c r="D211" s="14"/>
      <c r="E211" s="337"/>
      <c r="F211" s="338" t="s">
        <v>177</v>
      </c>
      <c r="G211" s="339" t="s">
        <v>130</v>
      </c>
      <c r="H211" s="337">
        <v>1</v>
      </c>
      <c r="I211" s="349">
        <f>H211*I208</f>
        <v>4</v>
      </c>
      <c r="J211" s="337"/>
      <c r="K211" s="345"/>
      <c r="L211" s="346"/>
      <c r="M211" s="346"/>
      <c r="N211" s="346"/>
      <c r="O211" s="347"/>
      <c r="P211" s="348"/>
      <c r="Q211" s="1"/>
    </row>
    <row r="212" spans="1:17" ht="15" customHeight="1">
      <c r="A212" s="10"/>
      <c r="B212" s="19"/>
      <c r="C212" s="19"/>
      <c r="D212" s="19"/>
      <c r="E212" s="350"/>
      <c r="F212" s="351" t="s">
        <v>174</v>
      </c>
      <c r="G212" s="352" t="s">
        <v>3</v>
      </c>
      <c r="H212" s="350">
        <v>0.07</v>
      </c>
      <c r="I212" s="353">
        <f>H212*I208</f>
        <v>0.28</v>
      </c>
      <c r="J212" s="350"/>
      <c r="K212" s="354"/>
      <c r="L212" s="355"/>
      <c r="M212" s="355"/>
      <c r="N212" s="355"/>
      <c r="O212" s="356"/>
      <c r="P212" s="357"/>
      <c r="Q212" s="1"/>
    </row>
    <row r="213" spans="1:17" ht="27" customHeight="1">
      <c r="A213" s="8">
        <v>7</v>
      </c>
      <c r="B213" s="14"/>
      <c r="C213" s="14"/>
      <c r="D213" s="14"/>
      <c r="E213" s="301" t="s">
        <v>178</v>
      </c>
      <c r="F213" s="302" t="s">
        <v>179</v>
      </c>
      <c r="G213" s="303" t="s">
        <v>103</v>
      </c>
      <c r="H213" s="518"/>
      <c r="I213" s="358">
        <v>15</v>
      </c>
      <c r="J213" s="305"/>
      <c r="K213" s="519"/>
      <c r="L213" s="303"/>
      <c r="M213" s="519"/>
      <c r="N213" s="303"/>
      <c r="O213" s="303"/>
      <c r="P213" s="520"/>
      <c r="Q213" s="1"/>
    </row>
    <row r="214" spans="1:17" ht="15" customHeight="1">
      <c r="A214" s="5"/>
      <c r="B214" s="14"/>
      <c r="C214" s="14"/>
      <c r="D214" s="14"/>
      <c r="E214" s="310"/>
      <c r="F214" s="311" t="s">
        <v>7</v>
      </c>
      <c r="G214" s="310" t="s">
        <v>103</v>
      </c>
      <c r="H214" s="310">
        <v>1</v>
      </c>
      <c r="I214" s="359">
        <f>I213*H214</f>
        <v>15</v>
      </c>
      <c r="J214" s="312"/>
      <c r="K214" s="208"/>
      <c r="L214" s="342"/>
      <c r="M214" s="342"/>
      <c r="N214" s="208"/>
      <c r="O214" s="228"/>
      <c r="P214" s="343"/>
      <c r="Q214" s="1"/>
    </row>
    <row r="215" spans="1:17" ht="15" customHeight="1">
      <c r="A215" s="5"/>
      <c r="B215" s="14"/>
      <c r="C215" s="14"/>
      <c r="D215" s="14"/>
      <c r="E215" s="310"/>
      <c r="F215" s="311" t="s">
        <v>9</v>
      </c>
      <c r="G215" s="310" t="s">
        <v>3</v>
      </c>
      <c r="H215" s="310">
        <v>0.0675</v>
      </c>
      <c r="I215" s="360">
        <f>H215*I213</f>
        <v>1.0125000000000002</v>
      </c>
      <c r="J215" s="315"/>
      <c r="K215" s="316"/>
      <c r="L215" s="317"/>
      <c r="M215" s="316"/>
      <c r="N215" s="346"/>
      <c r="O215" s="347"/>
      <c r="P215" s="348"/>
      <c r="Q215" s="1"/>
    </row>
    <row r="216" spans="1:17" ht="24.75" customHeight="1">
      <c r="A216" s="5"/>
      <c r="B216" s="14"/>
      <c r="C216" s="14"/>
      <c r="D216" s="14"/>
      <c r="E216" s="318"/>
      <c r="F216" s="319" t="s">
        <v>180</v>
      </c>
      <c r="G216" s="318" t="s">
        <v>103</v>
      </c>
      <c r="H216" s="318" t="s">
        <v>15</v>
      </c>
      <c r="I216" s="361">
        <v>12</v>
      </c>
      <c r="J216" s="320"/>
      <c r="K216" s="321"/>
      <c r="L216" s="362"/>
      <c r="M216" s="362"/>
      <c r="N216" s="362"/>
      <c r="O216" s="363"/>
      <c r="P216" s="364"/>
      <c r="Q216" s="1"/>
    </row>
    <row r="217" spans="1:17" ht="21.75" customHeight="1">
      <c r="A217" s="5"/>
      <c r="B217" s="14"/>
      <c r="C217" s="14"/>
      <c r="D217" s="14"/>
      <c r="E217" s="318"/>
      <c r="F217" s="319" t="s">
        <v>181</v>
      </c>
      <c r="G217" s="318" t="s">
        <v>103</v>
      </c>
      <c r="H217" s="318" t="s">
        <v>15</v>
      </c>
      <c r="I217" s="361">
        <v>4</v>
      </c>
      <c r="J217" s="320"/>
      <c r="K217" s="321"/>
      <c r="L217" s="362"/>
      <c r="M217" s="362"/>
      <c r="N217" s="362"/>
      <c r="O217" s="363"/>
      <c r="P217" s="364"/>
      <c r="Q217" s="1"/>
    </row>
    <row r="218" spans="1:17" ht="15" customHeight="1">
      <c r="A218" s="10"/>
      <c r="B218" s="19"/>
      <c r="C218" s="19"/>
      <c r="D218" s="19"/>
      <c r="E218" s="324"/>
      <c r="F218" s="325" t="s">
        <v>174</v>
      </c>
      <c r="G218" s="324" t="s">
        <v>3</v>
      </c>
      <c r="H218" s="324">
        <v>0.0022</v>
      </c>
      <c r="I218" s="365">
        <f>H218*I213</f>
        <v>0.033</v>
      </c>
      <c r="J218" s="326"/>
      <c r="K218" s="327"/>
      <c r="L218" s="355"/>
      <c r="M218" s="355"/>
      <c r="N218" s="355"/>
      <c r="O218" s="356"/>
      <c r="P218" s="357"/>
      <c r="Q218" s="1"/>
    </row>
    <row r="219" spans="1:17" ht="15" customHeight="1">
      <c r="A219" s="8">
        <v>8</v>
      </c>
      <c r="B219" s="14"/>
      <c r="C219" s="14"/>
      <c r="D219" s="14"/>
      <c r="E219" s="329" t="s">
        <v>175</v>
      </c>
      <c r="F219" s="330" t="s">
        <v>176</v>
      </c>
      <c r="G219" s="331" t="s">
        <v>130</v>
      </c>
      <c r="H219" s="332"/>
      <c r="I219" s="333">
        <v>4</v>
      </c>
      <c r="J219" s="329"/>
      <c r="K219" s="334"/>
      <c r="L219" s="329"/>
      <c r="M219" s="334"/>
      <c r="N219" s="329"/>
      <c r="O219" s="335"/>
      <c r="P219" s="336"/>
      <c r="Q219" s="1"/>
    </row>
    <row r="220" spans="1:17" ht="15" customHeight="1">
      <c r="A220" s="5"/>
      <c r="B220" s="14"/>
      <c r="C220" s="14"/>
      <c r="D220" s="14"/>
      <c r="E220" s="337"/>
      <c r="F220" s="338" t="s">
        <v>7</v>
      </c>
      <c r="G220" s="339" t="s">
        <v>2</v>
      </c>
      <c r="H220" s="337">
        <v>0.92</v>
      </c>
      <c r="I220" s="340">
        <f>I219*H220</f>
        <v>3.68</v>
      </c>
      <c r="J220" s="341"/>
      <c r="K220" s="208"/>
      <c r="L220" s="342"/>
      <c r="M220" s="342"/>
      <c r="N220" s="208"/>
      <c r="O220" s="228"/>
      <c r="P220" s="343"/>
      <c r="Q220" s="1"/>
    </row>
    <row r="221" spans="1:17" ht="15" customHeight="1">
      <c r="A221" s="5"/>
      <c r="B221" s="14"/>
      <c r="C221" s="14"/>
      <c r="D221" s="14"/>
      <c r="E221" s="337"/>
      <c r="F221" s="338" t="s">
        <v>9</v>
      </c>
      <c r="G221" s="339" t="s">
        <v>3</v>
      </c>
      <c r="H221" s="337">
        <v>0.12</v>
      </c>
      <c r="I221" s="340">
        <f>H221*I219</f>
        <v>0.48</v>
      </c>
      <c r="J221" s="344"/>
      <c r="K221" s="345"/>
      <c r="L221" s="337"/>
      <c r="M221" s="345"/>
      <c r="N221" s="346"/>
      <c r="O221" s="347"/>
      <c r="P221" s="348"/>
      <c r="Q221" s="1"/>
    </row>
    <row r="222" spans="1:17" ht="15" customHeight="1">
      <c r="A222" s="5"/>
      <c r="B222" s="14"/>
      <c r="C222" s="14"/>
      <c r="D222" s="14"/>
      <c r="E222" s="337"/>
      <c r="F222" s="338" t="s">
        <v>177</v>
      </c>
      <c r="G222" s="339" t="s">
        <v>130</v>
      </c>
      <c r="H222" s="337">
        <v>1</v>
      </c>
      <c r="I222" s="349">
        <f>H222*I219</f>
        <v>4</v>
      </c>
      <c r="J222" s="337"/>
      <c r="K222" s="345"/>
      <c r="L222" s="346"/>
      <c r="M222" s="346"/>
      <c r="N222" s="346"/>
      <c r="O222" s="347"/>
      <c r="P222" s="348"/>
      <c r="Q222" s="1"/>
    </row>
    <row r="223" spans="1:17" ht="15" customHeight="1">
      <c r="A223" s="10"/>
      <c r="B223" s="19"/>
      <c r="C223" s="19"/>
      <c r="D223" s="19"/>
      <c r="E223" s="350"/>
      <c r="F223" s="351" t="s">
        <v>174</v>
      </c>
      <c r="G223" s="352" t="s">
        <v>3</v>
      </c>
      <c r="H223" s="350">
        <v>0.07</v>
      </c>
      <c r="I223" s="353">
        <f>H223*I219</f>
        <v>0.28</v>
      </c>
      <c r="J223" s="350"/>
      <c r="K223" s="354"/>
      <c r="L223" s="355"/>
      <c r="M223" s="355"/>
      <c r="N223" s="355"/>
      <c r="O223" s="356"/>
      <c r="P223" s="357"/>
      <c r="Q223" s="1"/>
    </row>
    <row r="224" spans="1:17" ht="19.5" customHeight="1">
      <c r="A224" s="8">
        <v>9</v>
      </c>
      <c r="B224" s="14"/>
      <c r="C224" s="14"/>
      <c r="D224" s="14"/>
      <c r="E224" s="366" t="s">
        <v>182</v>
      </c>
      <c r="F224" s="367" t="s">
        <v>185</v>
      </c>
      <c r="G224" s="368" t="s">
        <v>23</v>
      </c>
      <c r="H224" s="369"/>
      <c r="I224" s="370">
        <v>1</v>
      </c>
      <c r="J224" s="371"/>
      <c r="K224" s="372"/>
      <c r="L224" s="371"/>
      <c r="M224" s="372"/>
      <c r="N224" s="371"/>
      <c r="O224" s="371"/>
      <c r="P224" s="373"/>
      <c r="Q224" s="1"/>
    </row>
    <row r="225" spans="1:17" ht="15" customHeight="1">
      <c r="A225" s="5"/>
      <c r="B225" s="14"/>
      <c r="C225" s="14"/>
      <c r="D225" s="14"/>
      <c r="E225" s="374"/>
      <c r="F225" s="375" t="s">
        <v>7</v>
      </c>
      <c r="G225" s="376" t="s">
        <v>23</v>
      </c>
      <c r="H225" s="374">
        <v>1</v>
      </c>
      <c r="I225" s="377">
        <f>I224*H225</f>
        <v>1</v>
      </c>
      <c r="J225" s="374"/>
      <c r="K225" s="377"/>
      <c r="L225" s="374"/>
      <c r="M225" s="377"/>
      <c r="N225" s="374"/>
      <c r="O225" s="374"/>
      <c r="P225" s="378"/>
      <c r="Q225" s="1"/>
    </row>
    <row r="226" spans="1:17" ht="15" customHeight="1">
      <c r="A226" s="5"/>
      <c r="B226" s="14"/>
      <c r="C226" s="14"/>
      <c r="D226" s="14"/>
      <c r="E226" s="374"/>
      <c r="F226" s="375" t="s">
        <v>9</v>
      </c>
      <c r="G226" s="376" t="s">
        <v>3</v>
      </c>
      <c r="H226" s="374">
        <v>0.14</v>
      </c>
      <c r="I226" s="377">
        <f>H226*I224</f>
        <v>0.14</v>
      </c>
      <c r="J226" s="374"/>
      <c r="K226" s="377"/>
      <c r="L226" s="374"/>
      <c r="M226" s="377"/>
      <c r="N226" s="346"/>
      <c r="O226" s="347"/>
      <c r="P226" s="348"/>
      <c r="Q226" s="1"/>
    </row>
    <row r="227" spans="1:17" ht="15" customHeight="1">
      <c r="A227" s="5"/>
      <c r="B227" s="14"/>
      <c r="C227" s="14"/>
      <c r="D227" s="14"/>
      <c r="E227" s="374"/>
      <c r="F227" s="375" t="s">
        <v>191</v>
      </c>
      <c r="G227" s="376" t="s">
        <v>23</v>
      </c>
      <c r="H227" s="374">
        <v>1</v>
      </c>
      <c r="I227" s="377">
        <f>H227*I224</f>
        <v>1</v>
      </c>
      <c r="J227" s="374"/>
      <c r="K227" s="377"/>
      <c r="L227" s="374"/>
      <c r="M227" s="377"/>
      <c r="N227" s="374"/>
      <c r="O227" s="374"/>
      <c r="P227" s="378"/>
      <c r="Q227" s="1"/>
    </row>
    <row r="228" spans="1:17" ht="15" customHeight="1">
      <c r="A228" s="10"/>
      <c r="B228" s="19"/>
      <c r="C228" s="19"/>
      <c r="D228" s="19"/>
      <c r="E228" s="379"/>
      <c r="F228" s="380" t="s">
        <v>174</v>
      </c>
      <c r="G228" s="381" t="s">
        <v>3</v>
      </c>
      <c r="H228" s="379">
        <v>1.32</v>
      </c>
      <c r="I228" s="382">
        <f>H228*I224</f>
        <v>1.32</v>
      </c>
      <c r="J228" s="379"/>
      <c r="K228" s="382"/>
      <c r="L228" s="355"/>
      <c r="M228" s="355"/>
      <c r="N228" s="355"/>
      <c r="O228" s="356"/>
      <c r="P228" s="357"/>
      <c r="Q228" s="1"/>
    </row>
    <row r="229" spans="1:17" ht="15" customHeight="1">
      <c r="A229" s="8">
        <v>10</v>
      </c>
      <c r="B229" s="14"/>
      <c r="C229" s="14"/>
      <c r="D229" s="14"/>
      <c r="E229" s="371" t="s">
        <v>183</v>
      </c>
      <c r="F229" s="367" t="s">
        <v>206</v>
      </c>
      <c r="G229" s="368" t="s">
        <v>23</v>
      </c>
      <c r="H229" s="369"/>
      <c r="I229" s="370">
        <v>3</v>
      </c>
      <c r="J229" s="371"/>
      <c r="K229" s="372"/>
      <c r="L229" s="371"/>
      <c r="M229" s="372"/>
      <c r="N229" s="371"/>
      <c r="O229" s="371"/>
      <c r="P229" s="373"/>
      <c r="Q229" s="1"/>
    </row>
    <row r="230" spans="1:17" ht="15" customHeight="1">
      <c r="A230" s="5"/>
      <c r="B230" s="14"/>
      <c r="C230" s="14"/>
      <c r="D230" s="14"/>
      <c r="E230" s="374"/>
      <c r="F230" s="375" t="s">
        <v>7</v>
      </c>
      <c r="G230" s="376" t="s">
        <v>23</v>
      </c>
      <c r="H230" s="383">
        <v>1</v>
      </c>
      <c r="I230" s="377">
        <f>I229*H230</f>
        <v>3</v>
      </c>
      <c r="J230" s="374"/>
      <c r="K230" s="377"/>
      <c r="L230" s="374"/>
      <c r="M230" s="377"/>
      <c r="N230" s="374"/>
      <c r="O230" s="374"/>
      <c r="P230" s="378"/>
      <c r="Q230" s="1"/>
    </row>
    <row r="231" spans="1:17" ht="15" customHeight="1">
      <c r="A231" s="5"/>
      <c r="B231" s="14"/>
      <c r="C231" s="14"/>
      <c r="D231" s="14"/>
      <c r="E231" s="374"/>
      <c r="F231" s="375" t="s">
        <v>9</v>
      </c>
      <c r="G231" s="376" t="s">
        <v>3</v>
      </c>
      <c r="H231" s="383">
        <v>0.07</v>
      </c>
      <c r="I231" s="377">
        <f>H231*I229</f>
        <v>0.21000000000000002</v>
      </c>
      <c r="J231" s="374"/>
      <c r="K231" s="377"/>
      <c r="L231" s="374"/>
      <c r="M231" s="377"/>
      <c r="N231" s="346"/>
      <c r="O231" s="347"/>
      <c r="P231" s="348"/>
      <c r="Q231" s="1"/>
    </row>
    <row r="232" spans="1:17" ht="15" customHeight="1">
      <c r="A232" s="5"/>
      <c r="B232" s="14"/>
      <c r="C232" s="14"/>
      <c r="D232" s="14"/>
      <c r="E232" s="374"/>
      <c r="F232" s="384" t="s">
        <v>207</v>
      </c>
      <c r="G232" s="376" t="s">
        <v>23</v>
      </c>
      <c r="H232" s="383">
        <v>1</v>
      </c>
      <c r="I232" s="377">
        <f>H232*I229</f>
        <v>3</v>
      </c>
      <c r="J232" s="374"/>
      <c r="K232" s="377"/>
      <c r="L232" s="346"/>
      <c r="M232" s="346"/>
      <c r="N232" s="346"/>
      <c r="O232" s="347"/>
      <c r="P232" s="348"/>
      <c r="Q232" s="1"/>
    </row>
    <row r="233" spans="1:17" ht="15" customHeight="1">
      <c r="A233" s="5"/>
      <c r="B233" s="14"/>
      <c r="C233" s="14"/>
      <c r="D233" s="14"/>
      <c r="E233" s="374"/>
      <c r="F233" s="384" t="s">
        <v>129</v>
      </c>
      <c r="G233" s="376" t="s">
        <v>23</v>
      </c>
      <c r="H233" s="383">
        <v>1</v>
      </c>
      <c r="I233" s="377">
        <f>I229*H233</f>
        <v>3</v>
      </c>
      <c r="J233" s="374"/>
      <c r="K233" s="377"/>
      <c r="L233" s="346"/>
      <c r="M233" s="346"/>
      <c r="N233" s="346"/>
      <c r="O233" s="347"/>
      <c r="P233" s="348"/>
      <c r="Q233" s="1"/>
    </row>
    <row r="234" spans="1:17" ht="15" customHeight="1">
      <c r="A234" s="5"/>
      <c r="B234" s="14"/>
      <c r="C234" s="14"/>
      <c r="D234" s="14"/>
      <c r="E234" s="374"/>
      <c r="F234" s="375" t="s">
        <v>174</v>
      </c>
      <c r="G234" s="374" t="s">
        <v>3</v>
      </c>
      <c r="H234" s="383">
        <v>0.37</v>
      </c>
      <c r="I234" s="377">
        <f>H234*I229</f>
        <v>1.1099999999999999</v>
      </c>
      <c r="J234" s="374"/>
      <c r="K234" s="377"/>
      <c r="L234" s="346"/>
      <c r="M234" s="346"/>
      <c r="N234" s="346"/>
      <c r="O234" s="347"/>
      <c r="P234" s="348"/>
      <c r="Q234" s="1"/>
    </row>
    <row r="235" spans="1:17" ht="15" customHeight="1">
      <c r="A235" s="8">
        <v>11</v>
      </c>
      <c r="B235" s="14"/>
      <c r="C235" s="14"/>
      <c r="D235" s="14"/>
      <c r="E235" s="371" t="s">
        <v>184</v>
      </c>
      <c r="F235" s="367" t="s">
        <v>176</v>
      </c>
      <c r="G235" s="368" t="s">
        <v>130</v>
      </c>
      <c r="H235" s="385"/>
      <c r="I235" s="370">
        <v>3</v>
      </c>
      <c r="J235" s="371"/>
      <c r="K235" s="372"/>
      <c r="L235" s="371"/>
      <c r="M235" s="372"/>
      <c r="N235" s="371"/>
      <c r="O235" s="371"/>
      <c r="P235" s="373"/>
      <c r="Q235" s="1"/>
    </row>
    <row r="236" spans="1:17" ht="15" customHeight="1">
      <c r="A236" s="5"/>
      <c r="B236" s="14"/>
      <c r="C236" s="14"/>
      <c r="D236" s="14"/>
      <c r="E236" s="374"/>
      <c r="F236" s="375" t="s">
        <v>7</v>
      </c>
      <c r="G236" s="386" t="s">
        <v>2</v>
      </c>
      <c r="H236" s="374">
        <v>0.91</v>
      </c>
      <c r="I236" s="374">
        <f>I235*H236</f>
        <v>2.73</v>
      </c>
      <c r="J236" s="208"/>
      <c r="K236" s="208"/>
      <c r="L236" s="342"/>
      <c r="M236" s="342"/>
      <c r="N236" s="208"/>
      <c r="O236" s="228"/>
      <c r="P236" s="343"/>
      <c r="Q236" s="1"/>
    </row>
    <row r="237" spans="1:17" ht="15" customHeight="1">
      <c r="A237" s="5"/>
      <c r="B237" s="14"/>
      <c r="C237" s="14"/>
      <c r="D237" s="14"/>
      <c r="E237" s="374"/>
      <c r="F237" s="375" t="s">
        <v>9</v>
      </c>
      <c r="G237" s="386" t="s">
        <v>3</v>
      </c>
      <c r="H237" s="374">
        <v>0.12</v>
      </c>
      <c r="I237" s="377">
        <f>H237*I235</f>
        <v>0.36</v>
      </c>
      <c r="J237" s="374"/>
      <c r="K237" s="377"/>
      <c r="L237" s="374"/>
      <c r="M237" s="377"/>
      <c r="N237" s="346"/>
      <c r="O237" s="347"/>
      <c r="P237" s="348"/>
      <c r="Q237" s="1"/>
    </row>
    <row r="238" spans="1:17" ht="15" customHeight="1">
      <c r="A238" s="5"/>
      <c r="B238" s="14"/>
      <c r="C238" s="14"/>
      <c r="D238" s="14"/>
      <c r="E238" s="387"/>
      <c r="F238" s="375" t="s">
        <v>177</v>
      </c>
      <c r="G238" s="386" t="s">
        <v>130</v>
      </c>
      <c r="H238" s="374">
        <v>1</v>
      </c>
      <c r="I238" s="377">
        <f>H238*I235</f>
        <v>3</v>
      </c>
      <c r="J238" s="374"/>
      <c r="K238" s="377"/>
      <c r="L238" s="346"/>
      <c r="M238" s="346"/>
      <c r="N238" s="346"/>
      <c r="O238" s="347"/>
      <c r="P238" s="348"/>
      <c r="Q238" s="1"/>
    </row>
    <row r="239" spans="1:17" ht="15" customHeight="1">
      <c r="A239" s="10"/>
      <c r="B239" s="14"/>
      <c r="C239" s="14"/>
      <c r="D239" s="14"/>
      <c r="E239" s="379"/>
      <c r="F239" s="380" t="s">
        <v>174</v>
      </c>
      <c r="G239" s="388" t="s">
        <v>3</v>
      </c>
      <c r="H239" s="379">
        <v>0.07</v>
      </c>
      <c r="I239" s="382">
        <f>H239*I235</f>
        <v>0.21000000000000002</v>
      </c>
      <c r="J239" s="379"/>
      <c r="K239" s="382"/>
      <c r="L239" s="355"/>
      <c r="M239" s="355"/>
      <c r="N239" s="355"/>
      <c r="O239" s="356"/>
      <c r="P239" s="357"/>
      <c r="Q239" s="1"/>
    </row>
    <row r="240" spans="1:17" ht="13.5">
      <c r="A240" s="5">
        <v>12</v>
      </c>
      <c r="B240" s="7"/>
      <c r="C240" s="7"/>
      <c r="D240" s="7"/>
      <c r="E240" s="34" t="s">
        <v>54</v>
      </c>
      <c r="F240" s="189" t="s">
        <v>74</v>
      </c>
      <c r="G240" s="7" t="s">
        <v>21</v>
      </c>
      <c r="H240" s="5">
        <v>36</v>
      </c>
      <c r="I240" s="52"/>
      <c r="J240" s="51"/>
      <c r="K240" s="65"/>
      <c r="L240" s="51"/>
      <c r="M240" s="52"/>
      <c r="N240" s="51"/>
      <c r="O240" s="51"/>
      <c r="P240" s="101"/>
      <c r="Q240" s="1"/>
    </row>
    <row r="241" spans="1:17" ht="13.5">
      <c r="A241" s="5"/>
      <c r="B241" s="7"/>
      <c r="C241" s="7"/>
      <c r="D241" s="7"/>
      <c r="F241" s="189" t="s">
        <v>7</v>
      </c>
      <c r="G241" s="7" t="s">
        <v>2</v>
      </c>
      <c r="H241" s="5">
        <v>0.459</v>
      </c>
      <c r="I241" s="73">
        <f>H240*H241</f>
        <v>16.524</v>
      </c>
      <c r="J241" s="73"/>
      <c r="K241" s="65"/>
      <c r="L241" s="51"/>
      <c r="M241" s="52"/>
      <c r="N241" s="51"/>
      <c r="O241" s="51"/>
      <c r="P241" s="101"/>
      <c r="Q241" s="1"/>
    </row>
    <row r="242" spans="1:17" ht="13.5">
      <c r="A242" s="5"/>
      <c r="B242" s="7"/>
      <c r="C242" s="7"/>
      <c r="D242" s="7"/>
      <c r="E242" s="7"/>
      <c r="F242" s="189" t="s">
        <v>33</v>
      </c>
      <c r="G242" s="7" t="s">
        <v>6</v>
      </c>
      <c r="H242" s="5">
        <v>0.00035</v>
      </c>
      <c r="I242" s="73">
        <f>H240*H242</f>
        <v>0.0126</v>
      </c>
      <c r="J242" s="51"/>
      <c r="K242" s="52"/>
      <c r="L242" s="51"/>
      <c r="M242" s="52"/>
      <c r="N242" s="51"/>
      <c r="O242" s="51"/>
      <c r="P242" s="101"/>
      <c r="Q242" s="1"/>
    </row>
    <row r="243" spans="1:17" ht="13.5">
      <c r="A243" s="5"/>
      <c r="B243" s="7"/>
      <c r="C243" s="7"/>
      <c r="D243" s="7"/>
      <c r="E243" s="7"/>
      <c r="F243" s="189" t="s">
        <v>34</v>
      </c>
      <c r="G243" s="7" t="s">
        <v>20</v>
      </c>
      <c r="H243" s="5">
        <v>9E-05</v>
      </c>
      <c r="I243" s="73">
        <f>H243*H240</f>
        <v>0.0032400000000000003</v>
      </c>
      <c r="J243" s="51"/>
      <c r="K243" s="52"/>
      <c r="L243" s="51"/>
      <c r="M243" s="52"/>
      <c r="N243" s="51"/>
      <c r="O243" s="51"/>
      <c r="P243" s="101"/>
      <c r="Q243" s="1"/>
    </row>
    <row r="244" spans="1:17" ht="13.5">
      <c r="A244" s="10"/>
      <c r="B244" s="11"/>
      <c r="C244" s="11"/>
      <c r="D244" s="11"/>
      <c r="E244" s="11"/>
      <c r="F244" s="188" t="s">
        <v>35</v>
      </c>
      <c r="G244" s="11" t="s">
        <v>21</v>
      </c>
      <c r="H244" s="10">
        <v>0.034</v>
      </c>
      <c r="I244" s="74">
        <f>H240*H244</f>
        <v>1.2240000000000002</v>
      </c>
      <c r="J244" s="55"/>
      <c r="K244" s="54"/>
      <c r="L244" s="55"/>
      <c r="M244" s="54"/>
      <c r="N244" s="55"/>
      <c r="O244" s="55"/>
      <c r="P244" s="62"/>
      <c r="Q244" s="115"/>
    </row>
    <row r="245" spans="1:17" ht="15.75">
      <c r="A245" s="5">
        <v>13</v>
      </c>
      <c r="B245" s="7"/>
      <c r="C245" s="7"/>
      <c r="D245" s="7"/>
      <c r="E245" s="5" t="s">
        <v>8</v>
      </c>
      <c r="F245" s="204" t="s">
        <v>134</v>
      </c>
      <c r="G245" s="5" t="s">
        <v>11</v>
      </c>
      <c r="H245" s="7">
        <v>7.71</v>
      </c>
      <c r="I245" s="51"/>
      <c r="J245" s="52"/>
      <c r="K245" s="51"/>
      <c r="L245" s="65"/>
      <c r="M245" s="65"/>
      <c r="N245" s="51"/>
      <c r="O245" s="52"/>
      <c r="P245" s="58"/>
      <c r="Q245" s="115"/>
    </row>
    <row r="246" spans="1:17" ht="15.75">
      <c r="A246" s="10"/>
      <c r="B246" s="7"/>
      <c r="C246" s="7"/>
      <c r="D246" s="7"/>
      <c r="E246" s="10"/>
      <c r="F246" s="191" t="s">
        <v>7</v>
      </c>
      <c r="G246" s="10" t="s">
        <v>11</v>
      </c>
      <c r="H246" s="11">
        <v>1</v>
      </c>
      <c r="I246" s="55">
        <f>H245*H246</f>
        <v>7.71</v>
      </c>
      <c r="J246" s="54"/>
      <c r="K246" s="55"/>
      <c r="L246" s="67"/>
      <c r="M246" s="67"/>
      <c r="N246" s="55"/>
      <c r="O246" s="54"/>
      <c r="P246" s="59"/>
      <c r="Q246" s="115"/>
    </row>
    <row r="247" spans="1:17" ht="16.5" customHeight="1">
      <c r="A247" s="18">
        <v>14</v>
      </c>
      <c r="B247" s="19"/>
      <c r="C247" s="19"/>
      <c r="D247" s="19"/>
      <c r="E247" s="20"/>
      <c r="F247" s="205" t="s">
        <v>135</v>
      </c>
      <c r="G247" s="18" t="s">
        <v>6</v>
      </c>
      <c r="H247" s="19">
        <f>H245*1.7</f>
        <v>13.107</v>
      </c>
      <c r="I247" s="69"/>
      <c r="J247" s="70"/>
      <c r="K247" s="72"/>
      <c r="L247" s="71"/>
      <c r="M247" s="71"/>
      <c r="N247" s="69"/>
      <c r="O247" s="70"/>
      <c r="P247" s="61"/>
      <c r="Q247" s="115"/>
    </row>
    <row r="248" spans="1:17" ht="20.25" customHeight="1">
      <c r="A248" s="10"/>
      <c r="B248" s="11"/>
      <c r="C248" s="11"/>
      <c r="D248" s="11"/>
      <c r="E248" s="11"/>
      <c r="F248" s="178" t="s">
        <v>36</v>
      </c>
      <c r="G248" s="181"/>
      <c r="H248" s="182"/>
      <c r="I248" s="183"/>
      <c r="J248" s="184"/>
      <c r="K248" s="185"/>
      <c r="L248" s="184"/>
      <c r="M248" s="185"/>
      <c r="N248" s="184"/>
      <c r="O248" s="184"/>
      <c r="P248" s="186"/>
      <c r="Q248" s="115"/>
    </row>
    <row r="249" spans="1:17" ht="33">
      <c r="A249" s="521"/>
      <c r="B249" s="522"/>
      <c r="C249" s="522"/>
      <c r="D249" s="522"/>
      <c r="E249" s="522"/>
      <c r="F249" s="523" t="s">
        <v>241</v>
      </c>
      <c r="G249" s="522"/>
      <c r="H249" s="521"/>
      <c r="I249" s="522"/>
      <c r="J249" s="521"/>
      <c r="K249" s="524"/>
      <c r="L249" s="525"/>
      <c r="M249" s="524"/>
      <c r="N249" s="525"/>
      <c r="O249" s="525"/>
      <c r="P249" s="526"/>
      <c r="Q249" s="115"/>
    </row>
    <row r="250" spans="1:17" ht="16.5">
      <c r="A250" s="527"/>
      <c r="B250" s="528"/>
      <c r="C250" s="528"/>
      <c r="D250" s="528"/>
      <c r="E250" s="528"/>
      <c r="F250" s="178" t="s">
        <v>36</v>
      </c>
      <c r="G250" s="528"/>
      <c r="H250" s="527"/>
      <c r="I250" s="528"/>
      <c r="J250" s="527"/>
      <c r="K250" s="529"/>
      <c r="L250" s="530"/>
      <c r="M250" s="529"/>
      <c r="N250" s="530"/>
      <c r="O250" s="530"/>
      <c r="P250" s="531"/>
      <c r="Q250" s="115"/>
    </row>
    <row r="251" spans="1:17" ht="15.75">
      <c r="A251" s="532"/>
      <c r="B251" s="533"/>
      <c r="C251" s="533"/>
      <c r="D251" s="533"/>
      <c r="E251" s="533"/>
      <c r="F251" s="534" t="s">
        <v>122</v>
      </c>
      <c r="G251" s="535"/>
      <c r="H251" s="536"/>
      <c r="I251" s="535"/>
      <c r="J251" s="536"/>
      <c r="K251" s="535"/>
      <c r="L251" s="536"/>
      <c r="M251" s="535"/>
      <c r="N251" s="536"/>
      <c r="O251" s="536"/>
      <c r="P251" s="526"/>
      <c r="Q251" s="115"/>
    </row>
    <row r="252" spans="1:17" ht="15.75">
      <c r="A252" s="521"/>
      <c r="B252" s="522"/>
      <c r="C252" s="522"/>
      <c r="D252" s="522"/>
      <c r="E252" s="522"/>
      <c r="F252" s="537" t="s">
        <v>36</v>
      </c>
      <c r="G252" s="538"/>
      <c r="H252" s="539"/>
      <c r="I252" s="538"/>
      <c r="J252" s="539"/>
      <c r="K252" s="538"/>
      <c r="L252" s="539"/>
      <c r="M252" s="538"/>
      <c r="N252" s="539"/>
      <c r="O252" s="539"/>
      <c r="P252" s="526"/>
      <c r="Q252" s="115"/>
    </row>
    <row r="253" spans="1:17" ht="15.75">
      <c r="A253" s="31"/>
      <c r="B253" s="540"/>
      <c r="C253" s="540"/>
      <c r="D253" s="540"/>
      <c r="E253" s="540"/>
      <c r="F253" s="541" t="s">
        <v>242</v>
      </c>
      <c r="G253" s="542"/>
      <c r="H253" s="543"/>
      <c r="I253" s="542"/>
      <c r="J253" s="543"/>
      <c r="K253" s="542"/>
      <c r="L253" s="543"/>
      <c r="M253" s="542"/>
      <c r="N253" s="543"/>
      <c r="O253" s="543"/>
      <c r="P253" s="531"/>
      <c r="Q253" s="115"/>
    </row>
    <row r="254" spans="1:17" ht="15.75">
      <c r="A254" s="31"/>
      <c r="B254" s="540"/>
      <c r="C254" s="540"/>
      <c r="D254" s="540"/>
      <c r="E254" s="540"/>
      <c r="F254" s="537" t="s">
        <v>36</v>
      </c>
      <c r="G254" s="542"/>
      <c r="H254" s="543"/>
      <c r="I254" s="542"/>
      <c r="J254" s="543"/>
      <c r="K254" s="542"/>
      <c r="L254" s="543"/>
      <c r="M254" s="542"/>
      <c r="N254" s="543"/>
      <c r="O254" s="543"/>
      <c r="P254" s="526"/>
      <c r="Q254" s="115"/>
    </row>
    <row r="255" spans="1:17" ht="15.75">
      <c r="A255" s="532"/>
      <c r="B255" s="533"/>
      <c r="C255" s="533"/>
      <c r="D255" s="533"/>
      <c r="E255" s="533"/>
      <c r="F255" s="534" t="s">
        <v>243</v>
      </c>
      <c r="G255" s="535"/>
      <c r="H255" s="536"/>
      <c r="I255" s="535"/>
      <c r="J255" s="536"/>
      <c r="K255" s="535"/>
      <c r="L255" s="536"/>
      <c r="M255" s="535"/>
      <c r="N255" s="536"/>
      <c r="O255" s="536"/>
      <c r="P255" s="526"/>
      <c r="Q255" s="1"/>
    </row>
    <row r="256" spans="1:17" ht="15.75">
      <c r="A256" s="521"/>
      <c r="B256" s="522"/>
      <c r="C256" s="522"/>
      <c r="D256" s="522"/>
      <c r="E256" s="522"/>
      <c r="F256" s="537" t="s">
        <v>36</v>
      </c>
      <c r="G256" s="538"/>
      <c r="H256" s="539"/>
      <c r="I256" s="538"/>
      <c r="J256" s="539"/>
      <c r="K256" s="538"/>
      <c r="L256" s="539"/>
      <c r="M256" s="538"/>
      <c r="N256" s="539"/>
      <c r="O256" s="539"/>
      <c r="P256" s="526"/>
      <c r="Q256" s="1"/>
    </row>
    <row r="257" spans="1:17" ht="15.75">
      <c r="A257" s="31"/>
      <c r="B257" s="540"/>
      <c r="C257" s="540"/>
      <c r="D257" s="540"/>
      <c r="E257" s="540"/>
      <c r="F257" s="541" t="s">
        <v>93</v>
      </c>
      <c r="G257" s="544"/>
      <c r="H257" s="543"/>
      <c r="I257" s="542"/>
      <c r="J257" s="543"/>
      <c r="K257" s="542"/>
      <c r="L257" s="543"/>
      <c r="M257" s="542"/>
      <c r="N257" s="543"/>
      <c r="O257" s="543"/>
      <c r="P257" s="531"/>
      <c r="Q257" s="1"/>
    </row>
    <row r="258" spans="1:17" ht="15.75">
      <c r="A258" s="31"/>
      <c r="B258" s="540"/>
      <c r="C258" s="540"/>
      <c r="D258" s="540"/>
      <c r="E258" s="540"/>
      <c r="F258" s="537" t="s">
        <v>246</v>
      </c>
      <c r="G258" s="542"/>
      <c r="H258" s="543"/>
      <c r="I258" s="542"/>
      <c r="J258" s="543"/>
      <c r="K258" s="542"/>
      <c r="L258" s="543"/>
      <c r="M258" s="542"/>
      <c r="N258" s="543"/>
      <c r="O258" s="543"/>
      <c r="P258" s="531"/>
      <c r="Q258" s="1"/>
    </row>
    <row r="259" spans="1:17" ht="15.75">
      <c r="A259" s="31"/>
      <c r="B259" s="540"/>
      <c r="C259" s="540"/>
      <c r="D259" s="540"/>
      <c r="E259" s="540"/>
      <c r="F259" s="546"/>
      <c r="G259" s="542"/>
      <c r="H259" s="543"/>
      <c r="I259" s="542"/>
      <c r="J259" s="543"/>
      <c r="K259" s="542"/>
      <c r="L259" s="543"/>
      <c r="M259" s="542"/>
      <c r="N259" s="543"/>
      <c r="O259" s="543"/>
      <c r="P259" s="531"/>
      <c r="Q259" s="1"/>
    </row>
    <row r="260" spans="1:17" ht="15.75">
      <c r="A260" s="31"/>
      <c r="B260" s="540"/>
      <c r="C260" s="540"/>
      <c r="D260" s="540"/>
      <c r="E260" s="540"/>
      <c r="F260" s="546"/>
      <c r="G260" s="542"/>
      <c r="H260" s="543"/>
      <c r="I260" s="542"/>
      <c r="J260" s="543"/>
      <c r="K260" s="542"/>
      <c r="L260" s="543"/>
      <c r="M260" s="542"/>
      <c r="N260" s="543"/>
      <c r="O260" s="542"/>
      <c r="P260" s="545"/>
      <c r="Q260" s="1"/>
    </row>
    <row r="261" spans="1:17" ht="13.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1"/>
    </row>
    <row r="262" spans="1:17" ht="16.5">
      <c r="A262" s="24"/>
      <c r="B262" s="24"/>
      <c r="C262" s="24"/>
      <c r="D262" s="24"/>
      <c r="E262" s="24"/>
      <c r="F262" s="24"/>
      <c r="G262" s="24"/>
      <c r="H262" s="24"/>
      <c r="I262" s="116"/>
      <c r="J262" s="24"/>
      <c r="K262" s="24"/>
      <c r="L262" s="24"/>
      <c r="M262" s="24"/>
      <c r="N262" s="24"/>
      <c r="O262" s="24"/>
      <c r="P262" s="24"/>
      <c r="Q262" s="1"/>
    </row>
    <row r="263" spans="1:17" ht="13.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1"/>
    </row>
    <row r="264" spans="1:17" ht="13.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1"/>
    </row>
    <row r="265" spans="1:17" ht="13.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1"/>
    </row>
    <row r="266" spans="1:17" ht="13.5">
      <c r="A266" s="24"/>
      <c r="B266" s="24"/>
      <c r="C266" s="24"/>
      <c r="D266" s="24"/>
      <c r="E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1"/>
    </row>
    <row r="267" spans="1:17" ht="13.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1"/>
    </row>
    <row r="268" spans="1:17" ht="13.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1"/>
    </row>
    <row r="269" spans="1:17" ht="13.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1"/>
    </row>
    <row r="270" spans="1:17" ht="13.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1"/>
    </row>
    <row r="271" spans="1:17" ht="13.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1"/>
    </row>
    <row r="272" spans="1:17" ht="13.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1"/>
    </row>
    <row r="273" spans="1:17" ht="13.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1"/>
    </row>
    <row r="274" spans="1:17" ht="13.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1"/>
    </row>
    <row r="275" spans="1:17" ht="13.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1"/>
    </row>
    <row r="276" spans="1:17" ht="13.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1"/>
    </row>
    <row r="277" spans="1:17" ht="13.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1"/>
    </row>
    <row r="278" spans="1:52" ht="13.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>
      <c r="A307" s="4"/>
      <c r="B307" s="4"/>
      <c r="C307" s="4"/>
      <c r="D307" s="4"/>
      <c r="E307" s="4"/>
      <c r="F307" s="4"/>
      <c r="G307" s="4"/>
      <c r="H307" s="4"/>
      <c r="I307" s="4"/>
      <c r="J307" s="24"/>
      <c r="K307" s="24"/>
      <c r="L307" s="24"/>
      <c r="M307" s="24"/>
      <c r="N307" s="24"/>
      <c r="O307" s="24"/>
      <c r="P307" s="24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>
      <c r="A308" s="4"/>
      <c r="B308" s="4"/>
      <c r="C308" s="4"/>
      <c r="D308" s="4"/>
      <c r="E308" s="4"/>
      <c r="F308" s="4"/>
      <c r="G308" s="4"/>
      <c r="H308" s="4"/>
      <c r="I308" s="4"/>
      <c r="J308" s="24"/>
      <c r="K308" s="24"/>
      <c r="L308" s="24"/>
      <c r="M308" s="24"/>
      <c r="N308" s="24"/>
      <c r="O308" s="24"/>
      <c r="P308" s="24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>
      <c r="A309" s="4"/>
      <c r="B309" s="4"/>
      <c r="C309" s="4"/>
      <c r="D309" s="4"/>
      <c r="E309" s="4"/>
      <c r="F309" s="4"/>
      <c r="G309" s="4"/>
      <c r="H309" s="4"/>
      <c r="I309" s="4"/>
      <c r="J309" s="24"/>
      <c r="K309" s="24"/>
      <c r="L309" s="24"/>
      <c r="M309" s="24"/>
      <c r="N309" s="24"/>
      <c r="O309" s="24"/>
      <c r="P309" s="24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>
      <c r="A310" s="4"/>
      <c r="B310" s="4"/>
      <c r="C310" s="4"/>
      <c r="D310" s="4"/>
      <c r="E310" s="4"/>
      <c r="F310" s="4"/>
      <c r="G310" s="4"/>
      <c r="H310" s="4"/>
      <c r="I310" s="4"/>
      <c r="J310" s="24"/>
      <c r="K310" s="24"/>
      <c r="L310" s="24"/>
      <c r="M310" s="24"/>
      <c r="N310" s="24"/>
      <c r="O310" s="24"/>
      <c r="P310" s="24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>
      <c r="A311" s="4"/>
      <c r="B311" s="4"/>
      <c r="C311" s="4"/>
      <c r="D311" s="4"/>
      <c r="E311" s="4"/>
      <c r="F311" s="4"/>
      <c r="G311" s="4"/>
      <c r="H311" s="4"/>
      <c r="I311" s="4"/>
      <c r="J311" s="24"/>
      <c r="K311" s="24"/>
      <c r="L311" s="24"/>
      <c r="M311" s="24"/>
      <c r="N311" s="24"/>
      <c r="O311" s="24"/>
      <c r="P311" s="24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17" ht="13.5">
      <c r="A312" s="4"/>
      <c r="B312" s="4"/>
      <c r="C312" s="4"/>
      <c r="D312" s="4"/>
      <c r="E312" s="4"/>
      <c r="F312" s="4"/>
      <c r="G312" s="4"/>
      <c r="H312" s="4"/>
      <c r="I312" s="4"/>
      <c r="J312" s="24"/>
      <c r="K312" s="24"/>
      <c r="L312" s="24"/>
      <c r="M312" s="24"/>
      <c r="N312" s="24"/>
      <c r="O312" s="24"/>
      <c r="P312" s="24"/>
      <c r="Q312" s="1"/>
    </row>
    <row r="313" spans="1:17" ht="13.5">
      <c r="A313" s="4"/>
      <c r="B313" s="4"/>
      <c r="C313" s="4"/>
      <c r="D313" s="4"/>
      <c r="E313" s="4"/>
      <c r="F313" s="4"/>
      <c r="G313" s="4"/>
      <c r="H313" s="4"/>
      <c r="I313" s="4"/>
      <c r="J313" s="24"/>
      <c r="K313" s="24"/>
      <c r="L313" s="24"/>
      <c r="M313" s="24"/>
      <c r="N313" s="24"/>
      <c r="O313" s="24"/>
      <c r="P313" s="24"/>
      <c r="Q313" s="1"/>
    </row>
    <row r="314" spans="1:17" ht="13.5">
      <c r="A314" s="4"/>
      <c r="B314" s="4"/>
      <c r="C314" s="4"/>
      <c r="D314" s="4"/>
      <c r="E314" s="4"/>
      <c r="F314" s="4"/>
      <c r="G314" s="4"/>
      <c r="H314" s="4"/>
      <c r="I314" s="4"/>
      <c r="J314" s="24"/>
      <c r="K314" s="24"/>
      <c r="L314" s="24"/>
      <c r="M314" s="24"/>
      <c r="N314" s="24"/>
      <c r="O314" s="24"/>
      <c r="P314" s="24"/>
      <c r="Q314" s="1"/>
    </row>
    <row r="315" spans="1:17" ht="13.5">
      <c r="A315" s="4"/>
      <c r="B315" s="4"/>
      <c r="C315" s="4"/>
      <c r="D315" s="4"/>
      <c r="E315" s="4"/>
      <c r="F315" s="4"/>
      <c r="G315" s="4"/>
      <c r="H315" s="4"/>
      <c r="I315" s="4"/>
      <c r="J315" s="24"/>
      <c r="K315" s="24"/>
      <c r="L315" s="24"/>
      <c r="M315" s="24"/>
      <c r="N315" s="24"/>
      <c r="O315" s="24"/>
      <c r="P315" s="24"/>
      <c r="Q315" s="1"/>
    </row>
    <row r="316" spans="1:17" ht="13.5">
      <c r="A316" s="4"/>
      <c r="B316" s="4"/>
      <c r="C316" s="4"/>
      <c r="D316" s="4"/>
      <c r="E316" s="4"/>
      <c r="F316" s="4"/>
      <c r="G316" s="4"/>
      <c r="H316" s="4"/>
      <c r="I316" s="4"/>
      <c r="J316" s="24"/>
      <c r="K316" s="24"/>
      <c r="L316" s="24"/>
      <c r="M316" s="24"/>
      <c r="N316" s="24"/>
      <c r="O316" s="24"/>
      <c r="P316" s="24"/>
      <c r="Q316" s="1"/>
    </row>
    <row r="317" spans="1:17" ht="13.5">
      <c r="A317" s="4"/>
      <c r="B317" s="4"/>
      <c r="C317" s="4"/>
      <c r="D317" s="4"/>
      <c r="E317" s="4"/>
      <c r="F317" s="4"/>
      <c r="G317" s="4"/>
      <c r="H317" s="4"/>
      <c r="I317" s="4"/>
      <c r="J317" s="24"/>
      <c r="K317" s="24"/>
      <c r="L317" s="24"/>
      <c r="M317" s="24"/>
      <c r="N317" s="24"/>
      <c r="O317" s="24"/>
      <c r="P317" s="24"/>
      <c r="Q317" s="1"/>
    </row>
    <row r="318" spans="1:17" ht="13.5">
      <c r="A318" s="4"/>
      <c r="B318" s="4"/>
      <c r="C318" s="4"/>
      <c r="D318" s="4"/>
      <c r="E318" s="4"/>
      <c r="F318" s="4"/>
      <c r="G318" s="4"/>
      <c r="H318" s="4"/>
      <c r="I318" s="4"/>
      <c r="J318" s="24"/>
      <c r="K318" s="24"/>
      <c r="L318" s="24"/>
      <c r="M318" s="24"/>
      <c r="N318" s="24"/>
      <c r="O318" s="24"/>
      <c r="P318" s="24"/>
      <c r="Q318" s="1"/>
    </row>
    <row r="319" spans="1:17" ht="13.5">
      <c r="A319" s="4"/>
      <c r="B319" s="4"/>
      <c r="C319" s="4"/>
      <c r="D319" s="4"/>
      <c r="E319" s="4"/>
      <c r="F319" s="4"/>
      <c r="G319" s="4"/>
      <c r="H319" s="4"/>
      <c r="I319" s="4"/>
      <c r="J319" s="24"/>
      <c r="K319" s="24"/>
      <c r="L319" s="24"/>
      <c r="M319" s="24"/>
      <c r="N319" s="24"/>
      <c r="O319" s="24"/>
      <c r="P319" s="24"/>
      <c r="Q319" s="1"/>
    </row>
    <row r="320" spans="1:17" ht="13.5">
      <c r="A320" s="4"/>
      <c r="B320" s="4"/>
      <c r="C320" s="4"/>
      <c r="D320" s="4"/>
      <c r="E320" s="4"/>
      <c r="F320" s="4"/>
      <c r="G320" s="4"/>
      <c r="H320" s="4"/>
      <c r="I320" s="4"/>
      <c r="J320" s="24"/>
      <c r="K320" s="24"/>
      <c r="L320" s="24"/>
      <c r="M320" s="24"/>
      <c r="N320" s="24"/>
      <c r="O320" s="24"/>
      <c r="P320" s="24"/>
      <c r="Q320" s="1"/>
    </row>
    <row r="321" spans="1:17" ht="13.5">
      <c r="A321" s="4"/>
      <c r="B321" s="4"/>
      <c r="C321" s="4"/>
      <c r="D321" s="4"/>
      <c r="E321" s="4"/>
      <c r="F321" s="4"/>
      <c r="G321" s="4"/>
      <c r="H321" s="4"/>
      <c r="I321" s="4"/>
      <c r="J321" s="24"/>
      <c r="K321" s="24"/>
      <c r="L321" s="24"/>
      <c r="M321" s="24"/>
      <c r="N321" s="24"/>
      <c r="O321" s="24"/>
      <c r="P321" s="24"/>
      <c r="Q321" s="1"/>
    </row>
    <row r="322" spans="1:17" ht="13.5">
      <c r="A322" s="4"/>
      <c r="B322" s="4"/>
      <c r="C322" s="4"/>
      <c r="D322" s="4"/>
      <c r="E322" s="4"/>
      <c r="F322" s="4"/>
      <c r="G322" s="4"/>
      <c r="H322" s="4"/>
      <c r="I322" s="4"/>
      <c r="J322" s="24"/>
      <c r="K322" s="24"/>
      <c r="L322" s="24"/>
      <c r="M322" s="24"/>
      <c r="N322" s="24"/>
      <c r="O322" s="24"/>
      <c r="P322" s="24"/>
      <c r="Q322" s="1"/>
    </row>
    <row r="323" spans="1:17" ht="13.5">
      <c r="A323" s="4"/>
      <c r="B323" s="4"/>
      <c r="C323" s="4"/>
      <c r="D323" s="4"/>
      <c r="E323" s="4"/>
      <c r="F323" s="4"/>
      <c r="G323" s="4"/>
      <c r="H323" s="4"/>
      <c r="I323" s="4"/>
      <c r="J323" s="24"/>
      <c r="K323" s="24"/>
      <c r="L323" s="24"/>
      <c r="M323" s="24"/>
      <c r="N323" s="24"/>
      <c r="O323" s="24"/>
      <c r="P323" s="24"/>
      <c r="Q323" s="1"/>
    </row>
    <row r="324" spans="1:17" ht="13.5">
      <c r="A324" s="4"/>
      <c r="B324" s="4"/>
      <c r="C324" s="4"/>
      <c r="D324" s="4"/>
      <c r="E324" s="4"/>
      <c r="F324" s="4"/>
      <c r="G324" s="4"/>
      <c r="H324" s="4"/>
      <c r="I324" s="4"/>
      <c r="J324" s="24"/>
      <c r="K324" s="24"/>
      <c r="L324" s="24"/>
      <c r="M324" s="24"/>
      <c r="N324" s="24"/>
      <c r="O324" s="24"/>
      <c r="P324" s="24"/>
      <c r="Q324" s="1"/>
    </row>
    <row r="325" spans="1:17" ht="13.5">
      <c r="A325" s="4"/>
      <c r="B325" s="4"/>
      <c r="C325" s="4"/>
      <c r="D325" s="4"/>
      <c r="E325" s="4"/>
      <c r="F325" s="4"/>
      <c r="G325" s="4"/>
      <c r="H325" s="4"/>
      <c r="I325" s="4"/>
      <c r="J325" s="24"/>
      <c r="K325" s="24"/>
      <c r="L325" s="24"/>
      <c r="M325" s="24"/>
      <c r="N325" s="24"/>
      <c r="O325" s="24"/>
      <c r="P325" s="24"/>
      <c r="Q325" s="1"/>
    </row>
    <row r="326" spans="1:17" ht="13.5">
      <c r="A326" s="4"/>
      <c r="B326" s="4"/>
      <c r="C326" s="4"/>
      <c r="D326" s="4"/>
      <c r="E326" s="4"/>
      <c r="F326" s="4"/>
      <c r="G326" s="4"/>
      <c r="H326" s="4"/>
      <c r="I326" s="4"/>
      <c r="J326" s="24"/>
      <c r="K326" s="24"/>
      <c r="L326" s="24"/>
      <c r="M326" s="24"/>
      <c r="N326" s="24"/>
      <c r="O326" s="24"/>
      <c r="P326" s="24"/>
      <c r="Q326" s="1"/>
    </row>
    <row r="327" spans="1:17" ht="13.5">
      <c r="A327" s="4"/>
      <c r="B327" s="4"/>
      <c r="C327" s="4"/>
      <c r="D327" s="4"/>
      <c r="E327" s="4"/>
      <c r="F327" s="4"/>
      <c r="G327" s="4"/>
      <c r="H327" s="4"/>
      <c r="I327" s="4"/>
      <c r="J327" s="24"/>
      <c r="K327" s="24"/>
      <c r="L327" s="24"/>
      <c r="M327" s="24"/>
      <c r="N327" s="24"/>
      <c r="O327" s="24"/>
      <c r="P327" s="24"/>
      <c r="Q327" s="1"/>
    </row>
    <row r="328" spans="10:17" ht="13.5">
      <c r="J328" s="1"/>
      <c r="K328" s="1"/>
      <c r="L328" s="1"/>
      <c r="M328" s="1"/>
      <c r="N328" s="1"/>
      <c r="O328" s="1"/>
      <c r="P328" s="24"/>
      <c r="Q328" s="1"/>
    </row>
    <row r="329" spans="10:17" ht="13.5">
      <c r="J329" s="1"/>
      <c r="K329" s="1"/>
      <c r="L329" s="1"/>
      <c r="M329" s="1"/>
      <c r="N329" s="1"/>
      <c r="O329" s="1"/>
      <c r="P329" s="24"/>
      <c r="Q329" s="1"/>
    </row>
    <row r="330" spans="10:17" ht="13.5">
      <c r="J330" s="1"/>
      <c r="K330" s="1"/>
      <c r="L330" s="1"/>
      <c r="M330" s="1"/>
      <c r="N330" s="1"/>
      <c r="O330" s="1"/>
      <c r="P330" s="24"/>
      <c r="Q330" s="1"/>
    </row>
    <row r="331" spans="10:17" ht="13.5">
      <c r="J331" s="1"/>
      <c r="K331" s="1"/>
      <c r="L331" s="1"/>
      <c r="M331" s="1"/>
      <c r="N331" s="1"/>
      <c r="O331" s="1"/>
      <c r="P331" s="24"/>
      <c r="Q331" s="1"/>
    </row>
    <row r="332" spans="10:17" ht="13.5">
      <c r="J332" s="1"/>
      <c r="K332" s="1"/>
      <c r="L332" s="1"/>
      <c r="M332" s="1"/>
      <c r="N332" s="1"/>
      <c r="O332" s="1"/>
      <c r="P332" s="24"/>
      <c r="Q332" s="1"/>
    </row>
    <row r="333" spans="10:17" ht="13.5">
      <c r="J333" s="1"/>
      <c r="K333" s="1"/>
      <c r="L333" s="1"/>
      <c r="M333" s="1"/>
      <c r="N333" s="1"/>
      <c r="O333" s="1"/>
      <c r="P333" s="24"/>
      <c r="Q333" s="1"/>
    </row>
    <row r="334" spans="10:17" ht="13.5">
      <c r="J334" s="1"/>
      <c r="K334" s="1"/>
      <c r="L334" s="1"/>
      <c r="M334" s="1"/>
      <c r="N334" s="1"/>
      <c r="O334" s="1"/>
      <c r="P334" s="24"/>
      <c r="Q334" s="1"/>
    </row>
    <row r="335" spans="10:17" ht="13.5">
      <c r="J335" s="1"/>
      <c r="K335" s="1"/>
      <c r="L335" s="1"/>
      <c r="M335" s="1"/>
      <c r="N335" s="1"/>
      <c r="O335" s="1"/>
      <c r="P335" s="24"/>
      <c r="Q335" s="1"/>
    </row>
    <row r="336" spans="10:17" ht="13.5">
      <c r="J336" s="1"/>
      <c r="K336" s="1"/>
      <c r="L336" s="1"/>
      <c r="M336" s="1"/>
      <c r="N336" s="1"/>
      <c r="O336" s="1"/>
      <c r="P336" s="24"/>
      <c r="Q336" s="1"/>
    </row>
    <row r="337" spans="10:17" ht="13.5">
      <c r="J337" s="1"/>
      <c r="K337" s="1"/>
      <c r="L337" s="1"/>
      <c r="M337" s="1"/>
      <c r="N337" s="1"/>
      <c r="O337" s="1"/>
      <c r="P337" s="24"/>
      <c r="Q337" s="1"/>
    </row>
    <row r="338" spans="10:17" ht="13.5">
      <c r="J338" s="1"/>
      <c r="K338" s="1"/>
      <c r="L338" s="1"/>
      <c r="M338" s="1"/>
      <c r="N338" s="1"/>
      <c r="O338" s="1"/>
      <c r="P338" s="24"/>
      <c r="Q338" s="1"/>
    </row>
    <row r="339" spans="10:17" ht="13.5">
      <c r="J339" s="1"/>
      <c r="K339" s="1"/>
      <c r="L339" s="1"/>
      <c r="M339" s="1"/>
      <c r="N339" s="1"/>
      <c r="O339" s="1"/>
      <c r="P339" s="24"/>
      <c r="Q339" s="1"/>
    </row>
    <row r="340" spans="10:17" ht="13.5">
      <c r="J340" s="1"/>
      <c r="K340" s="1"/>
      <c r="L340" s="1"/>
      <c r="M340" s="1"/>
      <c r="N340" s="1"/>
      <c r="O340" s="1"/>
      <c r="P340" s="24"/>
      <c r="Q340" s="1"/>
    </row>
    <row r="341" spans="10:17" ht="13.5">
      <c r="J341" s="1"/>
      <c r="K341" s="1"/>
      <c r="L341" s="1"/>
      <c r="M341" s="1"/>
      <c r="N341" s="1"/>
      <c r="O341" s="1"/>
      <c r="P341" s="24"/>
      <c r="Q341" s="1"/>
    </row>
    <row r="342" spans="10:17" ht="13.5">
      <c r="J342" s="1"/>
      <c r="K342" s="1"/>
      <c r="L342" s="1"/>
      <c r="M342" s="1"/>
      <c r="N342" s="1"/>
      <c r="O342" s="1"/>
      <c r="P342" s="24"/>
      <c r="Q342" s="1"/>
    </row>
    <row r="343" spans="10:17" ht="13.5">
      <c r="J343" s="1"/>
      <c r="K343" s="1"/>
      <c r="L343" s="1"/>
      <c r="M343" s="1"/>
      <c r="N343" s="1"/>
      <c r="O343" s="1"/>
      <c r="P343" s="24"/>
      <c r="Q343" s="1"/>
    </row>
    <row r="344" spans="10:17" ht="13.5">
      <c r="J344" s="1"/>
      <c r="K344" s="1"/>
      <c r="L344" s="1"/>
      <c r="M344" s="1"/>
      <c r="N344" s="1"/>
      <c r="O344" s="1"/>
      <c r="P344" s="24"/>
      <c r="Q344" s="1"/>
    </row>
    <row r="345" spans="10:17" ht="13.5">
      <c r="J345" s="1"/>
      <c r="K345" s="1"/>
      <c r="L345" s="1"/>
      <c r="M345" s="1"/>
      <c r="N345" s="1"/>
      <c r="O345" s="1"/>
      <c r="P345" s="24"/>
      <c r="Q345" s="1"/>
    </row>
    <row r="346" spans="10:17" ht="13.5">
      <c r="J346" s="1"/>
      <c r="K346" s="1"/>
      <c r="L346" s="1"/>
      <c r="M346" s="1"/>
      <c r="N346" s="1"/>
      <c r="O346" s="1"/>
      <c r="P346" s="24"/>
      <c r="Q346" s="1"/>
    </row>
    <row r="347" spans="10:17" ht="13.5">
      <c r="J347" s="1"/>
      <c r="K347" s="1"/>
      <c r="L347" s="1"/>
      <c r="M347" s="1"/>
      <c r="N347" s="1"/>
      <c r="O347" s="1"/>
      <c r="P347" s="24"/>
      <c r="Q347" s="1"/>
    </row>
    <row r="348" spans="10:17" ht="13.5">
      <c r="J348" s="1"/>
      <c r="K348" s="1"/>
      <c r="L348" s="1"/>
      <c r="M348" s="1"/>
      <c r="N348" s="1"/>
      <c r="O348" s="1"/>
      <c r="P348" s="24"/>
      <c r="Q348" s="1"/>
    </row>
    <row r="349" spans="10:17" ht="13.5">
      <c r="J349" s="1"/>
      <c r="K349" s="1"/>
      <c r="L349" s="1"/>
      <c r="M349" s="1"/>
      <c r="N349" s="1"/>
      <c r="O349" s="1"/>
      <c r="P349" s="24"/>
      <c r="Q349" s="1"/>
    </row>
    <row r="350" spans="10:17" ht="13.5">
      <c r="J350" s="1"/>
      <c r="K350" s="1"/>
      <c r="L350" s="1"/>
      <c r="M350" s="1"/>
      <c r="N350" s="1"/>
      <c r="O350" s="1"/>
      <c r="P350" s="24"/>
      <c r="Q350" s="1"/>
    </row>
    <row r="351" spans="10:17" ht="13.5">
      <c r="J351" s="1"/>
      <c r="K351" s="1"/>
      <c r="L351" s="1"/>
      <c r="M351" s="1"/>
      <c r="N351" s="1"/>
      <c r="O351" s="1"/>
      <c r="P351" s="24"/>
      <c r="Q351" s="1"/>
    </row>
    <row r="352" spans="10:17" ht="13.5">
      <c r="J352" s="1"/>
      <c r="K352" s="1"/>
      <c r="L352" s="1"/>
      <c r="M352" s="1"/>
      <c r="N352" s="1"/>
      <c r="O352" s="1"/>
      <c r="P352" s="24"/>
      <c r="Q352" s="1"/>
    </row>
    <row r="353" spans="10:17" ht="13.5">
      <c r="J353" s="1"/>
      <c r="K353" s="1"/>
      <c r="L353" s="1"/>
      <c r="M353" s="1"/>
      <c r="N353" s="1"/>
      <c r="O353" s="1"/>
      <c r="P353" s="24"/>
      <c r="Q353" s="1"/>
    </row>
    <row r="354" spans="10:17" ht="13.5">
      <c r="J354" s="1"/>
      <c r="K354" s="1"/>
      <c r="L354" s="1"/>
      <c r="M354" s="1"/>
      <c r="N354" s="1"/>
      <c r="O354" s="1"/>
      <c r="P354" s="24"/>
      <c r="Q354" s="1"/>
    </row>
    <row r="355" spans="10:17" ht="13.5">
      <c r="J355" s="1"/>
      <c r="K355" s="1"/>
      <c r="L355" s="1"/>
      <c r="M355" s="1"/>
      <c r="N355" s="1"/>
      <c r="O355" s="1"/>
      <c r="P355" s="24"/>
      <c r="Q355" s="1"/>
    </row>
    <row r="356" spans="10:17" ht="13.5">
      <c r="J356" s="1"/>
      <c r="K356" s="1"/>
      <c r="L356" s="1"/>
      <c r="M356" s="1"/>
      <c r="N356" s="1"/>
      <c r="O356" s="1"/>
      <c r="P356" s="24"/>
      <c r="Q356" s="1"/>
    </row>
    <row r="357" spans="10:17" ht="13.5">
      <c r="J357" s="1"/>
      <c r="K357" s="1"/>
      <c r="L357" s="1"/>
      <c r="M357" s="1"/>
      <c r="N357" s="1"/>
      <c r="O357" s="1"/>
      <c r="P357" s="24"/>
      <c r="Q357" s="1"/>
    </row>
    <row r="358" spans="10:17" ht="13.5">
      <c r="J358" s="1"/>
      <c r="K358" s="1"/>
      <c r="L358" s="1"/>
      <c r="M358" s="1"/>
      <c r="N358" s="1"/>
      <c r="O358" s="1"/>
      <c r="P358" s="24"/>
      <c r="Q358" s="1"/>
    </row>
    <row r="359" spans="10:17" ht="13.5">
      <c r="J359" s="1"/>
      <c r="K359" s="1"/>
      <c r="L359" s="1"/>
      <c r="M359" s="1"/>
      <c r="N359" s="1"/>
      <c r="O359" s="1"/>
      <c r="P359" s="24"/>
      <c r="Q359" s="1"/>
    </row>
    <row r="360" spans="10:17" ht="13.5">
      <c r="J360" s="1"/>
      <c r="K360" s="1"/>
      <c r="L360" s="1"/>
      <c r="M360" s="1"/>
      <c r="N360" s="1"/>
      <c r="O360" s="1"/>
      <c r="P360" s="24"/>
      <c r="Q360" s="1"/>
    </row>
    <row r="361" spans="10:17" ht="13.5">
      <c r="J361" s="1"/>
      <c r="K361" s="1"/>
      <c r="L361" s="1"/>
      <c r="M361" s="1"/>
      <c r="N361" s="1"/>
      <c r="O361" s="1"/>
      <c r="P361" s="24"/>
      <c r="Q361" s="1"/>
    </row>
    <row r="362" spans="10:17" ht="13.5">
      <c r="J362" s="1"/>
      <c r="K362" s="1"/>
      <c r="L362" s="1"/>
      <c r="M362" s="1"/>
      <c r="N362" s="1"/>
      <c r="O362" s="1"/>
      <c r="P362" s="24"/>
      <c r="Q362" s="1"/>
    </row>
    <row r="363" spans="10:17" ht="13.5">
      <c r="J363" s="1"/>
      <c r="K363" s="1"/>
      <c r="L363" s="1"/>
      <c r="M363" s="1"/>
      <c r="N363" s="1"/>
      <c r="O363" s="1"/>
      <c r="P363" s="24"/>
      <c r="Q363" s="1"/>
    </row>
    <row r="364" spans="10:17" ht="13.5">
      <c r="J364" s="1"/>
      <c r="K364" s="1"/>
      <c r="L364" s="1"/>
      <c r="M364" s="1"/>
      <c r="N364" s="1"/>
      <c r="O364" s="1"/>
      <c r="P364" s="24"/>
      <c r="Q364" s="1"/>
    </row>
    <row r="365" spans="10:17" ht="13.5">
      <c r="J365" s="1"/>
      <c r="K365" s="1"/>
      <c r="L365" s="1"/>
      <c r="M365" s="1"/>
      <c r="N365" s="1"/>
      <c r="O365" s="1"/>
      <c r="P365" s="24"/>
      <c r="Q365" s="1"/>
    </row>
    <row r="366" spans="10:17" ht="13.5">
      <c r="J366" s="1"/>
      <c r="K366" s="1"/>
      <c r="L366" s="1"/>
      <c r="M366" s="1"/>
      <c r="N366" s="1"/>
      <c r="O366" s="1"/>
      <c r="P366" s="24"/>
      <c r="Q366" s="1"/>
    </row>
    <row r="367" spans="10:17" ht="13.5">
      <c r="J367" s="1"/>
      <c r="K367" s="1"/>
      <c r="L367" s="1"/>
      <c r="M367" s="1"/>
      <c r="N367" s="1"/>
      <c r="O367" s="1"/>
      <c r="P367" s="24"/>
      <c r="Q367" s="1"/>
    </row>
    <row r="368" spans="10:17" ht="13.5">
      <c r="J368" s="1"/>
      <c r="K368" s="1"/>
      <c r="L368" s="1"/>
      <c r="M368" s="1"/>
      <c r="N368" s="1"/>
      <c r="O368" s="1"/>
      <c r="P368" s="24"/>
      <c r="Q368" s="1"/>
    </row>
    <row r="369" spans="10:17" ht="13.5">
      <c r="J369" s="1"/>
      <c r="K369" s="1"/>
      <c r="L369" s="1"/>
      <c r="M369" s="1"/>
      <c r="N369" s="1"/>
      <c r="O369" s="1"/>
      <c r="P369" s="24"/>
      <c r="Q369" s="1"/>
    </row>
    <row r="370" spans="10:17" ht="13.5">
      <c r="J370" s="1"/>
      <c r="K370" s="1"/>
      <c r="L370" s="1"/>
      <c r="M370" s="1"/>
      <c r="N370" s="1"/>
      <c r="O370" s="1"/>
      <c r="P370" s="24"/>
      <c r="Q370" s="1"/>
    </row>
    <row r="371" spans="10:17" ht="13.5">
      <c r="J371" s="1"/>
      <c r="K371" s="1"/>
      <c r="L371" s="1"/>
      <c r="M371" s="1"/>
      <c r="N371" s="1"/>
      <c r="O371" s="1"/>
      <c r="P371" s="24"/>
      <c r="Q371" s="1"/>
    </row>
    <row r="372" spans="10:17" ht="13.5">
      <c r="J372" s="1"/>
      <c r="K372" s="1"/>
      <c r="L372" s="1"/>
      <c r="M372" s="1"/>
      <c r="N372" s="1"/>
      <c r="O372" s="1"/>
      <c r="P372" s="24"/>
      <c r="Q372" s="1"/>
    </row>
    <row r="373" spans="10:17" ht="13.5">
      <c r="J373" s="1"/>
      <c r="K373" s="1"/>
      <c r="L373" s="1"/>
      <c r="M373" s="1"/>
      <c r="N373" s="1"/>
      <c r="O373" s="1"/>
      <c r="P373" s="24"/>
      <c r="Q373" s="1"/>
    </row>
    <row r="374" spans="10:17" ht="13.5">
      <c r="J374" s="1"/>
      <c r="K374" s="1"/>
      <c r="L374" s="1"/>
      <c r="M374" s="1"/>
      <c r="N374" s="1"/>
      <c r="O374" s="1"/>
      <c r="P374" s="24"/>
      <c r="Q374" s="1"/>
    </row>
    <row r="375" spans="10:17" ht="13.5">
      <c r="J375" s="1"/>
      <c r="K375" s="1"/>
      <c r="L375" s="1"/>
      <c r="M375" s="1"/>
      <c r="N375" s="1"/>
      <c r="O375" s="1"/>
      <c r="P375" s="24"/>
      <c r="Q375" s="1"/>
    </row>
    <row r="376" spans="10:17" ht="13.5">
      <c r="J376" s="1"/>
      <c r="K376" s="1"/>
      <c r="L376" s="1"/>
      <c r="M376" s="1"/>
      <c r="N376" s="1"/>
      <c r="O376" s="1"/>
      <c r="P376" s="24"/>
      <c r="Q376" s="1"/>
    </row>
    <row r="377" spans="10:17" ht="13.5">
      <c r="J377" s="1"/>
      <c r="K377" s="1"/>
      <c r="L377" s="1"/>
      <c r="M377" s="1"/>
      <c r="N377" s="1"/>
      <c r="O377" s="1"/>
      <c r="P377" s="24"/>
      <c r="Q377" s="1"/>
    </row>
    <row r="378" spans="10:17" ht="13.5">
      <c r="J378" s="1"/>
      <c r="K378" s="1"/>
      <c r="L378" s="1"/>
      <c r="M378" s="1"/>
      <c r="N378" s="1"/>
      <c r="O378" s="1"/>
      <c r="P378" s="24"/>
      <c r="Q378" s="1"/>
    </row>
    <row r="379" spans="10:17" ht="13.5">
      <c r="J379" s="1"/>
      <c r="K379" s="1"/>
      <c r="L379" s="1"/>
      <c r="M379" s="1"/>
      <c r="N379" s="1"/>
      <c r="O379" s="1"/>
      <c r="P379" s="24"/>
      <c r="Q379" s="1"/>
    </row>
    <row r="380" spans="10:17" ht="13.5">
      <c r="J380" s="1"/>
      <c r="K380" s="1"/>
      <c r="L380" s="1"/>
      <c r="M380" s="1"/>
      <c r="N380" s="1"/>
      <c r="O380" s="1"/>
      <c r="P380" s="24"/>
      <c r="Q380" s="1"/>
    </row>
    <row r="381" spans="10:17" ht="13.5">
      <c r="J381" s="1"/>
      <c r="K381" s="1"/>
      <c r="L381" s="1"/>
      <c r="M381" s="1"/>
      <c r="N381" s="1"/>
      <c r="O381" s="1"/>
      <c r="P381" s="24"/>
      <c r="Q381" s="1"/>
    </row>
    <row r="382" spans="10:17" ht="13.5">
      <c r="J382" s="1"/>
      <c r="K382" s="1"/>
      <c r="L382" s="1"/>
      <c r="M382" s="1"/>
      <c r="N382" s="1"/>
      <c r="O382" s="1"/>
      <c r="P382" s="24"/>
      <c r="Q382" s="1"/>
    </row>
    <row r="383" spans="10:17" ht="13.5">
      <c r="J383" s="1"/>
      <c r="K383" s="1"/>
      <c r="L383" s="1"/>
      <c r="M383" s="1"/>
      <c r="N383" s="1"/>
      <c r="O383" s="1"/>
      <c r="P383" s="24"/>
      <c r="Q383" s="1"/>
    </row>
    <row r="384" spans="10:17" ht="13.5">
      <c r="J384" s="1"/>
      <c r="K384" s="1"/>
      <c r="L384" s="1"/>
      <c r="M384" s="1"/>
      <c r="N384" s="1"/>
      <c r="O384" s="1"/>
      <c r="P384" s="24"/>
      <c r="Q384" s="1"/>
    </row>
    <row r="385" spans="10:17" ht="13.5">
      <c r="J385" s="1"/>
      <c r="K385" s="1"/>
      <c r="L385" s="1"/>
      <c r="M385" s="1"/>
      <c r="N385" s="1"/>
      <c r="O385" s="1"/>
      <c r="P385" s="24"/>
      <c r="Q385" s="1"/>
    </row>
    <row r="386" spans="10:17" ht="13.5">
      <c r="J386" s="1"/>
      <c r="K386" s="1"/>
      <c r="L386" s="1"/>
      <c r="M386" s="1"/>
      <c r="N386" s="1"/>
      <c r="O386" s="1"/>
      <c r="P386" s="24"/>
      <c r="Q386" s="1"/>
    </row>
    <row r="387" spans="10:17" ht="13.5">
      <c r="J387" s="1"/>
      <c r="K387" s="1"/>
      <c r="L387" s="1"/>
      <c r="M387" s="1"/>
      <c r="N387" s="1"/>
      <c r="O387" s="1"/>
      <c r="P387" s="24"/>
      <c r="Q387" s="1"/>
    </row>
    <row r="388" spans="10:17" ht="13.5">
      <c r="J388" s="1"/>
      <c r="K388" s="1"/>
      <c r="L388" s="1"/>
      <c r="M388" s="1"/>
      <c r="N388" s="1"/>
      <c r="O388" s="1"/>
      <c r="P388" s="24"/>
      <c r="Q388" s="1"/>
    </row>
    <row r="389" spans="10:17" ht="13.5">
      <c r="J389" s="1"/>
      <c r="K389" s="1"/>
      <c r="L389" s="1"/>
      <c r="M389" s="1"/>
      <c r="N389" s="1"/>
      <c r="O389" s="1"/>
      <c r="P389" s="24"/>
      <c r="Q389" s="1"/>
    </row>
    <row r="390" spans="10:17" ht="13.5">
      <c r="J390" s="1"/>
      <c r="K390" s="1"/>
      <c r="L390" s="1"/>
      <c r="M390" s="1"/>
      <c r="N390" s="1"/>
      <c r="O390" s="1"/>
      <c r="P390" s="24"/>
      <c r="Q390" s="1"/>
    </row>
    <row r="391" spans="10:17" ht="13.5">
      <c r="J391" s="1"/>
      <c r="K391" s="1"/>
      <c r="L391" s="1"/>
      <c r="M391" s="1"/>
      <c r="N391" s="1"/>
      <c r="O391" s="1"/>
      <c r="P391" s="24"/>
      <c r="Q391" s="1"/>
    </row>
    <row r="392" spans="10:17" ht="13.5">
      <c r="J392" s="1"/>
      <c r="K392" s="1"/>
      <c r="L392" s="1"/>
      <c r="M392" s="1"/>
      <c r="N392" s="1"/>
      <c r="O392" s="1"/>
      <c r="P392" s="24"/>
      <c r="Q392" s="1"/>
    </row>
    <row r="393" spans="10:17" ht="13.5">
      <c r="J393" s="1"/>
      <c r="K393" s="1"/>
      <c r="L393" s="1"/>
      <c r="M393" s="1"/>
      <c r="N393" s="1"/>
      <c r="O393" s="1"/>
      <c r="P393" s="24"/>
      <c r="Q393" s="1"/>
    </row>
    <row r="394" spans="10:17" ht="13.5">
      <c r="J394" s="1"/>
      <c r="K394" s="1"/>
      <c r="L394" s="1"/>
      <c r="M394" s="1"/>
      <c r="N394" s="1"/>
      <c r="O394" s="1"/>
      <c r="P394" s="24"/>
      <c r="Q394" s="1"/>
    </row>
    <row r="395" spans="10:17" ht="13.5">
      <c r="J395" s="1"/>
      <c r="K395" s="1"/>
      <c r="L395" s="1"/>
      <c r="M395" s="1"/>
      <c r="N395" s="1"/>
      <c r="O395" s="1"/>
      <c r="P395" s="24"/>
      <c r="Q395" s="1"/>
    </row>
    <row r="396" spans="10:17" ht="13.5">
      <c r="J396" s="1"/>
      <c r="K396" s="1"/>
      <c r="L396" s="1"/>
      <c r="M396" s="1"/>
      <c r="N396" s="1"/>
      <c r="O396" s="1"/>
      <c r="P396" s="24"/>
      <c r="Q396" s="1"/>
    </row>
    <row r="397" spans="10:17" ht="13.5">
      <c r="J397" s="1"/>
      <c r="K397" s="1"/>
      <c r="L397" s="1"/>
      <c r="M397" s="1"/>
      <c r="N397" s="1"/>
      <c r="O397" s="1"/>
      <c r="P397" s="24"/>
      <c r="Q397" s="1"/>
    </row>
    <row r="398" spans="10:17" ht="13.5">
      <c r="J398" s="1"/>
      <c r="K398" s="1"/>
      <c r="L398" s="1"/>
      <c r="M398" s="1"/>
      <c r="N398" s="1"/>
      <c r="O398" s="1"/>
      <c r="P398" s="24"/>
      <c r="Q398" s="1"/>
    </row>
    <row r="399" spans="10:17" ht="13.5">
      <c r="J399" s="1"/>
      <c r="K399" s="1"/>
      <c r="L399" s="1"/>
      <c r="M399" s="1"/>
      <c r="N399" s="1"/>
      <c r="O399" s="1"/>
      <c r="P399" s="24"/>
      <c r="Q399" s="1"/>
    </row>
    <row r="400" spans="10:17" ht="13.5">
      <c r="J400" s="1"/>
      <c r="K400" s="1"/>
      <c r="L400" s="1"/>
      <c r="M400" s="1"/>
      <c r="N400" s="1"/>
      <c r="O400" s="1"/>
      <c r="P400" s="24"/>
      <c r="Q400" s="1"/>
    </row>
    <row r="401" spans="10:17" ht="13.5">
      <c r="J401" s="1"/>
      <c r="K401" s="1"/>
      <c r="L401" s="1"/>
      <c r="M401" s="1"/>
      <c r="N401" s="1"/>
      <c r="O401" s="1"/>
      <c r="P401" s="24"/>
      <c r="Q401" s="1"/>
    </row>
    <row r="402" spans="10:17" ht="13.5">
      <c r="J402" s="1"/>
      <c r="K402" s="1"/>
      <c r="L402" s="1"/>
      <c r="M402" s="1"/>
      <c r="N402" s="1"/>
      <c r="O402" s="1"/>
      <c r="P402" s="24"/>
      <c r="Q402" s="1"/>
    </row>
    <row r="403" spans="10:17" ht="13.5">
      <c r="J403" s="1"/>
      <c r="K403" s="1"/>
      <c r="L403" s="1"/>
      <c r="M403" s="1"/>
      <c r="N403" s="1"/>
      <c r="O403" s="1"/>
      <c r="P403" s="24"/>
      <c r="Q403" s="1"/>
    </row>
    <row r="404" spans="10:17" ht="13.5">
      <c r="J404" s="1"/>
      <c r="K404" s="1"/>
      <c r="L404" s="1"/>
      <c r="M404" s="1"/>
      <c r="N404" s="1"/>
      <c r="O404" s="1"/>
      <c r="P404" s="24"/>
      <c r="Q404" s="1"/>
    </row>
    <row r="405" spans="10:17" ht="13.5">
      <c r="J405" s="1"/>
      <c r="K405" s="1"/>
      <c r="L405" s="1"/>
      <c r="M405" s="1"/>
      <c r="N405" s="1"/>
      <c r="O405" s="1"/>
      <c r="P405" s="24"/>
      <c r="Q405" s="1"/>
    </row>
    <row r="406" spans="10:17" ht="13.5">
      <c r="J406" s="1"/>
      <c r="K406" s="1"/>
      <c r="L406" s="1"/>
      <c r="M406" s="1"/>
      <c r="N406" s="1"/>
      <c r="O406" s="1"/>
      <c r="P406" s="24"/>
      <c r="Q406" s="1"/>
    </row>
    <row r="407" spans="10:17" ht="13.5">
      <c r="J407" s="1"/>
      <c r="K407" s="1"/>
      <c r="L407" s="1"/>
      <c r="M407" s="1"/>
      <c r="N407" s="1"/>
      <c r="O407" s="1"/>
      <c r="P407" s="24"/>
      <c r="Q407" s="1"/>
    </row>
    <row r="408" spans="10:17" ht="13.5">
      <c r="J408" s="1"/>
      <c r="K408" s="1"/>
      <c r="L408" s="1"/>
      <c r="M408" s="1"/>
      <c r="N408" s="1"/>
      <c r="O408" s="1"/>
      <c r="P408" s="24"/>
      <c r="Q408" s="1"/>
    </row>
    <row r="409" spans="10:17" ht="13.5">
      <c r="J409" s="1"/>
      <c r="K409" s="1"/>
      <c r="L409" s="1"/>
      <c r="M409" s="1"/>
      <c r="N409" s="1"/>
      <c r="O409" s="1"/>
      <c r="P409" s="24"/>
      <c r="Q409" s="1"/>
    </row>
    <row r="410" spans="5:17" ht="13.5">
      <c r="E410" s="1"/>
      <c r="F410" s="1"/>
      <c r="G410" s="1"/>
      <c r="J410" s="1"/>
      <c r="K410" s="1"/>
      <c r="L410" s="1"/>
      <c r="M410" s="1"/>
      <c r="N410" s="1"/>
      <c r="O410" s="1"/>
      <c r="P410" s="24"/>
      <c r="Q410" s="1"/>
    </row>
    <row r="411" spans="5:17" ht="13.5">
      <c r="E411" s="1"/>
      <c r="F411" s="1"/>
      <c r="G411" s="1"/>
      <c r="J411" s="1"/>
      <c r="K411" s="1"/>
      <c r="L411" s="1"/>
      <c r="M411" s="1"/>
      <c r="N411" s="1"/>
      <c r="O411" s="1"/>
      <c r="P411" s="24"/>
      <c r="Q411" s="1"/>
    </row>
    <row r="412" spans="5:17" ht="13.5">
      <c r="E412" s="1"/>
      <c r="F412" s="1"/>
      <c r="G412" s="1"/>
      <c r="J412" s="1"/>
      <c r="K412" s="1"/>
      <c r="L412" s="1"/>
      <c r="M412" s="1"/>
      <c r="N412" s="1"/>
      <c r="O412" s="1"/>
      <c r="P412" s="24"/>
      <c r="Q412" s="1"/>
    </row>
    <row r="413" spans="5:17" ht="13.5">
      <c r="E413" s="1"/>
      <c r="F413" s="1"/>
      <c r="G413" s="1"/>
      <c r="J413" s="1"/>
      <c r="K413" s="1"/>
      <c r="L413" s="1"/>
      <c r="M413" s="1"/>
      <c r="N413" s="1"/>
      <c r="O413" s="1"/>
      <c r="P413" s="24"/>
      <c r="Q413" s="1"/>
    </row>
    <row r="414" spans="5:17" ht="13.5">
      <c r="E414" s="1"/>
      <c r="F414" s="1"/>
      <c r="G414" s="1"/>
      <c r="J414" s="1"/>
      <c r="K414" s="1"/>
      <c r="L414" s="1"/>
      <c r="M414" s="1"/>
      <c r="N414" s="1"/>
      <c r="O414" s="1"/>
      <c r="P414" s="24"/>
      <c r="Q414" s="1"/>
    </row>
    <row r="415" spans="5:17" ht="13.5">
      <c r="E415" s="1"/>
      <c r="F415" s="1"/>
      <c r="G415" s="1"/>
      <c r="J415" s="1"/>
      <c r="K415" s="1"/>
      <c r="L415" s="1"/>
      <c r="M415" s="1"/>
      <c r="N415" s="1"/>
      <c r="O415" s="1"/>
      <c r="P415" s="24"/>
      <c r="Q415" s="1"/>
    </row>
    <row r="416" spans="5:17" ht="13.5">
      <c r="E416" s="1"/>
      <c r="F416" s="1"/>
      <c r="G416" s="1"/>
      <c r="J416" s="1"/>
      <c r="K416" s="1"/>
      <c r="L416" s="1"/>
      <c r="M416" s="1"/>
      <c r="N416" s="1"/>
      <c r="O416" s="1"/>
      <c r="P416" s="24"/>
      <c r="Q416" s="1"/>
    </row>
    <row r="417" spans="5:17" ht="13.5">
      <c r="E417" s="1"/>
      <c r="F417" s="1"/>
      <c r="G417" s="1"/>
      <c r="J417" s="1"/>
      <c r="K417" s="1"/>
      <c r="L417" s="1"/>
      <c r="M417" s="1"/>
      <c r="N417" s="1"/>
      <c r="O417" s="1"/>
      <c r="P417" s="24"/>
      <c r="Q417" s="1"/>
    </row>
    <row r="418" spans="5:17" ht="13.5">
      <c r="E418" s="1"/>
      <c r="F418" s="1"/>
      <c r="G418" s="1"/>
      <c r="J418" s="1"/>
      <c r="K418" s="1"/>
      <c r="L418" s="1"/>
      <c r="M418" s="1"/>
      <c r="N418" s="1"/>
      <c r="O418" s="1"/>
      <c r="P418" s="24"/>
      <c r="Q418" s="1"/>
    </row>
    <row r="419" spans="5:17" ht="13.5">
      <c r="E419" s="1"/>
      <c r="F419" s="1"/>
      <c r="G419" s="1"/>
      <c r="J419" s="1"/>
      <c r="K419" s="1"/>
      <c r="L419" s="1"/>
      <c r="M419" s="1"/>
      <c r="N419" s="1"/>
      <c r="O419" s="1"/>
      <c r="P419" s="24"/>
      <c r="Q419" s="1"/>
    </row>
    <row r="420" spans="5:17" ht="13.5">
      <c r="E420" s="1"/>
      <c r="F420" s="1"/>
      <c r="G420" s="1"/>
      <c r="J420" s="1"/>
      <c r="K420" s="1"/>
      <c r="L420" s="1"/>
      <c r="M420" s="1"/>
      <c r="N420" s="1"/>
      <c r="O420" s="1"/>
      <c r="P420" s="24"/>
      <c r="Q420" s="1"/>
    </row>
    <row r="421" spans="5:17" ht="13.5">
      <c r="E421" s="1"/>
      <c r="F421" s="1"/>
      <c r="G421" s="1"/>
      <c r="J421" s="1"/>
      <c r="K421" s="1"/>
      <c r="L421" s="1"/>
      <c r="M421" s="1"/>
      <c r="N421" s="1"/>
      <c r="O421" s="1"/>
      <c r="P421" s="24"/>
      <c r="Q421" s="1"/>
    </row>
    <row r="422" spans="5:17" ht="13.5">
      <c r="E422" s="1"/>
      <c r="F422" s="1"/>
      <c r="G422" s="1"/>
      <c r="J422" s="1"/>
      <c r="K422" s="1"/>
      <c r="L422" s="1"/>
      <c r="M422" s="1"/>
      <c r="N422" s="1"/>
      <c r="O422" s="1"/>
      <c r="P422" s="24"/>
      <c r="Q422" s="1"/>
    </row>
    <row r="423" spans="5:17" ht="13.5">
      <c r="E423" s="1"/>
      <c r="F423" s="1"/>
      <c r="G423" s="1"/>
      <c r="J423" s="1"/>
      <c r="K423" s="1"/>
      <c r="L423" s="1"/>
      <c r="M423" s="1"/>
      <c r="N423" s="1"/>
      <c r="O423" s="1"/>
      <c r="P423" s="24"/>
      <c r="Q423" s="1"/>
    </row>
    <row r="424" spans="10:17" ht="13.5">
      <c r="J424" s="1"/>
      <c r="K424" s="1"/>
      <c r="L424" s="1"/>
      <c r="M424" s="1"/>
      <c r="N424" s="1"/>
      <c r="O424" s="1"/>
      <c r="P424" s="24"/>
      <c r="Q424" s="1"/>
    </row>
    <row r="425" spans="10:17" ht="13.5">
      <c r="J425" s="1"/>
      <c r="K425" s="1"/>
      <c r="L425" s="1"/>
      <c r="M425" s="1"/>
      <c r="N425" s="1"/>
      <c r="O425" s="1"/>
      <c r="P425" s="24"/>
      <c r="Q425" s="1"/>
    </row>
    <row r="426" spans="1:17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24"/>
      <c r="Q426" s="1"/>
    </row>
    <row r="427" spans="1:17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24"/>
      <c r="Q427" s="1"/>
    </row>
    <row r="428" spans="1:17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24"/>
      <c r="Q428" s="1"/>
    </row>
    <row r="429" spans="1:17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24"/>
      <c r="Q429" s="1"/>
    </row>
    <row r="430" spans="1:17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24"/>
      <c r="Q430" s="1"/>
    </row>
    <row r="431" spans="1:17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24"/>
      <c r="Q431" s="1"/>
    </row>
    <row r="432" spans="1:17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24"/>
      <c r="Q432" s="1"/>
    </row>
    <row r="433" spans="1:17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24"/>
      <c r="Q433" s="1"/>
    </row>
    <row r="434" spans="1:17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24"/>
      <c r="Q434" s="1"/>
    </row>
    <row r="435" spans="1:17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24"/>
      <c r="Q435" s="1"/>
    </row>
    <row r="436" spans="1:17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24"/>
      <c r="Q436" s="1"/>
    </row>
    <row r="437" spans="1:17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24"/>
      <c r="Q437" s="1"/>
    </row>
    <row r="438" spans="1:17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24"/>
      <c r="Q438" s="1"/>
    </row>
    <row r="439" spans="1:17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24"/>
      <c r="Q439" s="1"/>
    </row>
    <row r="440" spans="1:17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24"/>
      <c r="Q440" s="1"/>
    </row>
    <row r="441" spans="1:17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24"/>
      <c r="Q441" s="1"/>
    </row>
    <row r="442" spans="1:17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24"/>
      <c r="Q442" s="1"/>
    </row>
    <row r="443" spans="1:17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24"/>
      <c r="Q443" s="1"/>
    </row>
    <row r="444" spans="1:17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24"/>
      <c r="Q444" s="1"/>
    </row>
    <row r="445" spans="1:17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24"/>
      <c r="Q445" s="1"/>
    </row>
    <row r="446" spans="1:17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24"/>
      <c r="Q446" s="1"/>
    </row>
    <row r="447" spans="1:17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24"/>
      <c r="Q447" s="1"/>
    </row>
    <row r="448" spans="1:17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24"/>
      <c r="Q448" s="1"/>
    </row>
    <row r="449" spans="1:17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24"/>
      <c r="Q449" s="1"/>
    </row>
    <row r="450" spans="1:17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24"/>
      <c r="Q450" s="1"/>
    </row>
    <row r="451" spans="1:17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24"/>
      <c r="Q451" s="1"/>
    </row>
    <row r="452" spans="1:17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24"/>
      <c r="Q452" s="1"/>
    </row>
    <row r="453" spans="1:17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24"/>
      <c r="Q453" s="1"/>
    </row>
    <row r="454" spans="1:17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24"/>
      <c r="Q454" s="1"/>
    </row>
    <row r="455" spans="1:17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24"/>
      <c r="Q455" s="1"/>
    </row>
    <row r="456" spans="1:17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24"/>
      <c r="Q456" s="1"/>
    </row>
    <row r="457" spans="1:17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4"/>
      <c r="Q457" s="1"/>
    </row>
    <row r="458" spans="1:17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24"/>
      <c r="Q458" s="1"/>
    </row>
    <row r="459" spans="1:17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24"/>
      <c r="Q459" s="1"/>
    </row>
    <row r="460" spans="1:17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24"/>
      <c r="Q460" s="1"/>
    </row>
    <row r="461" spans="1:17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24"/>
      <c r="Q461" s="1"/>
    </row>
    <row r="462" spans="1:17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24"/>
      <c r="Q462" s="1"/>
    </row>
    <row r="463" spans="1:17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24"/>
      <c r="Q463" s="1"/>
    </row>
    <row r="464" spans="1:17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24"/>
      <c r="Q464" s="1"/>
    </row>
    <row r="465" spans="1:17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24"/>
      <c r="Q465" s="1"/>
    </row>
    <row r="466" spans="1:17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24"/>
      <c r="Q466" s="1"/>
    </row>
    <row r="467" spans="1:17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24"/>
      <c r="Q467" s="1"/>
    </row>
    <row r="468" spans="1:17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24"/>
      <c r="Q468" s="1"/>
    </row>
    <row r="469" spans="1:17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24"/>
      <c r="Q469" s="1"/>
    </row>
    <row r="470" spans="1:17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24"/>
      <c r="Q470" s="1"/>
    </row>
    <row r="471" spans="1:17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24"/>
      <c r="Q471" s="1"/>
    </row>
    <row r="472" spans="1:17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24"/>
      <c r="Q472" s="1"/>
    </row>
    <row r="473" spans="1:17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24"/>
      <c r="Q473" s="1"/>
    </row>
    <row r="474" spans="1:17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24"/>
      <c r="Q474" s="1"/>
    </row>
    <row r="475" spans="1:17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24"/>
      <c r="Q475" s="1"/>
    </row>
    <row r="476" spans="1:17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24"/>
      <c r="Q476" s="1"/>
    </row>
    <row r="477" spans="1:17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24"/>
      <c r="Q477" s="1"/>
    </row>
    <row r="478" spans="1:17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24"/>
      <c r="Q478" s="1"/>
    </row>
    <row r="479" spans="1:17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24"/>
      <c r="Q479" s="1"/>
    </row>
    <row r="480" spans="10:17" ht="13.5">
      <c r="J480" s="1"/>
      <c r="K480" s="1"/>
      <c r="L480" s="1"/>
      <c r="M480" s="1"/>
      <c r="N480" s="1"/>
      <c r="O480" s="1"/>
      <c r="P480" s="24"/>
      <c r="Q480" s="1"/>
    </row>
    <row r="481" spans="10:17" ht="13.5">
      <c r="J481" s="1"/>
      <c r="K481" s="1"/>
      <c r="L481" s="1"/>
      <c r="M481" s="1"/>
      <c r="N481" s="1"/>
      <c r="O481" s="1"/>
      <c r="P481" s="24"/>
      <c r="Q481" s="1"/>
    </row>
    <row r="482" spans="10:17" ht="13.5">
      <c r="J482" s="1"/>
      <c r="K482" s="1"/>
      <c r="L482" s="1"/>
      <c r="M482" s="1"/>
      <c r="N482" s="1"/>
      <c r="O482" s="1"/>
      <c r="P482" s="24"/>
      <c r="Q482" s="1"/>
    </row>
    <row r="483" spans="10:17" ht="13.5">
      <c r="J483" s="1"/>
      <c r="K483" s="1"/>
      <c r="L483" s="1"/>
      <c r="M483" s="1"/>
      <c r="N483" s="1"/>
      <c r="O483" s="1"/>
      <c r="P483" s="24"/>
      <c r="Q483" s="1"/>
    </row>
    <row r="484" spans="10:17" ht="13.5">
      <c r="J484" s="1"/>
      <c r="K484" s="1"/>
      <c r="L484" s="1"/>
      <c r="M484" s="1"/>
      <c r="N484" s="1"/>
      <c r="O484" s="1"/>
      <c r="P484" s="24"/>
      <c r="Q484" s="1"/>
    </row>
    <row r="485" spans="10:17" ht="13.5">
      <c r="J485" s="1"/>
      <c r="K485" s="1"/>
      <c r="L485" s="1"/>
      <c r="M485" s="1"/>
      <c r="N485" s="1"/>
      <c r="O485" s="1"/>
      <c r="P485" s="24"/>
      <c r="Q485" s="1"/>
    </row>
    <row r="486" spans="10:17" ht="13.5">
      <c r="J486" s="1"/>
      <c r="K486" s="1"/>
      <c r="L486" s="1"/>
      <c r="M486" s="1"/>
      <c r="N486" s="1"/>
      <c r="O486" s="1"/>
      <c r="P486" s="24"/>
      <c r="Q486" s="1"/>
    </row>
    <row r="487" spans="10:17" ht="13.5">
      <c r="J487" s="1"/>
      <c r="K487" s="1"/>
      <c r="L487" s="1"/>
      <c r="M487" s="1"/>
      <c r="N487" s="1"/>
      <c r="O487" s="1"/>
      <c r="P487" s="24"/>
      <c r="Q487" s="1"/>
    </row>
    <row r="488" spans="10:17" ht="13.5">
      <c r="J488" s="1"/>
      <c r="K488" s="1"/>
      <c r="L488" s="1"/>
      <c r="M488" s="1"/>
      <c r="N488" s="1"/>
      <c r="O488" s="1"/>
      <c r="P488" s="24"/>
      <c r="Q488" s="1"/>
    </row>
    <row r="489" spans="10:17" ht="13.5">
      <c r="J489" s="1"/>
      <c r="K489" s="1"/>
      <c r="L489" s="1"/>
      <c r="M489" s="1"/>
      <c r="N489" s="1"/>
      <c r="O489" s="1"/>
      <c r="P489" s="24"/>
      <c r="Q489" s="1"/>
    </row>
    <row r="490" spans="10:17" ht="13.5">
      <c r="J490" s="1"/>
      <c r="K490" s="1"/>
      <c r="L490" s="1"/>
      <c r="M490" s="1"/>
      <c r="N490" s="1"/>
      <c r="O490" s="1"/>
      <c r="P490" s="24"/>
      <c r="Q490" s="1"/>
    </row>
    <row r="491" spans="10:17" ht="13.5">
      <c r="J491" s="1"/>
      <c r="K491" s="1"/>
      <c r="L491" s="1"/>
      <c r="M491" s="1"/>
      <c r="N491" s="1"/>
      <c r="O491" s="1"/>
      <c r="P491" s="24"/>
      <c r="Q491" s="1"/>
    </row>
    <row r="492" spans="10:17" ht="13.5">
      <c r="J492" s="1"/>
      <c r="K492" s="1"/>
      <c r="L492" s="1"/>
      <c r="M492" s="1"/>
      <c r="N492" s="1"/>
      <c r="O492" s="1"/>
      <c r="P492" s="24"/>
      <c r="Q492" s="1"/>
    </row>
    <row r="493" spans="10:17" ht="13.5">
      <c r="J493" s="1"/>
      <c r="K493" s="1"/>
      <c r="L493" s="1"/>
      <c r="M493" s="1"/>
      <c r="N493" s="1"/>
      <c r="O493" s="1"/>
      <c r="P493" s="24"/>
      <c r="Q493" s="1"/>
    </row>
    <row r="494" spans="10:17" ht="13.5">
      <c r="J494" s="1"/>
      <c r="K494" s="1"/>
      <c r="L494" s="1"/>
      <c r="M494" s="1"/>
      <c r="N494" s="1"/>
      <c r="O494" s="1"/>
      <c r="P494" s="24"/>
      <c r="Q494" s="1"/>
    </row>
    <row r="495" spans="10:17" ht="13.5">
      <c r="J495" s="1"/>
      <c r="K495" s="1"/>
      <c r="L495" s="1"/>
      <c r="M495" s="1"/>
      <c r="N495" s="1"/>
      <c r="O495" s="1"/>
      <c r="P495" s="24"/>
      <c r="Q495" s="1"/>
    </row>
    <row r="496" spans="10:17" ht="13.5">
      <c r="J496" s="1"/>
      <c r="K496" s="1"/>
      <c r="L496" s="1"/>
      <c r="M496" s="1"/>
      <c r="N496" s="1"/>
      <c r="O496" s="1"/>
      <c r="P496" s="24"/>
      <c r="Q496" s="1"/>
    </row>
    <row r="497" spans="10:17" ht="13.5">
      <c r="J497" s="1"/>
      <c r="K497" s="1"/>
      <c r="L497" s="1"/>
      <c r="M497" s="1"/>
      <c r="N497" s="1"/>
      <c r="O497" s="1"/>
      <c r="P497" s="24"/>
      <c r="Q497" s="1"/>
    </row>
    <row r="498" spans="10:17" ht="13.5">
      <c r="J498" s="1"/>
      <c r="K498" s="1"/>
      <c r="L498" s="1"/>
      <c r="M498" s="1"/>
      <c r="N498" s="1"/>
      <c r="O498" s="1"/>
      <c r="P498" s="24"/>
      <c r="Q498" s="1"/>
    </row>
    <row r="499" spans="10:17" ht="13.5">
      <c r="J499" s="1"/>
      <c r="K499" s="1"/>
      <c r="L499" s="1"/>
      <c r="M499" s="1"/>
      <c r="N499" s="1"/>
      <c r="O499" s="1"/>
      <c r="P499" s="24"/>
      <c r="Q499" s="1"/>
    </row>
    <row r="500" spans="10:17" ht="13.5">
      <c r="J500" s="1"/>
      <c r="K500" s="1"/>
      <c r="L500" s="1"/>
      <c r="M500" s="1"/>
      <c r="N500" s="1"/>
      <c r="O500" s="1"/>
      <c r="P500" s="24"/>
      <c r="Q500" s="1"/>
    </row>
    <row r="501" spans="10:17" ht="13.5">
      <c r="J501" s="1"/>
      <c r="K501" s="1"/>
      <c r="L501" s="1"/>
      <c r="M501" s="1"/>
      <c r="N501" s="1"/>
      <c r="O501" s="1"/>
      <c r="P501" s="24"/>
      <c r="Q501" s="1"/>
    </row>
    <row r="502" spans="10:17" ht="13.5">
      <c r="J502" s="1"/>
      <c r="K502" s="1"/>
      <c r="L502" s="1"/>
      <c r="M502" s="1"/>
      <c r="N502" s="1"/>
      <c r="O502" s="1"/>
      <c r="P502" s="24"/>
      <c r="Q502" s="1"/>
    </row>
    <row r="503" spans="10:17" ht="13.5">
      <c r="J503" s="1"/>
      <c r="K503" s="1"/>
      <c r="L503" s="1"/>
      <c r="M503" s="1"/>
      <c r="N503" s="1"/>
      <c r="O503" s="1"/>
      <c r="P503" s="24"/>
      <c r="Q503" s="1"/>
    </row>
    <row r="504" spans="10:17" ht="13.5">
      <c r="J504" s="1"/>
      <c r="K504" s="1"/>
      <c r="L504" s="1"/>
      <c r="M504" s="1"/>
      <c r="N504" s="1"/>
      <c r="O504" s="1"/>
      <c r="P504" s="24"/>
      <c r="Q504" s="1"/>
    </row>
    <row r="505" spans="10:17" ht="13.5">
      <c r="J505" s="1"/>
      <c r="K505" s="1"/>
      <c r="L505" s="1"/>
      <c r="M505" s="1"/>
      <c r="N505" s="1"/>
      <c r="O505" s="1"/>
      <c r="P505" s="24"/>
      <c r="Q505" s="1"/>
    </row>
    <row r="506" spans="10:17" ht="13.5">
      <c r="J506" s="1"/>
      <c r="K506" s="1"/>
      <c r="L506" s="1"/>
      <c r="M506" s="1"/>
      <c r="N506" s="1"/>
      <c r="O506" s="1"/>
      <c r="P506" s="24"/>
      <c r="Q506" s="1"/>
    </row>
    <row r="507" spans="10:17" ht="13.5">
      <c r="J507" s="1"/>
      <c r="K507" s="1"/>
      <c r="L507" s="1"/>
      <c r="M507" s="1"/>
      <c r="N507" s="1"/>
      <c r="O507" s="1"/>
      <c r="P507" s="24"/>
      <c r="Q507" s="1"/>
    </row>
    <row r="508" spans="10:17" ht="13.5">
      <c r="J508" s="1"/>
      <c r="K508" s="1"/>
      <c r="L508" s="1"/>
      <c r="M508" s="1"/>
      <c r="N508" s="1"/>
      <c r="O508" s="1"/>
      <c r="P508" s="24"/>
      <c r="Q508" s="1"/>
    </row>
    <row r="509" spans="10:17" ht="13.5">
      <c r="J509" s="1"/>
      <c r="K509" s="1"/>
      <c r="L509" s="1"/>
      <c r="M509" s="1"/>
      <c r="N509" s="1"/>
      <c r="O509" s="1"/>
      <c r="P509" s="24"/>
      <c r="Q509" s="1"/>
    </row>
    <row r="510" spans="10:17" ht="13.5">
      <c r="J510" s="1"/>
      <c r="K510" s="1"/>
      <c r="L510" s="1"/>
      <c r="M510" s="1"/>
      <c r="N510" s="1"/>
      <c r="O510" s="1"/>
      <c r="P510" s="24"/>
      <c r="Q510" s="1"/>
    </row>
    <row r="511" spans="10:17" ht="13.5">
      <c r="J511" s="1"/>
      <c r="K511" s="1"/>
      <c r="L511" s="1"/>
      <c r="M511" s="1"/>
      <c r="N511" s="1"/>
      <c r="O511" s="1"/>
      <c r="P511" s="24"/>
      <c r="Q511" s="1"/>
    </row>
    <row r="512" spans="10:17" ht="13.5">
      <c r="J512" s="1"/>
      <c r="K512" s="1"/>
      <c r="L512" s="1"/>
      <c r="M512" s="1"/>
      <c r="N512" s="1"/>
      <c r="O512" s="1"/>
      <c r="P512" s="24"/>
      <c r="Q512" s="1"/>
    </row>
    <row r="513" spans="10:17" ht="13.5">
      <c r="J513" s="1"/>
      <c r="K513" s="1"/>
      <c r="L513" s="1"/>
      <c r="M513" s="1"/>
      <c r="N513" s="1"/>
      <c r="O513" s="1"/>
      <c r="P513" s="24"/>
      <c r="Q513" s="1"/>
    </row>
    <row r="514" spans="10:17" ht="13.5">
      <c r="J514" s="1"/>
      <c r="K514" s="1"/>
      <c r="L514" s="1"/>
      <c r="M514" s="1"/>
      <c r="N514" s="1"/>
      <c r="O514" s="1"/>
      <c r="P514" s="24"/>
      <c r="Q514" s="1"/>
    </row>
    <row r="515" spans="10:17" ht="13.5">
      <c r="J515" s="1"/>
      <c r="K515" s="1"/>
      <c r="L515" s="1"/>
      <c r="M515" s="1"/>
      <c r="N515" s="1"/>
      <c r="O515" s="1"/>
      <c r="P515" s="24"/>
      <c r="Q515" s="1"/>
    </row>
    <row r="516" spans="10:17" ht="13.5">
      <c r="J516" s="1"/>
      <c r="K516" s="1"/>
      <c r="L516" s="1"/>
      <c r="M516" s="1"/>
      <c r="N516" s="1"/>
      <c r="O516" s="1"/>
      <c r="P516" s="24"/>
      <c r="Q516" s="1"/>
    </row>
    <row r="517" spans="10:17" ht="13.5">
      <c r="J517" s="1"/>
      <c r="K517" s="1"/>
      <c r="L517" s="1"/>
      <c r="M517" s="1"/>
      <c r="N517" s="1"/>
      <c r="O517" s="1"/>
      <c r="P517" s="24"/>
      <c r="Q517" s="1"/>
    </row>
    <row r="518" spans="10:17" ht="13.5">
      <c r="J518" s="1"/>
      <c r="K518" s="1"/>
      <c r="L518" s="1"/>
      <c r="M518" s="1"/>
      <c r="N518" s="1"/>
      <c r="O518" s="1"/>
      <c r="P518" s="24"/>
      <c r="Q518" s="1"/>
    </row>
    <row r="519" spans="10:17" ht="13.5">
      <c r="J519" s="1"/>
      <c r="K519" s="1"/>
      <c r="L519" s="1"/>
      <c r="M519" s="1"/>
      <c r="N519" s="1"/>
      <c r="O519" s="1"/>
      <c r="P519" s="24"/>
      <c r="Q519" s="1"/>
    </row>
    <row r="520" spans="10:17" ht="13.5">
      <c r="J520" s="1"/>
      <c r="K520" s="1"/>
      <c r="L520" s="1"/>
      <c r="M520" s="1"/>
      <c r="N520" s="1"/>
      <c r="O520" s="1"/>
      <c r="P520" s="24"/>
      <c r="Q520" s="1"/>
    </row>
    <row r="521" spans="10:17" ht="13.5">
      <c r="J521" s="1"/>
      <c r="K521" s="1"/>
      <c r="L521" s="1"/>
      <c r="M521" s="1"/>
      <c r="N521" s="1"/>
      <c r="O521" s="1"/>
      <c r="P521" s="24"/>
      <c r="Q521" s="1"/>
    </row>
    <row r="522" spans="10:17" ht="13.5">
      <c r="J522" s="1"/>
      <c r="K522" s="1"/>
      <c r="L522" s="1"/>
      <c r="M522" s="1"/>
      <c r="N522" s="1"/>
      <c r="O522" s="1"/>
      <c r="P522" s="24"/>
      <c r="Q522" s="1"/>
    </row>
    <row r="523" spans="10:17" ht="13.5">
      <c r="J523" s="1"/>
      <c r="K523" s="1"/>
      <c r="L523" s="1"/>
      <c r="M523" s="1"/>
      <c r="N523" s="1"/>
      <c r="O523" s="1"/>
      <c r="P523" s="24"/>
      <c r="Q523" s="1"/>
    </row>
    <row r="524" spans="10:17" ht="13.5">
      <c r="J524" s="1"/>
      <c r="K524" s="1"/>
      <c r="L524" s="1"/>
      <c r="M524" s="1"/>
      <c r="N524" s="1"/>
      <c r="O524" s="1"/>
      <c r="P524" s="24"/>
      <c r="Q524" s="1"/>
    </row>
    <row r="525" spans="10:17" ht="13.5">
      <c r="J525" s="1"/>
      <c r="K525" s="1"/>
      <c r="L525" s="1"/>
      <c r="M525" s="1"/>
      <c r="N525" s="1"/>
      <c r="O525" s="1"/>
      <c r="P525" s="24"/>
      <c r="Q525" s="1"/>
    </row>
    <row r="526" spans="10:17" ht="13.5">
      <c r="J526" s="1"/>
      <c r="K526" s="1"/>
      <c r="L526" s="1"/>
      <c r="M526" s="1"/>
      <c r="N526" s="1"/>
      <c r="O526" s="1"/>
      <c r="P526" s="24"/>
      <c r="Q526" s="1"/>
    </row>
    <row r="527" spans="10:17" ht="13.5">
      <c r="J527" s="1"/>
      <c r="K527" s="1"/>
      <c r="L527" s="1"/>
      <c r="M527" s="1"/>
      <c r="N527" s="1"/>
      <c r="O527" s="1"/>
      <c r="P527" s="24"/>
      <c r="Q527" s="1"/>
    </row>
    <row r="528" spans="10:17" ht="13.5">
      <c r="J528" s="1"/>
      <c r="K528" s="1"/>
      <c r="L528" s="1"/>
      <c r="M528" s="1"/>
      <c r="N528" s="1"/>
      <c r="O528" s="1"/>
      <c r="P528" s="24"/>
      <c r="Q528" s="1"/>
    </row>
    <row r="529" spans="10:17" ht="13.5">
      <c r="J529" s="1"/>
      <c r="K529" s="1"/>
      <c r="L529" s="1"/>
      <c r="M529" s="1"/>
      <c r="N529" s="1"/>
      <c r="O529" s="1"/>
      <c r="P529" s="24"/>
      <c r="Q529" s="1"/>
    </row>
    <row r="530" spans="10:17" ht="13.5">
      <c r="J530" s="1"/>
      <c r="K530" s="1"/>
      <c r="L530" s="1"/>
      <c r="M530" s="1"/>
      <c r="N530" s="1"/>
      <c r="O530" s="1"/>
      <c r="P530" s="24"/>
      <c r="Q530" s="1"/>
    </row>
    <row r="531" spans="10:17" ht="13.5">
      <c r="J531" s="1"/>
      <c r="K531" s="1"/>
      <c r="L531" s="1"/>
      <c r="M531" s="1"/>
      <c r="N531" s="1"/>
      <c r="O531" s="1"/>
      <c r="P531" s="24"/>
      <c r="Q531" s="1"/>
    </row>
    <row r="532" spans="10:17" ht="13.5">
      <c r="J532" s="1"/>
      <c r="K532" s="1"/>
      <c r="L532" s="1"/>
      <c r="M532" s="1"/>
      <c r="N532" s="1"/>
      <c r="O532" s="1"/>
      <c r="P532" s="24"/>
      <c r="Q532" s="1"/>
    </row>
    <row r="533" spans="10:17" ht="13.5">
      <c r="J533" s="1"/>
      <c r="K533" s="1"/>
      <c r="L533" s="1"/>
      <c r="M533" s="1"/>
      <c r="N533" s="1"/>
      <c r="O533" s="1"/>
      <c r="P533" s="24"/>
      <c r="Q533" s="1"/>
    </row>
    <row r="534" spans="10:17" ht="13.5">
      <c r="J534" s="1"/>
      <c r="K534" s="1"/>
      <c r="L534" s="1"/>
      <c r="M534" s="1"/>
      <c r="N534" s="1"/>
      <c r="O534" s="1"/>
      <c r="P534" s="24"/>
      <c r="Q534" s="1"/>
    </row>
    <row r="535" spans="10:17" ht="13.5">
      <c r="J535" s="1"/>
      <c r="K535" s="1"/>
      <c r="L535" s="1"/>
      <c r="M535" s="1"/>
      <c r="N535" s="1"/>
      <c r="O535" s="1"/>
      <c r="P535" s="24"/>
      <c r="Q535" s="1"/>
    </row>
    <row r="536" spans="10:17" ht="13.5">
      <c r="J536" s="1"/>
      <c r="K536" s="1"/>
      <c r="L536" s="1"/>
      <c r="M536" s="1"/>
      <c r="N536" s="1"/>
      <c r="O536" s="1"/>
      <c r="P536" s="24"/>
      <c r="Q536" s="1"/>
    </row>
    <row r="537" spans="10:17" ht="13.5">
      <c r="J537" s="1"/>
      <c r="K537" s="1"/>
      <c r="L537" s="1"/>
      <c r="M537" s="1"/>
      <c r="N537" s="1"/>
      <c r="O537" s="1"/>
      <c r="P537" s="24"/>
      <c r="Q537" s="1"/>
    </row>
    <row r="538" spans="10:17" ht="13.5">
      <c r="J538" s="1"/>
      <c r="K538" s="1"/>
      <c r="L538" s="1"/>
      <c r="M538" s="1"/>
      <c r="N538" s="1"/>
      <c r="O538" s="1"/>
      <c r="P538" s="24"/>
      <c r="Q538" s="1"/>
    </row>
    <row r="539" spans="10:17" ht="13.5">
      <c r="J539" s="1"/>
      <c r="K539" s="1"/>
      <c r="L539" s="1"/>
      <c r="M539" s="1"/>
      <c r="N539" s="1"/>
      <c r="O539" s="1"/>
      <c r="P539" s="24"/>
      <c r="Q539" s="1"/>
    </row>
    <row r="540" spans="10:17" ht="13.5">
      <c r="J540" s="1"/>
      <c r="K540" s="1"/>
      <c r="L540" s="1"/>
      <c r="M540" s="1"/>
      <c r="N540" s="1"/>
      <c r="O540" s="1"/>
      <c r="P540" s="24"/>
      <c r="Q540" s="1"/>
    </row>
    <row r="541" spans="10:17" ht="13.5">
      <c r="J541" s="1"/>
      <c r="K541" s="1"/>
      <c r="L541" s="1"/>
      <c r="M541" s="1"/>
      <c r="N541" s="1"/>
      <c r="O541" s="1"/>
      <c r="P541" s="24"/>
      <c r="Q541" s="1"/>
    </row>
    <row r="542" spans="10:17" ht="13.5">
      <c r="J542" s="1"/>
      <c r="K542" s="1"/>
      <c r="L542" s="1"/>
      <c r="M542" s="1"/>
      <c r="N542" s="1"/>
      <c r="O542" s="1"/>
      <c r="P542" s="24"/>
      <c r="Q542" s="1"/>
    </row>
    <row r="543" spans="10:17" ht="13.5">
      <c r="J543" s="1"/>
      <c r="K543" s="1"/>
      <c r="L543" s="1"/>
      <c r="M543" s="1"/>
      <c r="N543" s="1"/>
      <c r="O543" s="1"/>
      <c r="P543" s="24"/>
      <c r="Q543" s="1"/>
    </row>
    <row r="544" spans="10:17" ht="13.5">
      <c r="J544" s="1"/>
      <c r="K544" s="1"/>
      <c r="L544" s="1"/>
      <c r="M544" s="1"/>
      <c r="N544" s="1"/>
      <c r="O544" s="1"/>
      <c r="P544" s="24"/>
      <c r="Q544" s="1"/>
    </row>
    <row r="545" spans="10:17" ht="13.5">
      <c r="J545" s="1"/>
      <c r="K545" s="1"/>
      <c r="L545" s="1"/>
      <c r="M545" s="1"/>
      <c r="N545" s="1"/>
      <c r="O545" s="1"/>
      <c r="P545" s="24"/>
      <c r="Q545" s="1"/>
    </row>
    <row r="546" spans="10:17" ht="13.5">
      <c r="J546" s="1"/>
      <c r="K546" s="1"/>
      <c r="L546" s="1"/>
      <c r="M546" s="1"/>
      <c r="N546" s="1"/>
      <c r="O546" s="1"/>
      <c r="P546" s="24"/>
      <c r="Q546" s="1"/>
    </row>
    <row r="547" spans="10:17" ht="13.5">
      <c r="J547" s="1"/>
      <c r="K547" s="1"/>
      <c r="L547" s="1"/>
      <c r="M547" s="1"/>
      <c r="N547" s="1"/>
      <c r="O547" s="1"/>
      <c r="P547" s="24"/>
      <c r="Q547" s="1"/>
    </row>
    <row r="548" spans="10:17" ht="13.5">
      <c r="J548" s="1"/>
      <c r="K548" s="1"/>
      <c r="L548" s="1"/>
      <c r="M548" s="1"/>
      <c r="N548" s="1"/>
      <c r="O548" s="1"/>
      <c r="P548" s="24"/>
      <c r="Q548" s="1"/>
    </row>
    <row r="549" spans="10:17" ht="13.5">
      <c r="J549" s="1"/>
      <c r="K549" s="1"/>
      <c r="L549" s="1"/>
      <c r="M549" s="1"/>
      <c r="N549" s="1"/>
      <c r="O549" s="1"/>
      <c r="P549" s="24"/>
      <c r="Q549" s="1"/>
    </row>
    <row r="550" spans="10:17" ht="13.5">
      <c r="J550" s="1"/>
      <c r="K550" s="1"/>
      <c r="L550" s="1"/>
      <c r="M550" s="1"/>
      <c r="N550" s="1"/>
      <c r="O550" s="1"/>
      <c r="P550" s="24"/>
      <c r="Q550" s="1"/>
    </row>
    <row r="551" spans="10:17" ht="13.5">
      <c r="J551" s="1"/>
      <c r="K551" s="1"/>
      <c r="L551" s="1"/>
      <c r="M551" s="1"/>
      <c r="N551" s="1"/>
      <c r="O551" s="1"/>
      <c r="P551" s="24"/>
      <c r="Q551" s="1"/>
    </row>
    <row r="552" spans="10:17" ht="13.5">
      <c r="J552" s="1"/>
      <c r="K552" s="1"/>
      <c r="L552" s="1"/>
      <c r="M552" s="1"/>
      <c r="N552" s="1"/>
      <c r="O552" s="1"/>
      <c r="P552" s="24"/>
      <c r="Q552" s="1"/>
    </row>
    <row r="553" spans="10:17" ht="13.5">
      <c r="J553" s="1"/>
      <c r="K553" s="1"/>
      <c r="L553" s="1"/>
      <c r="M553" s="1"/>
      <c r="N553" s="1"/>
      <c r="O553" s="1"/>
      <c r="P553" s="24"/>
      <c r="Q553" s="1"/>
    </row>
    <row r="554" spans="10:17" ht="13.5">
      <c r="J554" s="1"/>
      <c r="K554" s="1"/>
      <c r="L554" s="1"/>
      <c r="M554" s="1"/>
      <c r="N554" s="1"/>
      <c r="O554" s="1"/>
      <c r="P554" s="24"/>
      <c r="Q554" s="1"/>
    </row>
    <row r="555" spans="10:17" ht="13.5">
      <c r="J555" s="1"/>
      <c r="K555" s="1"/>
      <c r="L555" s="1"/>
      <c r="M555" s="1"/>
      <c r="N555" s="1"/>
      <c r="O555" s="1"/>
      <c r="P555" s="24"/>
      <c r="Q555" s="1"/>
    </row>
    <row r="556" spans="10:17" ht="13.5">
      <c r="J556" s="1"/>
      <c r="K556" s="1"/>
      <c r="L556" s="1"/>
      <c r="M556" s="1"/>
      <c r="N556" s="1"/>
      <c r="O556" s="1"/>
      <c r="P556" s="24"/>
      <c r="Q556" s="1"/>
    </row>
    <row r="557" spans="10:17" ht="13.5">
      <c r="J557" s="1"/>
      <c r="K557" s="1"/>
      <c r="L557" s="1"/>
      <c r="M557" s="1"/>
      <c r="N557" s="1"/>
      <c r="O557" s="1"/>
      <c r="P557" s="24"/>
      <c r="Q557" s="1"/>
    </row>
    <row r="558" spans="10:17" ht="13.5">
      <c r="J558" s="1"/>
      <c r="K558" s="1"/>
      <c r="L558" s="1"/>
      <c r="M558" s="1"/>
      <c r="N558" s="1"/>
      <c r="O558" s="1"/>
      <c r="P558" s="24"/>
      <c r="Q558" s="1"/>
    </row>
    <row r="559" spans="10:17" ht="13.5">
      <c r="J559" s="1"/>
      <c r="K559" s="1"/>
      <c r="L559" s="1"/>
      <c r="M559" s="1"/>
      <c r="N559" s="1"/>
      <c r="O559" s="1"/>
      <c r="P559" s="24"/>
      <c r="Q559" s="1"/>
    </row>
    <row r="560" spans="10:17" ht="13.5">
      <c r="J560" s="1"/>
      <c r="K560" s="1"/>
      <c r="L560" s="1"/>
      <c r="M560" s="1"/>
      <c r="N560" s="1"/>
      <c r="O560" s="1"/>
      <c r="P560" s="24"/>
      <c r="Q560" s="1"/>
    </row>
    <row r="561" spans="10:17" ht="13.5">
      <c r="J561" s="1"/>
      <c r="K561" s="1"/>
      <c r="L561" s="1"/>
      <c r="M561" s="1"/>
      <c r="N561" s="1"/>
      <c r="O561" s="1"/>
      <c r="P561" s="24"/>
      <c r="Q561" s="1"/>
    </row>
    <row r="562" spans="10:17" ht="13.5">
      <c r="J562" s="1"/>
      <c r="K562" s="1"/>
      <c r="L562" s="1"/>
      <c r="M562" s="1"/>
      <c r="N562" s="1"/>
      <c r="O562" s="1"/>
      <c r="P562" s="24"/>
      <c r="Q562" s="1"/>
    </row>
    <row r="563" spans="10:17" ht="13.5">
      <c r="J563" s="1"/>
      <c r="K563" s="1"/>
      <c r="L563" s="1"/>
      <c r="M563" s="1"/>
      <c r="N563" s="1"/>
      <c r="O563" s="1"/>
      <c r="P563" s="24"/>
      <c r="Q563" s="1"/>
    </row>
    <row r="564" spans="10:17" ht="13.5">
      <c r="J564" s="1"/>
      <c r="K564" s="1"/>
      <c r="L564" s="1"/>
      <c r="M564" s="1"/>
      <c r="N564" s="1"/>
      <c r="O564" s="1"/>
      <c r="P564" s="24"/>
      <c r="Q564" s="1"/>
    </row>
    <row r="565" spans="10:17" ht="13.5">
      <c r="J565" s="1"/>
      <c r="K565" s="1"/>
      <c r="L565" s="1"/>
      <c r="M565" s="1"/>
      <c r="N565" s="1"/>
      <c r="O565" s="1"/>
      <c r="P565" s="24"/>
      <c r="Q565" s="1"/>
    </row>
    <row r="566" spans="10:17" ht="13.5">
      <c r="J566" s="1"/>
      <c r="K566" s="1"/>
      <c r="L566" s="1"/>
      <c r="M566" s="1"/>
      <c r="N566" s="1"/>
      <c r="O566" s="1"/>
      <c r="P566" s="24"/>
      <c r="Q566" s="1"/>
    </row>
    <row r="567" spans="10:17" ht="13.5">
      <c r="J567" s="1"/>
      <c r="K567" s="1"/>
      <c r="L567" s="1"/>
      <c r="M567" s="1"/>
      <c r="N567" s="1"/>
      <c r="O567" s="1"/>
      <c r="P567" s="24"/>
      <c r="Q567" s="1"/>
    </row>
    <row r="568" spans="10:17" ht="13.5">
      <c r="J568" s="1"/>
      <c r="K568" s="1"/>
      <c r="L568" s="1"/>
      <c r="M568" s="1"/>
      <c r="N568" s="1"/>
      <c r="O568" s="1"/>
      <c r="P568" s="24"/>
      <c r="Q568" s="1"/>
    </row>
    <row r="569" spans="10:17" ht="13.5">
      <c r="J569" s="1"/>
      <c r="K569" s="1"/>
      <c r="L569" s="1"/>
      <c r="M569" s="1"/>
      <c r="N569" s="1"/>
      <c r="O569" s="1"/>
      <c r="P569" s="24"/>
      <c r="Q569" s="1"/>
    </row>
    <row r="570" spans="10:17" ht="13.5">
      <c r="J570" s="1"/>
      <c r="K570" s="1"/>
      <c r="L570" s="1"/>
      <c r="M570" s="1"/>
      <c r="N570" s="1"/>
      <c r="O570" s="1"/>
      <c r="P570" s="24"/>
      <c r="Q570" s="1"/>
    </row>
    <row r="571" spans="10:17" ht="13.5">
      <c r="J571" s="1"/>
      <c r="K571" s="1"/>
      <c r="L571" s="1"/>
      <c r="M571" s="1"/>
      <c r="N571" s="1"/>
      <c r="O571" s="1"/>
      <c r="P571" s="24"/>
      <c r="Q571" s="1"/>
    </row>
    <row r="572" spans="10:17" ht="13.5">
      <c r="J572" s="1"/>
      <c r="K572" s="1"/>
      <c r="L572" s="1"/>
      <c r="M572" s="1"/>
      <c r="N572" s="1"/>
      <c r="O572" s="1"/>
      <c r="P572" s="24"/>
      <c r="Q572" s="1"/>
    </row>
    <row r="573" spans="10:17" ht="13.5">
      <c r="J573" s="1"/>
      <c r="K573" s="1"/>
      <c r="L573" s="1"/>
      <c r="M573" s="1"/>
      <c r="N573" s="1"/>
      <c r="O573" s="1"/>
      <c r="P573" s="24"/>
      <c r="Q573" s="1"/>
    </row>
    <row r="574" spans="10:17" ht="13.5">
      <c r="J574" s="1"/>
      <c r="K574" s="1"/>
      <c r="L574" s="1"/>
      <c r="M574" s="1"/>
      <c r="N574" s="1"/>
      <c r="O574" s="1"/>
      <c r="P574" s="24"/>
      <c r="Q574" s="1"/>
    </row>
    <row r="575" spans="10:17" ht="13.5">
      <c r="J575" s="1"/>
      <c r="K575" s="1"/>
      <c r="L575" s="1"/>
      <c r="M575" s="1"/>
      <c r="N575" s="1"/>
      <c r="O575" s="1"/>
      <c r="P575" s="24"/>
      <c r="Q575" s="1"/>
    </row>
    <row r="576" spans="10:17" ht="13.5">
      <c r="J576" s="1"/>
      <c r="K576" s="1"/>
      <c r="L576" s="1"/>
      <c r="M576" s="1"/>
      <c r="N576" s="1"/>
      <c r="O576" s="1"/>
      <c r="P576" s="24"/>
      <c r="Q576" s="1"/>
    </row>
    <row r="577" spans="10:17" ht="13.5">
      <c r="J577" s="1"/>
      <c r="K577" s="1"/>
      <c r="L577" s="1"/>
      <c r="M577" s="1"/>
      <c r="N577" s="1"/>
      <c r="O577" s="1"/>
      <c r="P577" s="24"/>
      <c r="Q577" s="1"/>
    </row>
    <row r="578" spans="10:17" ht="13.5">
      <c r="J578" s="1"/>
      <c r="K578" s="1"/>
      <c r="L578" s="1"/>
      <c r="M578" s="1"/>
      <c r="N578" s="1"/>
      <c r="O578" s="1"/>
      <c r="P578" s="24"/>
      <c r="Q578" s="1"/>
    </row>
    <row r="579" spans="10:17" ht="13.5">
      <c r="J579" s="1"/>
      <c r="K579" s="1"/>
      <c r="L579" s="1"/>
      <c r="M579" s="1"/>
      <c r="N579" s="1"/>
      <c r="O579" s="1"/>
      <c r="P579" s="24"/>
      <c r="Q579" s="1"/>
    </row>
    <row r="580" spans="10:17" ht="13.5">
      <c r="J580" s="1"/>
      <c r="K580" s="1"/>
      <c r="L580" s="1"/>
      <c r="M580" s="1"/>
      <c r="N580" s="1"/>
      <c r="O580" s="1"/>
      <c r="P580" s="24"/>
      <c r="Q580" s="1"/>
    </row>
    <row r="581" spans="10:17" ht="13.5">
      <c r="J581" s="1"/>
      <c r="K581" s="1"/>
      <c r="L581" s="1"/>
      <c r="M581" s="1"/>
      <c r="N581" s="1"/>
      <c r="O581" s="1"/>
      <c r="P581" s="24"/>
      <c r="Q581" s="1"/>
    </row>
    <row r="582" spans="10:17" ht="13.5">
      <c r="J582" s="1"/>
      <c r="K582" s="1"/>
      <c r="L582" s="1"/>
      <c r="M582" s="1"/>
      <c r="N582" s="1"/>
      <c r="O582" s="1"/>
      <c r="P582" s="24"/>
      <c r="Q582" s="1"/>
    </row>
    <row r="583" spans="10:17" ht="13.5">
      <c r="J583" s="1"/>
      <c r="K583" s="1"/>
      <c r="L583" s="1"/>
      <c r="M583" s="1"/>
      <c r="N583" s="1"/>
      <c r="O583" s="1"/>
      <c r="P583" s="24"/>
      <c r="Q583" s="1"/>
    </row>
    <row r="584" spans="10:17" ht="13.5">
      <c r="J584" s="1"/>
      <c r="K584" s="1"/>
      <c r="L584" s="1"/>
      <c r="M584" s="1"/>
      <c r="N584" s="1"/>
      <c r="O584" s="1"/>
      <c r="P584" s="24"/>
      <c r="Q584" s="1"/>
    </row>
    <row r="585" spans="10:17" ht="13.5">
      <c r="J585" s="1"/>
      <c r="K585" s="1"/>
      <c r="L585" s="1"/>
      <c r="M585" s="1"/>
      <c r="N585" s="1"/>
      <c r="O585" s="1"/>
      <c r="P585" s="24"/>
      <c r="Q585" s="1"/>
    </row>
    <row r="586" spans="10:17" ht="13.5">
      <c r="J586" s="1"/>
      <c r="K586" s="1"/>
      <c r="L586" s="1"/>
      <c r="M586" s="1"/>
      <c r="N586" s="1"/>
      <c r="O586" s="1"/>
      <c r="P586" s="24"/>
      <c r="Q586" s="1"/>
    </row>
    <row r="587" spans="10:17" ht="13.5">
      <c r="J587" s="1"/>
      <c r="K587" s="1"/>
      <c r="L587" s="1"/>
      <c r="M587" s="1"/>
      <c r="N587" s="1"/>
      <c r="O587" s="1"/>
      <c r="P587" s="24"/>
      <c r="Q587" s="1"/>
    </row>
    <row r="588" spans="10:17" ht="13.5">
      <c r="J588" s="1"/>
      <c r="K588" s="1"/>
      <c r="L588" s="1"/>
      <c r="M588" s="1"/>
      <c r="N588" s="1"/>
      <c r="O588" s="1"/>
      <c r="P588" s="24"/>
      <c r="Q588" s="1"/>
    </row>
    <row r="589" spans="10:17" ht="13.5">
      <c r="J589" s="1"/>
      <c r="K589" s="1"/>
      <c r="L589" s="1"/>
      <c r="M589" s="1"/>
      <c r="N589" s="1"/>
      <c r="O589" s="1"/>
      <c r="P589" s="24"/>
      <c r="Q589" s="1"/>
    </row>
    <row r="590" spans="10:17" ht="13.5">
      <c r="J590" s="1"/>
      <c r="K590" s="1"/>
      <c r="L590" s="1"/>
      <c r="M590" s="1"/>
      <c r="N590" s="1"/>
      <c r="O590" s="1"/>
      <c r="P590" s="24"/>
      <c r="Q590" s="1"/>
    </row>
    <row r="591" spans="10:17" ht="13.5">
      <c r="J591" s="1"/>
      <c r="K591" s="1"/>
      <c r="L591" s="1"/>
      <c r="M591" s="1"/>
      <c r="N591" s="1"/>
      <c r="O591" s="1"/>
      <c r="P591" s="24"/>
      <c r="Q591" s="1"/>
    </row>
    <row r="592" spans="10:17" ht="13.5">
      <c r="J592" s="1"/>
      <c r="K592" s="1"/>
      <c r="L592" s="1"/>
      <c r="M592" s="1"/>
      <c r="N592" s="1"/>
      <c r="O592" s="1"/>
      <c r="P592" s="24"/>
      <c r="Q592" s="1"/>
    </row>
    <row r="593" spans="10:17" ht="13.5">
      <c r="J593" s="1"/>
      <c r="K593" s="1"/>
      <c r="L593" s="1"/>
      <c r="M593" s="1"/>
      <c r="N593" s="1"/>
      <c r="O593" s="1"/>
      <c r="P593" s="24"/>
      <c r="Q593" s="1"/>
    </row>
    <row r="594" spans="10:17" ht="13.5">
      <c r="J594" s="1"/>
      <c r="K594" s="1"/>
      <c r="L594" s="1"/>
      <c r="M594" s="1"/>
      <c r="N594" s="1"/>
      <c r="O594" s="1"/>
      <c r="P594" s="24"/>
      <c r="Q594" s="1"/>
    </row>
    <row r="595" spans="10:17" ht="13.5">
      <c r="J595" s="1"/>
      <c r="K595" s="1"/>
      <c r="L595" s="1"/>
      <c r="M595" s="1"/>
      <c r="N595" s="1"/>
      <c r="O595" s="1"/>
      <c r="P595" s="24"/>
      <c r="Q595" s="1"/>
    </row>
    <row r="596" spans="10:17" ht="13.5">
      <c r="J596" s="1"/>
      <c r="K596" s="1"/>
      <c r="L596" s="1"/>
      <c r="M596" s="1"/>
      <c r="N596" s="1"/>
      <c r="O596" s="1"/>
      <c r="P596" s="24"/>
      <c r="Q596" s="1"/>
    </row>
    <row r="597" spans="10:17" ht="13.5">
      <c r="J597" s="1"/>
      <c r="K597" s="1"/>
      <c r="L597" s="1"/>
      <c r="M597" s="1"/>
      <c r="N597" s="1"/>
      <c r="O597" s="1"/>
      <c r="P597" s="24"/>
      <c r="Q597" s="1"/>
    </row>
    <row r="598" spans="10:17" ht="13.5">
      <c r="J598" s="1"/>
      <c r="K598" s="1"/>
      <c r="L598" s="1"/>
      <c r="M598" s="1"/>
      <c r="N598" s="1"/>
      <c r="O598" s="1"/>
      <c r="P598" s="24"/>
      <c r="Q598" s="1"/>
    </row>
    <row r="599" spans="10:17" ht="13.5">
      <c r="J599" s="1"/>
      <c r="K599" s="1"/>
      <c r="L599" s="1"/>
      <c r="M599" s="1"/>
      <c r="N599" s="1"/>
      <c r="O599" s="1"/>
      <c r="P599" s="24"/>
      <c r="Q599" s="1"/>
    </row>
    <row r="600" spans="10:17" ht="13.5">
      <c r="J600" s="1"/>
      <c r="K600" s="1"/>
      <c r="L600" s="1"/>
      <c r="M600" s="1"/>
      <c r="N600" s="1"/>
      <c r="O600" s="1"/>
      <c r="P600" s="24"/>
      <c r="Q600" s="1"/>
    </row>
    <row r="601" spans="10:17" ht="13.5">
      <c r="J601" s="1"/>
      <c r="K601" s="1"/>
      <c r="L601" s="1"/>
      <c r="M601" s="1"/>
      <c r="N601" s="1"/>
      <c r="O601" s="1"/>
      <c r="P601" s="24"/>
      <c r="Q601" s="1"/>
    </row>
    <row r="602" spans="10:17" ht="13.5">
      <c r="J602" s="1"/>
      <c r="K602" s="1"/>
      <c r="L602" s="1"/>
      <c r="M602" s="1"/>
      <c r="N602" s="1"/>
      <c r="O602" s="1"/>
      <c r="P602" s="24"/>
      <c r="Q602" s="1"/>
    </row>
    <row r="603" spans="10:17" ht="13.5">
      <c r="J603" s="1"/>
      <c r="K603" s="1"/>
      <c r="L603" s="1"/>
      <c r="M603" s="1"/>
      <c r="N603" s="1"/>
      <c r="O603" s="1"/>
      <c r="P603" s="24"/>
      <c r="Q603" s="1"/>
    </row>
    <row r="604" spans="10:17" ht="13.5">
      <c r="J604" s="1"/>
      <c r="K604" s="1"/>
      <c r="L604" s="1"/>
      <c r="M604" s="1"/>
      <c r="N604" s="1"/>
      <c r="O604" s="1"/>
      <c r="P604" s="24"/>
      <c r="Q604" s="1"/>
    </row>
    <row r="605" spans="10:17" ht="13.5">
      <c r="J605" s="1"/>
      <c r="K605" s="1"/>
      <c r="L605" s="1"/>
      <c r="M605" s="1"/>
      <c r="N605" s="1"/>
      <c r="O605" s="1"/>
      <c r="P605" s="24"/>
      <c r="Q605" s="1"/>
    </row>
    <row r="606" spans="10:17" ht="13.5">
      <c r="J606" s="1"/>
      <c r="K606" s="1"/>
      <c r="L606" s="1"/>
      <c r="M606" s="1"/>
      <c r="N606" s="1"/>
      <c r="O606" s="1"/>
      <c r="P606" s="24"/>
      <c r="Q606" s="1"/>
    </row>
    <row r="607" spans="10:17" ht="13.5">
      <c r="J607" s="1"/>
      <c r="K607" s="1"/>
      <c r="L607" s="1"/>
      <c r="M607" s="1"/>
      <c r="N607" s="1"/>
      <c r="O607" s="1"/>
      <c r="P607" s="24"/>
      <c r="Q607" s="1"/>
    </row>
    <row r="608" spans="10:17" ht="13.5">
      <c r="J608" s="1"/>
      <c r="K608" s="1"/>
      <c r="L608" s="1"/>
      <c r="M608" s="1"/>
      <c r="N608" s="1"/>
      <c r="O608" s="1"/>
      <c r="P608" s="24"/>
      <c r="Q608" s="1"/>
    </row>
    <row r="609" spans="10:17" ht="13.5">
      <c r="J609" s="1"/>
      <c r="K609" s="1"/>
      <c r="L609" s="1"/>
      <c r="M609" s="1"/>
      <c r="N609" s="1"/>
      <c r="O609" s="1"/>
      <c r="P609" s="24"/>
      <c r="Q609" s="1"/>
    </row>
    <row r="610" spans="10:17" ht="13.5">
      <c r="J610" s="1"/>
      <c r="K610" s="1"/>
      <c r="L610" s="1"/>
      <c r="M610" s="1"/>
      <c r="N610" s="1"/>
      <c r="O610" s="1"/>
      <c r="P610" s="24"/>
      <c r="Q610" s="1"/>
    </row>
    <row r="611" spans="10:17" ht="13.5">
      <c r="J611" s="1"/>
      <c r="K611" s="1"/>
      <c r="L611" s="1"/>
      <c r="M611" s="1"/>
      <c r="N611" s="1"/>
      <c r="O611" s="1"/>
      <c r="P611" s="24"/>
      <c r="Q611" s="1"/>
    </row>
    <row r="612" spans="10:17" ht="13.5">
      <c r="J612" s="1"/>
      <c r="K612" s="1"/>
      <c r="L612" s="1"/>
      <c r="M612" s="1"/>
      <c r="N612" s="1"/>
      <c r="O612" s="1"/>
      <c r="P612" s="24"/>
      <c r="Q612" s="1"/>
    </row>
    <row r="613" spans="10:17" ht="13.5">
      <c r="J613" s="1"/>
      <c r="K613" s="1"/>
      <c r="L613" s="1"/>
      <c r="M613" s="1"/>
      <c r="N613" s="1"/>
      <c r="O613" s="1"/>
      <c r="P613" s="24"/>
      <c r="Q613" s="1"/>
    </row>
    <row r="614" spans="10:17" ht="13.5">
      <c r="J614" s="1"/>
      <c r="K614" s="1"/>
      <c r="L614" s="1"/>
      <c r="M614" s="1"/>
      <c r="N614" s="1"/>
      <c r="O614" s="1"/>
      <c r="P614" s="24"/>
      <c r="Q614" s="1"/>
    </row>
    <row r="615" spans="10:17" ht="13.5">
      <c r="J615" s="1"/>
      <c r="K615" s="1"/>
      <c r="L615" s="1"/>
      <c r="M615" s="1"/>
      <c r="N615" s="1"/>
      <c r="O615" s="1"/>
      <c r="P615" s="24"/>
      <c r="Q615" s="1"/>
    </row>
    <row r="616" spans="10:17" ht="13.5">
      <c r="J616" s="1"/>
      <c r="K616" s="1"/>
      <c r="L616" s="1"/>
      <c r="M616" s="1"/>
      <c r="N616" s="1"/>
      <c r="O616" s="1"/>
      <c r="P616" s="24"/>
      <c r="Q616" s="1"/>
    </row>
    <row r="617" spans="10:17" ht="13.5">
      <c r="J617" s="1"/>
      <c r="K617" s="1"/>
      <c r="L617" s="1"/>
      <c r="M617" s="1"/>
      <c r="N617" s="1"/>
      <c r="O617" s="1"/>
      <c r="P617" s="24"/>
      <c r="Q617" s="1"/>
    </row>
    <row r="618" spans="10:17" ht="13.5">
      <c r="J618" s="1"/>
      <c r="K618" s="1"/>
      <c r="L618" s="1"/>
      <c r="M618" s="1"/>
      <c r="N618" s="1"/>
      <c r="O618" s="1"/>
      <c r="P618" s="24"/>
      <c r="Q618" s="1"/>
    </row>
    <row r="619" spans="10:17" ht="13.5">
      <c r="J619" s="1"/>
      <c r="K619" s="1"/>
      <c r="L619" s="1"/>
      <c r="M619" s="1"/>
      <c r="N619" s="1"/>
      <c r="O619" s="1"/>
      <c r="P619" s="24"/>
      <c r="Q619" s="1"/>
    </row>
    <row r="620" spans="10:17" ht="13.5">
      <c r="J620" s="1"/>
      <c r="K620" s="1"/>
      <c r="L620" s="1"/>
      <c r="M620" s="1"/>
      <c r="N620" s="1"/>
      <c r="O620" s="1"/>
      <c r="P620" s="24"/>
      <c r="Q620" s="1"/>
    </row>
    <row r="621" spans="10:17" ht="13.5">
      <c r="J621" s="1"/>
      <c r="K621" s="1"/>
      <c r="L621" s="1"/>
      <c r="M621" s="1"/>
      <c r="N621" s="1"/>
      <c r="O621" s="1"/>
      <c r="P621" s="24"/>
      <c r="Q621" s="1"/>
    </row>
    <row r="622" spans="10:17" ht="13.5">
      <c r="J622" s="1"/>
      <c r="K622" s="1"/>
      <c r="L622" s="1"/>
      <c r="M622" s="1"/>
      <c r="N622" s="1"/>
      <c r="O622" s="1"/>
      <c r="P622" s="24"/>
      <c r="Q622" s="1"/>
    </row>
    <row r="623" spans="10:17" ht="13.5">
      <c r="J623" s="1"/>
      <c r="K623" s="1"/>
      <c r="L623" s="1"/>
      <c r="M623" s="1"/>
      <c r="N623" s="1"/>
      <c r="O623" s="1"/>
      <c r="P623" s="24"/>
      <c r="Q623" s="1"/>
    </row>
    <row r="624" spans="10:17" ht="13.5">
      <c r="J624" s="1"/>
      <c r="K624" s="1"/>
      <c r="L624" s="1"/>
      <c r="M624" s="1"/>
      <c r="N624" s="1"/>
      <c r="O624" s="1"/>
      <c r="P624" s="24"/>
      <c r="Q624" s="1"/>
    </row>
    <row r="625" spans="10:17" ht="13.5">
      <c r="J625" s="1"/>
      <c r="K625" s="1"/>
      <c r="L625" s="1"/>
      <c r="M625" s="1"/>
      <c r="N625" s="1"/>
      <c r="O625" s="1"/>
      <c r="P625" s="24"/>
      <c r="Q625" s="1"/>
    </row>
    <row r="626" spans="10:17" ht="13.5">
      <c r="J626" s="1"/>
      <c r="K626" s="1"/>
      <c r="L626" s="1"/>
      <c r="M626" s="1"/>
      <c r="N626" s="1"/>
      <c r="O626" s="1"/>
      <c r="P626" s="24"/>
      <c r="Q626" s="1"/>
    </row>
    <row r="627" spans="10:17" ht="13.5">
      <c r="J627" s="1"/>
      <c r="K627" s="1"/>
      <c r="L627" s="1"/>
      <c r="M627" s="1"/>
      <c r="N627" s="1"/>
      <c r="O627" s="1"/>
      <c r="P627" s="24"/>
      <c r="Q627" s="1"/>
    </row>
    <row r="628" spans="10:17" ht="13.5">
      <c r="J628" s="1"/>
      <c r="K628" s="1"/>
      <c r="L628" s="1"/>
      <c r="M628" s="1"/>
      <c r="N628" s="1"/>
      <c r="O628" s="1"/>
      <c r="P628" s="24"/>
      <c r="Q628" s="1"/>
    </row>
    <row r="629" spans="10:17" ht="13.5">
      <c r="J629" s="1"/>
      <c r="K629" s="1"/>
      <c r="L629" s="1"/>
      <c r="M629" s="1"/>
      <c r="N629" s="1"/>
      <c r="O629" s="1"/>
      <c r="P629" s="24"/>
      <c r="Q629" s="1"/>
    </row>
    <row r="630" spans="10:17" ht="13.5">
      <c r="J630" s="1"/>
      <c r="K630" s="1"/>
      <c r="L630" s="1"/>
      <c r="M630" s="1"/>
      <c r="N630" s="1"/>
      <c r="O630" s="1"/>
      <c r="P630" s="24"/>
      <c r="Q630" s="1"/>
    </row>
    <row r="631" spans="10:17" ht="13.5">
      <c r="J631" s="1"/>
      <c r="K631" s="1"/>
      <c r="L631" s="1"/>
      <c r="M631" s="1"/>
      <c r="N631" s="1"/>
      <c r="O631" s="1"/>
      <c r="P631" s="24"/>
      <c r="Q631" s="1"/>
    </row>
    <row r="632" spans="10:17" ht="13.5">
      <c r="J632" s="1"/>
      <c r="K632" s="1"/>
      <c r="L632" s="1"/>
      <c r="M632" s="1"/>
      <c r="N632" s="1"/>
      <c r="O632" s="1"/>
      <c r="P632" s="24"/>
      <c r="Q632" s="1"/>
    </row>
    <row r="633" spans="10:17" ht="13.5">
      <c r="J633" s="1"/>
      <c r="K633" s="1"/>
      <c r="L633" s="1"/>
      <c r="M633" s="1"/>
      <c r="N633" s="1"/>
      <c r="O633" s="1"/>
      <c r="P633" s="24"/>
      <c r="Q633" s="1"/>
    </row>
    <row r="634" spans="10:17" ht="13.5">
      <c r="J634" s="1"/>
      <c r="K634" s="1"/>
      <c r="L634" s="1"/>
      <c r="M634" s="1"/>
      <c r="N634" s="1"/>
      <c r="O634" s="1"/>
      <c r="P634" s="24"/>
      <c r="Q634" s="1"/>
    </row>
    <row r="635" spans="10:17" ht="13.5">
      <c r="J635" s="1"/>
      <c r="K635" s="1"/>
      <c r="L635" s="1"/>
      <c r="M635" s="1"/>
      <c r="N635" s="1"/>
      <c r="O635" s="1"/>
      <c r="P635" s="24"/>
      <c r="Q635" s="1"/>
    </row>
    <row r="636" spans="10:17" ht="13.5">
      <c r="J636" s="1"/>
      <c r="K636" s="1"/>
      <c r="L636" s="1"/>
      <c r="M636" s="1"/>
      <c r="N636" s="1"/>
      <c r="O636" s="1"/>
      <c r="P636" s="24"/>
      <c r="Q636" s="1"/>
    </row>
    <row r="637" spans="10:17" ht="13.5">
      <c r="J637" s="1"/>
      <c r="K637" s="1"/>
      <c r="L637" s="1"/>
      <c r="M637" s="1"/>
      <c r="N637" s="1"/>
      <c r="O637" s="1"/>
      <c r="P637" s="24"/>
      <c r="Q637" s="1"/>
    </row>
    <row r="638" spans="10:17" ht="13.5">
      <c r="J638" s="1"/>
      <c r="K638" s="1"/>
      <c r="L638" s="1"/>
      <c r="M638" s="1"/>
      <c r="N638" s="1"/>
      <c r="O638" s="1"/>
      <c r="P638" s="24"/>
      <c r="Q638" s="1"/>
    </row>
    <row r="639" spans="10:17" ht="13.5">
      <c r="J639" s="1"/>
      <c r="K639" s="1"/>
      <c r="L639" s="1"/>
      <c r="M639" s="1"/>
      <c r="N639" s="1"/>
      <c r="O639" s="1"/>
      <c r="P639" s="24"/>
      <c r="Q639" s="1"/>
    </row>
    <row r="640" spans="10:17" ht="13.5">
      <c r="J640" s="1"/>
      <c r="K640" s="1"/>
      <c r="L640" s="1"/>
      <c r="M640" s="1"/>
      <c r="N640" s="1"/>
      <c r="O640" s="1"/>
      <c r="P640" s="24"/>
      <c r="Q640" s="1"/>
    </row>
    <row r="641" spans="10:17" ht="13.5">
      <c r="J641" s="1"/>
      <c r="K641" s="1"/>
      <c r="L641" s="1"/>
      <c r="M641" s="1"/>
      <c r="N641" s="1"/>
      <c r="O641" s="1"/>
      <c r="P641" s="24"/>
      <c r="Q641" s="1"/>
    </row>
    <row r="642" spans="10:17" ht="13.5">
      <c r="J642" s="1"/>
      <c r="K642" s="1"/>
      <c r="L642" s="1"/>
      <c r="M642" s="1"/>
      <c r="N642" s="1"/>
      <c r="O642" s="1"/>
      <c r="P642" s="24"/>
      <c r="Q642" s="1"/>
    </row>
    <row r="643" spans="10:17" ht="13.5">
      <c r="J643" s="1"/>
      <c r="K643" s="1"/>
      <c r="L643" s="1"/>
      <c r="M643" s="1"/>
      <c r="N643" s="1"/>
      <c r="O643" s="1"/>
      <c r="P643" s="24"/>
      <c r="Q643" s="1"/>
    </row>
    <row r="644" spans="10:17" ht="13.5">
      <c r="J644" s="1"/>
      <c r="K644" s="1"/>
      <c r="L644" s="1"/>
      <c r="M644" s="1"/>
      <c r="N644" s="1"/>
      <c r="O644" s="1"/>
      <c r="P644" s="24"/>
      <c r="Q644" s="1"/>
    </row>
    <row r="645" spans="10:17" ht="13.5">
      <c r="J645" s="1"/>
      <c r="K645" s="1"/>
      <c r="L645" s="1"/>
      <c r="M645" s="1"/>
      <c r="N645" s="1"/>
      <c r="O645" s="1"/>
      <c r="P645" s="24"/>
      <c r="Q645" s="1"/>
    </row>
    <row r="646" spans="10:17" ht="13.5">
      <c r="J646" s="1"/>
      <c r="K646" s="1"/>
      <c r="L646" s="1"/>
      <c r="M646" s="1"/>
      <c r="N646" s="1"/>
      <c r="O646" s="1"/>
      <c r="P646" s="24"/>
      <c r="Q646" s="1"/>
    </row>
    <row r="647" spans="10:17" ht="13.5">
      <c r="J647" s="1"/>
      <c r="K647" s="1"/>
      <c r="L647" s="1"/>
      <c r="M647" s="1"/>
      <c r="N647" s="1"/>
      <c r="O647" s="1"/>
      <c r="P647" s="24"/>
      <c r="Q647" s="1"/>
    </row>
    <row r="648" spans="10:17" ht="13.5">
      <c r="J648" s="1"/>
      <c r="K648" s="1"/>
      <c r="L648" s="1"/>
      <c r="M648" s="1"/>
      <c r="N648" s="1"/>
      <c r="O648" s="1"/>
      <c r="P648" s="24"/>
      <c r="Q648" s="1"/>
    </row>
    <row r="649" spans="10:17" ht="13.5">
      <c r="J649" s="1"/>
      <c r="K649" s="1"/>
      <c r="L649" s="1"/>
      <c r="M649" s="1"/>
      <c r="N649" s="1"/>
      <c r="O649" s="1"/>
      <c r="P649" s="24"/>
      <c r="Q649" s="1"/>
    </row>
    <row r="650" spans="10:17" ht="13.5">
      <c r="J650" s="1"/>
      <c r="K650" s="1"/>
      <c r="L650" s="1"/>
      <c r="M650" s="1"/>
      <c r="N650" s="1"/>
      <c r="O650" s="1"/>
      <c r="P650" s="24"/>
      <c r="Q650" s="1"/>
    </row>
    <row r="651" spans="10:17" ht="13.5">
      <c r="J651" s="1"/>
      <c r="K651" s="1"/>
      <c r="L651" s="1"/>
      <c r="M651" s="1"/>
      <c r="N651" s="1"/>
      <c r="O651" s="1"/>
      <c r="P651" s="24"/>
      <c r="Q651" s="1"/>
    </row>
    <row r="652" spans="10:17" ht="13.5">
      <c r="J652" s="1"/>
      <c r="K652" s="1"/>
      <c r="L652" s="1"/>
      <c r="M652" s="1"/>
      <c r="N652" s="1"/>
      <c r="O652" s="1"/>
      <c r="P652" s="24"/>
      <c r="Q652" s="1"/>
    </row>
    <row r="653" spans="10:17" ht="13.5">
      <c r="J653" s="1"/>
      <c r="K653" s="1"/>
      <c r="L653" s="1"/>
      <c r="M653" s="1"/>
      <c r="N653" s="1"/>
      <c r="O653" s="1"/>
      <c r="P653" s="24"/>
      <c r="Q653" s="1"/>
    </row>
    <row r="654" spans="10:17" ht="13.5">
      <c r="J654" s="1"/>
      <c r="K654" s="1"/>
      <c r="L654" s="1"/>
      <c r="M654" s="1"/>
      <c r="N654" s="1"/>
      <c r="O654" s="1"/>
      <c r="P654" s="24"/>
      <c r="Q654" s="1"/>
    </row>
    <row r="655" spans="10:17" ht="13.5">
      <c r="J655" s="1"/>
      <c r="K655" s="1"/>
      <c r="L655" s="1"/>
      <c r="M655" s="1"/>
      <c r="N655" s="1"/>
      <c r="O655" s="1"/>
      <c r="P655" s="24"/>
      <c r="Q655" s="1"/>
    </row>
    <row r="656" spans="10:17" ht="13.5">
      <c r="J656" s="1"/>
      <c r="K656" s="1"/>
      <c r="L656" s="1"/>
      <c r="M656" s="1"/>
      <c r="N656" s="1"/>
      <c r="O656" s="1"/>
      <c r="P656" s="24"/>
      <c r="Q656" s="1"/>
    </row>
    <row r="657" spans="10:17" ht="13.5">
      <c r="J657" s="1"/>
      <c r="K657" s="1"/>
      <c r="L657" s="1"/>
      <c r="M657" s="1"/>
      <c r="N657" s="1"/>
      <c r="O657" s="1"/>
      <c r="P657" s="24"/>
      <c r="Q657" s="1"/>
    </row>
    <row r="658" spans="10:17" ht="13.5">
      <c r="J658" s="1"/>
      <c r="K658" s="1"/>
      <c r="L658" s="1"/>
      <c r="M658" s="1"/>
      <c r="N658" s="1"/>
      <c r="O658" s="1"/>
      <c r="P658" s="24"/>
      <c r="Q658" s="1"/>
    </row>
    <row r="659" spans="10:17" ht="13.5">
      <c r="J659" s="1"/>
      <c r="K659" s="1"/>
      <c r="L659" s="1"/>
      <c r="M659" s="1"/>
      <c r="N659" s="1"/>
      <c r="O659" s="1"/>
      <c r="P659" s="24"/>
      <c r="Q659" s="1"/>
    </row>
    <row r="660" spans="10:17" ht="13.5">
      <c r="J660" s="1"/>
      <c r="K660" s="1"/>
      <c r="L660" s="1"/>
      <c r="M660" s="1"/>
      <c r="N660" s="1"/>
      <c r="O660" s="1"/>
      <c r="P660" s="24"/>
      <c r="Q660" s="1"/>
    </row>
    <row r="661" spans="10:17" ht="13.5">
      <c r="J661" s="1"/>
      <c r="K661" s="1"/>
      <c r="L661" s="1"/>
      <c r="M661" s="1"/>
      <c r="N661" s="1"/>
      <c r="O661" s="1"/>
      <c r="P661" s="24"/>
      <c r="Q661" s="1"/>
    </row>
    <row r="662" spans="10:17" ht="13.5">
      <c r="J662" s="1"/>
      <c r="K662" s="1"/>
      <c r="L662" s="1"/>
      <c r="M662" s="1"/>
      <c r="N662" s="1"/>
      <c r="O662" s="1"/>
      <c r="P662" s="24"/>
      <c r="Q662" s="1"/>
    </row>
    <row r="663" spans="10:17" ht="13.5">
      <c r="J663" s="1"/>
      <c r="K663" s="1"/>
      <c r="L663" s="1"/>
      <c r="M663" s="1"/>
      <c r="N663" s="1"/>
      <c r="O663" s="1"/>
      <c r="P663" s="24"/>
      <c r="Q663" s="1"/>
    </row>
    <row r="664" spans="10:17" ht="13.5">
      <c r="J664" s="1"/>
      <c r="K664" s="1"/>
      <c r="L664" s="1"/>
      <c r="M664" s="1"/>
      <c r="N664" s="1"/>
      <c r="O664" s="1"/>
      <c r="P664" s="24"/>
      <c r="Q664" s="1"/>
    </row>
    <row r="665" spans="10:17" ht="13.5">
      <c r="J665" s="1"/>
      <c r="K665" s="1"/>
      <c r="L665" s="1"/>
      <c r="M665" s="1"/>
      <c r="N665" s="1"/>
      <c r="O665" s="1"/>
      <c r="P665" s="24"/>
      <c r="Q665" s="1"/>
    </row>
    <row r="666" spans="10:17" ht="13.5">
      <c r="J666" s="1"/>
      <c r="K666" s="1"/>
      <c r="L666" s="1"/>
      <c r="M666" s="1"/>
      <c r="N666" s="1"/>
      <c r="O666" s="1"/>
      <c r="P666" s="24"/>
      <c r="Q666" s="1"/>
    </row>
    <row r="667" spans="10:17" ht="13.5">
      <c r="J667" s="1"/>
      <c r="K667" s="1"/>
      <c r="L667" s="1"/>
      <c r="M667" s="1"/>
      <c r="N667" s="1"/>
      <c r="O667" s="1"/>
      <c r="P667" s="24"/>
      <c r="Q667" s="1"/>
    </row>
    <row r="668" spans="10:17" ht="13.5">
      <c r="J668" s="1"/>
      <c r="K668" s="1"/>
      <c r="L668" s="1"/>
      <c r="M668" s="1"/>
      <c r="N668" s="1"/>
      <c r="O668" s="1"/>
      <c r="P668" s="24"/>
      <c r="Q668" s="1"/>
    </row>
    <row r="669" spans="10:17" ht="13.5">
      <c r="J669" s="1"/>
      <c r="K669" s="1"/>
      <c r="L669" s="1"/>
      <c r="M669" s="1"/>
      <c r="N669" s="1"/>
      <c r="O669" s="1"/>
      <c r="P669" s="24"/>
      <c r="Q669" s="1"/>
    </row>
    <row r="670" spans="10:17" ht="13.5">
      <c r="J670" s="1"/>
      <c r="K670" s="1"/>
      <c r="L670" s="1"/>
      <c r="M670" s="1"/>
      <c r="N670" s="1"/>
      <c r="O670" s="1"/>
      <c r="P670" s="24"/>
      <c r="Q670" s="1"/>
    </row>
    <row r="671" spans="10:17" ht="13.5">
      <c r="J671" s="1"/>
      <c r="K671" s="1"/>
      <c r="L671" s="1"/>
      <c r="M671" s="1"/>
      <c r="N671" s="1"/>
      <c r="O671" s="1"/>
      <c r="P671" s="24"/>
      <c r="Q671" s="1"/>
    </row>
    <row r="672" spans="10:17" ht="13.5">
      <c r="J672" s="1"/>
      <c r="K672" s="1"/>
      <c r="L672" s="1"/>
      <c r="M672" s="1"/>
      <c r="N672" s="1"/>
      <c r="O672" s="1"/>
      <c r="P672" s="24"/>
      <c r="Q672" s="1"/>
    </row>
    <row r="673" spans="10:17" ht="13.5">
      <c r="J673" s="1"/>
      <c r="K673" s="1"/>
      <c r="L673" s="1"/>
      <c r="M673" s="1"/>
      <c r="N673" s="1"/>
      <c r="O673" s="1"/>
      <c r="P673" s="24"/>
      <c r="Q673" s="1"/>
    </row>
    <row r="674" spans="10:17" ht="13.5">
      <c r="J674" s="1"/>
      <c r="K674" s="1"/>
      <c r="L674" s="1"/>
      <c r="M674" s="1"/>
      <c r="N674" s="1"/>
      <c r="O674" s="1"/>
      <c r="P674" s="24"/>
      <c r="Q674" s="1"/>
    </row>
    <row r="675" spans="10:17" ht="13.5">
      <c r="J675" s="1"/>
      <c r="K675" s="1"/>
      <c r="L675" s="1"/>
      <c r="M675" s="1"/>
      <c r="N675" s="1"/>
      <c r="O675" s="1"/>
      <c r="P675" s="24"/>
      <c r="Q675" s="1"/>
    </row>
    <row r="676" spans="10:17" ht="13.5">
      <c r="J676" s="1"/>
      <c r="K676" s="1"/>
      <c r="L676" s="1"/>
      <c r="M676" s="1"/>
      <c r="N676" s="1"/>
      <c r="O676" s="1"/>
      <c r="P676" s="24"/>
      <c r="Q676" s="1"/>
    </row>
    <row r="677" spans="10:17" ht="13.5">
      <c r="J677" s="1"/>
      <c r="K677" s="1"/>
      <c r="L677" s="1"/>
      <c r="M677" s="1"/>
      <c r="N677" s="1"/>
      <c r="O677" s="1"/>
      <c r="P677" s="24"/>
      <c r="Q677" s="1"/>
    </row>
    <row r="678" spans="10:17" ht="13.5">
      <c r="J678" s="1"/>
      <c r="K678" s="1"/>
      <c r="L678" s="1"/>
      <c r="M678" s="1"/>
      <c r="N678" s="1"/>
      <c r="O678" s="1"/>
      <c r="P678" s="24"/>
      <c r="Q678" s="1"/>
    </row>
    <row r="679" spans="10:17" ht="13.5">
      <c r="J679" s="1"/>
      <c r="K679" s="1"/>
      <c r="L679" s="1"/>
      <c r="M679" s="1"/>
      <c r="N679" s="1"/>
      <c r="O679" s="1"/>
      <c r="P679" s="24"/>
      <c r="Q679" s="1"/>
    </row>
    <row r="680" spans="10:17" ht="13.5">
      <c r="J680" s="1"/>
      <c r="K680" s="1"/>
      <c r="L680" s="1"/>
      <c r="M680" s="1"/>
      <c r="N680" s="1"/>
      <c r="O680" s="1"/>
      <c r="P680" s="24"/>
      <c r="Q680" s="1"/>
    </row>
    <row r="681" spans="10:17" ht="13.5">
      <c r="J681" s="1"/>
      <c r="K681" s="1"/>
      <c r="L681" s="1"/>
      <c r="M681" s="1"/>
      <c r="N681" s="1"/>
      <c r="O681" s="1"/>
      <c r="P681" s="24"/>
      <c r="Q681" s="1"/>
    </row>
    <row r="682" spans="10:17" ht="13.5">
      <c r="J682" s="1"/>
      <c r="K682" s="1"/>
      <c r="L682" s="1"/>
      <c r="M682" s="1"/>
      <c r="N682" s="1"/>
      <c r="O682" s="1"/>
      <c r="P682" s="24"/>
      <c r="Q682" s="1"/>
    </row>
    <row r="683" spans="10:17" ht="13.5">
      <c r="J683" s="1"/>
      <c r="K683" s="1"/>
      <c r="L683" s="1"/>
      <c r="M683" s="1"/>
      <c r="N683" s="1"/>
      <c r="O683" s="1"/>
      <c r="P683" s="24"/>
      <c r="Q683" s="1"/>
    </row>
    <row r="684" spans="10:17" ht="13.5">
      <c r="J684" s="1"/>
      <c r="K684" s="1"/>
      <c r="L684" s="1"/>
      <c r="M684" s="1"/>
      <c r="N684" s="1"/>
      <c r="O684" s="1"/>
      <c r="P684" s="24"/>
      <c r="Q684" s="1"/>
    </row>
    <row r="685" spans="10:17" ht="13.5">
      <c r="J685" s="1"/>
      <c r="K685" s="1"/>
      <c r="L685" s="1"/>
      <c r="M685" s="1"/>
      <c r="N685" s="1"/>
      <c r="O685" s="1"/>
      <c r="P685" s="24"/>
      <c r="Q685" s="1"/>
    </row>
    <row r="686" spans="10:17" ht="13.5">
      <c r="J686" s="1"/>
      <c r="K686" s="1"/>
      <c r="L686" s="1"/>
      <c r="M686" s="1"/>
      <c r="N686" s="1"/>
      <c r="O686" s="1"/>
      <c r="P686" s="24"/>
      <c r="Q686" s="1"/>
    </row>
    <row r="687" spans="10:17" ht="13.5">
      <c r="J687" s="1"/>
      <c r="K687" s="1"/>
      <c r="L687" s="1"/>
      <c r="M687" s="1"/>
      <c r="N687" s="1"/>
      <c r="O687" s="1"/>
      <c r="P687" s="24"/>
      <c r="Q687" s="1"/>
    </row>
    <row r="688" spans="10:17" ht="13.5">
      <c r="J688" s="1"/>
      <c r="K688" s="1"/>
      <c r="L688" s="1"/>
      <c r="M688" s="1"/>
      <c r="N688" s="1"/>
      <c r="O688" s="1"/>
      <c r="P688" s="24"/>
      <c r="Q688" s="1"/>
    </row>
    <row r="689" spans="10:17" ht="13.5">
      <c r="J689" s="1"/>
      <c r="K689" s="1"/>
      <c r="L689" s="1"/>
      <c r="M689" s="1"/>
      <c r="N689" s="1"/>
      <c r="O689" s="1"/>
      <c r="P689" s="24"/>
      <c r="Q689" s="1"/>
    </row>
    <row r="690" spans="10:17" ht="13.5">
      <c r="J690" s="1"/>
      <c r="K690" s="1"/>
      <c r="L690" s="1"/>
      <c r="M690" s="1"/>
      <c r="N690" s="1"/>
      <c r="O690" s="1"/>
      <c r="P690" s="24"/>
      <c r="Q690" s="1"/>
    </row>
    <row r="691" spans="10:17" ht="13.5">
      <c r="J691" s="1"/>
      <c r="K691" s="1"/>
      <c r="L691" s="1"/>
      <c r="M691" s="1"/>
      <c r="N691" s="1"/>
      <c r="O691" s="1"/>
      <c r="P691" s="24"/>
      <c r="Q691" s="1"/>
    </row>
    <row r="692" spans="10:17" ht="13.5">
      <c r="J692" s="1"/>
      <c r="K692" s="1"/>
      <c r="L692" s="1"/>
      <c r="M692" s="1"/>
      <c r="N692" s="1"/>
      <c r="O692" s="1"/>
      <c r="P692" s="24"/>
      <c r="Q692" s="1"/>
    </row>
    <row r="693" spans="10:17" ht="13.5">
      <c r="J693" s="1"/>
      <c r="K693" s="1"/>
      <c r="L693" s="1"/>
      <c r="M693" s="1"/>
      <c r="N693" s="1"/>
      <c r="O693" s="1"/>
      <c r="P693" s="24"/>
      <c r="Q693" s="1"/>
    </row>
    <row r="694" spans="10:17" ht="13.5">
      <c r="J694" s="1"/>
      <c r="K694" s="1"/>
      <c r="L694" s="1"/>
      <c r="M694" s="1"/>
      <c r="N694" s="1"/>
      <c r="O694" s="1"/>
      <c r="P694" s="24"/>
      <c r="Q694" s="1"/>
    </row>
    <row r="695" spans="10:17" ht="13.5">
      <c r="J695" s="1"/>
      <c r="K695" s="1"/>
      <c r="L695" s="1"/>
      <c r="M695" s="1"/>
      <c r="N695" s="1"/>
      <c r="O695" s="1"/>
      <c r="P695" s="24"/>
      <c r="Q695" s="1"/>
    </row>
    <row r="696" spans="10:17" ht="13.5">
      <c r="J696" s="1"/>
      <c r="K696" s="1"/>
      <c r="L696" s="1"/>
      <c r="M696" s="1"/>
      <c r="N696" s="1"/>
      <c r="O696" s="1"/>
      <c r="P696" s="24"/>
      <c r="Q696" s="1"/>
    </row>
    <row r="697" spans="10:17" ht="13.5">
      <c r="J697" s="1"/>
      <c r="K697" s="1"/>
      <c r="L697" s="1"/>
      <c r="M697" s="1"/>
      <c r="N697" s="1"/>
      <c r="O697" s="1"/>
      <c r="P697" s="24"/>
      <c r="Q697" s="1"/>
    </row>
    <row r="698" spans="10:17" ht="13.5">
      <c r="J698" s="1"/>
      <c r="K698" s="1"/>
      <c r="L698" s="1"/>
      <c r="M698" s="1"/>
      <c r="N698" s="1"/>
      <c r="O698" s="1"/>
      <c r="P698" s="24"/>
      <c r="Q698" s="1"/>
    </row>
    <row r="699" spans="10:17" ht="13.5">
      <c r="J699" s="1"/>
      <c r="K699" s="1"/>
      <c r="L699" s="1"/>
      <c r="M699" s="1"/>
      <c r="N699" s="1"/>
      <c r="O699" s="1"/>
      <c r="P699" s="24"/>
      <c r="Q699" s="1"/>
    </row>
    <row r="700" spans="10:17" ht="13.5">
      <c r="J700" s="1"/>
      <c r="K700" s="1"/>
      <c r="L700" s="1"/>
      <c r="M700" s="1"/>
      <c r="N700" s="1"/>
      <c r="O700" s="1"/>
      <c r="P700" s="24"/>
      <c r="Q700" s="1"/>
    </row>
    <row r="701" spans="10:17" ht="13.5">
      <c r="J701" s="1"/>
      <c r="K701" s="1"/>
      <c r="L701" s="1"/>
      <c r="M701" s="1"/>
      <c r="N701" s="1"/>
      <c r="O701" s="1"/>
      <c r="P701" s="24"/>
      <c r="Q701" s="1"/>
    </row>
    <row r="702" spans="10:17" ht="13.5">
      <c r="J702" s="1"/>
      <c r="K702" s="1"/>
      <c r="L702" s="1"/>
      <c r="M702" s="1"/>
      <c r="N702" s="1"/>
      <c r="O702" s="1"/>
      <c r="P702" s="24"/>
      <c r="Q702" s="1"/>
    </row>
    <row r="703" spans="10:17" ht="13.5">
      <c r="J703" s="1"/>
      <c r="K703" s="1"/>
      <c r="L703" s="1"/>
      <c r="M703" s="1"/>
      <c r="N703" s="1"/>
      <c r="O703" s="1"/>
      <c r="P703" s="24"/>
      <c r="Q703" s="1"/>
    </row>
    <row r="704" spans="10:17" ht="13.5">
      <c r="J704" s="1"/>
      <c r="K704" s="1"/>
      <c r="L704" s="1"/>
      <c r="M704" s="1"/>
      <c r="N704" s="1"/>
      <c r="O704" s="1"/>
      <c r="P704" s="24"/>
      <c r="Q704" s="1"/>
    </row>
    <row r="705" spans="10:17" ht="13.5">
      <c r="J705" s="1"/>
      <c r="K705" s="1"/>
      <c r="L705" s="1"/>
      <c r="M705" s="1"/>
      <c r="N705" s="1"/>
      <c r="O705" s="1"/>
      <c r="P705" s="24"/>
      <c r="Q705" s="1"/>
    </row>
    <row r="706" spans="10:17" ht="13.5">
      <c r="J706" s="1"/>
      <c r="K706" s="1"/>
      <c r="L706" s="1"/>
      <c r="M706" s="1"/>
      <c r="N706" s="1"/>
      <c r="O706" s="1"/>
      <c r="P706" s="24"/>
      <c r="Q706" s="1"/>
    </row>
    <row r="707" spans="10:17" ht="13.5">
      <c r="J707" s="1"/>
      <c r="K707" s="1"/>
      <c r="L707" s="1"/>
      <c r="M707" s="1"/>
      <c r="N707" s="1"/>
      <c r="O707" s="1"/>
      <c r="P707" s="24"/>
      <c r="Q707" s="1"/>
    </row>
    <row r="708" spans="10:17" ht="13.5">
      <c r="J708" s="1"/>
      <c r="K708" s="1"/>
      <c r="L708" s="1"/>
      <c r="M708" s="1"/>
      <c r="N708" s="1"/>
      <c r="O708" s="1"/>
      <c r="P708" s="24"/>
      <c r="Q708" s="1"/>
    </row>
    <row r="709" spans="10:17" ht="13.5">
      <c r="J709" s="1"/>
      <c r="K709" s="1"/>
      <c r="L709" s="1"/>
      <c r="M709" s="1"/>
      <c r="N709" s="1"/>
      <c r="O709" s="1"/>
      <c r="P709" s="24"/>
      <c r="Q709" s="1"/>
    </row>
    <row r="710" spans="10:17" ht="13.5">
      <c r="J710" s="1"/>
      <c r="K710" s="1"/>
      <c r="L710" s="1"/>
      <c r="M710" s="1"/>
      <c r="N710" s="1"/>
      <c r="O710" s="1"/>
      <c r="P710" s="24"/>
      <c r="Q710" s="1"/>
    </row>
    <row r="711" spans="10:17" ht="13.5">
      <c r="J711" s="1"/>
      <c r="K711" s="1"/>
      <c r="L711" s="1"/>
      <c r="M711" s="1"/>
      <c r="N711" s="1"/>
      <c r="O711" s="1"/>
      <c r="P711" s="24"/>
      <c r="Q711" s="1"/>
    </row>
    <row r="712" spans="10:17" ht="13.5">
      <c r="J712" s="1"/>
      <c r="K712" s="1"/>
      <c r="L712" s="1"/>
      <c r="M712" s="1"/>
      <c r="N712" s="1"/>
      <c r="O712" s="1"/>
      <c r="P712" s="24"/>
      <c r="Q712" s="1"/>
    </row>
    <row r="713" spans="10:17" ht="13.5">
      <c r="J713" s="1"/>
      <c r="K713" s="1"/>
      <c r="L713" s="1"/>
      <c r="M713" s="1"/>
      <c r="N713" s="1"/>
      <c r="O713" s="1"/>
      <c r="P713" s="24"/>
      <c r="Q713" s="1"/>
    </row>
    <row r="714" spans="10:17" ht="13.5">
      <c r="J714" s="1"/>
      <c r="K714" s="1"/>
      <c r="L714" s="1"/>
      <c r="M714" s="1"/>
      <c r="N714" s="1"/>
      <c r="O714" s="1"/>
      <c r="P714" s="24"/>
      <c r="Q714" s="1"/>
    </row>
    <row r="715" spans="10:17" ht="13.5">
      <c r="J715" s="1"/>
      <c r="K715" s="1"/>
      <c r="L715" s="1"/>
      <c r="M715" s="1"/>
      <c r="N715" s="1"/>
      <c r="O715" s="1"/>
      <c r="P715" s="24"/>
      <c r="Q715" s="1"/>
    </row>
    <row r="716" spans="10:17" ht="13.5">
      <c r="J716" s="1"/>
      <c r="K716" s="1"/>
      <c r="L716" s="1"/>
      <c r="M716" s="1"/>
      <c r="N716" s="1"/>
      <c r="O716" s="1"/>
      <c r="P716" s="24"/>
      <c r="Q716" s="1"/>
    </row>
    <row r="717" spans="10:17" ht="13.5">
      <c r="J717" s="1"/>
      <c r="K717" s="1"/>
      <c r="L717" s="1"/>
      <c r="M717" s="1"/>
      <c r="N717" s="1"/>
      <c r="O717" s="1"/>
      <c r="P717" s="24"/>
      <c r="Q717" s="1"/>
    </row>
    <row r="718" spans="10:17" ht="13.5">
      <c r="J718" s="1"/>
      <c r="K718" s="1"/>
      <c r="L718" s="1"/>
      <c r="M718" s="1"/>
      <c r="N718" s="1"/>
      <c r="O718" s="1"/>
      <c r="P718" s="24"/>
      <c r="Q718" s="1"/>
    </row>
    <row r="719" spans="10:17" ht="13.5">
      <c r="J719" s="1"/>
      <c r="K719" s="1"/>
      <c r="L719" s="1"/>
      <c r="M719" s="1"/>
      <c r="N719" s="1"/>
      <c r="O719" s="1"/>
      <c r="P719" s="24"/>
      <c r="Q719" s="1"/>
    </row>
    <row r="720" spans="10:17" ht="13.5">
      <c r="J720" s="1"/>
      <c r="K720" s="1"/>
      <c r="L720" s="1"/>
      <c r="M720" s="1"/>
      <c r="N720" s="1"/>
      <c r="O720" s="1"/>
      <c r="P720" s="24"/>
      <c r="Q720" s="1"/>
    </row>
    <row r="721" spans="10:17" ht="13.5">
      <c r="J721" s="1"/>
      <c r="K721" s="1"/>
      <c r="L721" s="1"/>
      <c r="M721" s="1"/>
      <c r="N721" s="1"/>
      <c r="O721" s="1"/>
      <c r="P721" s="24"/>
      <c r="Q721" s="1"/>
    </row>
    <row r="722" spans="10:17" ht="13.5">
      <c r="J722" s="1"/>
      <c r="K722" s="1"/>
      <c r="L722" s="1"/>
      <c r="M722" s="1"/>
      <c r="N722" s="1"/>
      <c r="O722" s="1"/>
      <c r="P722" s="24"/>
      <c r="Q722" s="1"/>
    </row>
    <row r="723" spans="10:17" ht="13.5">
      <c r="J723" s="1"/>
      <c r="K723" s="1"/>
      <c r="L723" s="1"/>
      <c r="M723" s="1"/>
      <c r="N723" s="1"/>
      <c r="O723" s="1"/>
      <c r="P723" s="24"/>
      <c r="Q723" s="1"/>
    </row>
    <row r="724" spans="10:17" ht="13.5">
      <c r="J724" s="1"/>
      <c r="K724" s="1"/>
      <c r="L724" s="1"/>
      <c r="M724" s="1"/>
      <c r="N724" s="1"/>
      <c r="O724" s="1"/>
      <c r="P724" s="24"/>
      <c r="Q724" s="1"/>
    </row>
    <row r="725" spans="10:17" ht="13.5">
      <c r="J725" s="1"/>
      <c r="K725" s="1"/>
      <c r="L725" s="1"/>
      <c r="M725" s="1"/>
      <c r="N725" s="1"/>
      <c r="O725" s="1"/>
      <c r="P725" s="24"/>
      <c r="Q725" s="1"/>
    </row>
    <row r="726" spans="10:17" ht="13.5">
      <c r="J726" s="1"/>
      <c r="K726" s="1"/>
      <c r="L726" s="1"/>
      <c r="M726" s="1"/>
      <c r="N726" s="1"/>
      <c r="O726" s="1"/>
      <c r="P726" s="24"/>
      <c r="Q726" s="1"/>
    </row>
    <row r="727" spans="10:17" ht="13.5">
      <c r="J727" s="1"/>
      <c r="K727" s="1"/>
      <c r="L727" s="1"/>
      <c r="M727" s="1"/>
      <c r="N727" s="1"/>
      <c r="O727" s="1"/>
      <c r="P727" s="24"/>
      <c r="Q727" s="1"/>
    </row>
    <row r="728" spans="10:17" ht="13.5">
      <c r="J728" s="1"/>
      <c r="K728" s="1"/>
      <c r="L728" s="1"/>
      <c r="M728" s="1"/>
      <c r="N728" s="1"/>
      <c r="O728" s="1"/>
      <c r="P728" s="24"/>
      <c r="Q728" s="1"/>
    </row>
    <row r="729" spans="10:17" ht="13.5">
      <c r="J729" s="1"/>
      <c r="K729" s="1"/>
      <c r="L729" s="1"/>
      <c r="M729" s="1"/>
      <c r="N729" s="1"/>
      <c r="O729" s="1"/>
      <c r="P729" s="24"/>
      <c r="Q729" s="1"/>
    </row>
    <row r="730" spans="10:17" ht="13.5">
      <c r="J730" s="1"/>
      <c r="K730" s="1"/>
      <c r="L730" s="1"/>
      <c r="M730" s="1"/>
      <c r="N730" s="1"/>
      <c r="O730" s="1"/>
      <c r="P730" s="24"/>
      <c r="Q730" s="1"/>
    </row>
    <row r="731" spans="10:17" ht="13.5">
      <c r="J731" s="1"/>
      <c r="K731" s="1"/>
      <c r="L731" s="1"/>
      <c r="M731" s="1"/>
      <c r="N731" s="1"/>
      <c r="O731" s="1"/>
      <c r="P731" s="24"/>
      <c r="Q731" s="1"/>
    </row>
    <row r="732" spans="10:17" ht="13.5">
      <c r="J732" s="1"/>
      <c r="K732" s="1"/>
      <c r="L732" s="1"/>
      <c r="M732" s="1"/>
      <c r="N732" s="1"/>
      <c r="O732" s="1"/>
      <c r="P732" s="24"/>
      <c r="Q732" s="1"/>
    </row>
    <row r="733" spans="10:17" ht="13.5">
      <c r="J733" s="1"/>
      <c r="K733" s="1"/>
      <c r="L733" s="1"/>
      <c r="M733" s="1"/>
      <c r="N733" s="1"/>
      <c r="O733" s="1"/>
      <c r="P733" s="24"/>
      <c r="Q733" s="1"/>
    </row>
    <row r="734" spans="10:17" ht="13.5">
      <c r="J734" s="1"/>
      <c r="K734" s="1"/>
      <c r="L734" s="1"/>
      <c r="M734" s="1"/>
      <c r="N734" s="1"/>
      <c r="O734" s="1"/>
      <c r="P734" s="24"/>
      <c r="Q734" s="1"/>
    </row>
    <row r="735" spans="10:17" ht="13.5">
      <c r="J735" s="1"/>
      <c r="K735" s="1"/>
      <c r="L735" s="1"/>
      <c r="M735" s="1"/>
      <c r="N735" s="1"/>
      <c r="O735" s="1"/>
      <c r="P735" s="24"/>
      <c r="Q735" s="1"/>
    </row>
    <row r="736" spans="10:17" ht="13.5">
      <c r="J736" s="1"/>
      <c r="K736" s="1"/>
      <c r="L736" s="1"/>
      <c r="M736" s="1"/>
      <c r="N736" s="1"/>
      <c r="O736" s="1"/>
      <c r="P736" s="24"/>
      <c r="Q736" s="1"/>
    </row>
    <row r="737" spans="10:17" ht="13.5">
      <c r="J737" s="1"/>
      <c r="K737" s="1"/>
      <c r="L737" s="1"/>
      <c r="M737" s="1"/>
      <c r="N737" s="1"/>
      <c r="O737" s="1"/>
      <c r="P737" s="24"/>
      <c r="Q737" s="1"/>
    </row>
    <row r="738" spans="10:17" ht="13.5">
      <c r="J738" s="1"/>
      <c r="K738" s="1"/>
      <c r="L738" s="1"/>
      <c r="M738" s="1"/>
      <c r="N738" s="1"/>
      <c r="O738" s="1"/>
      <c r="P738" s="24"/>
      <c r="Q738" s="1"/>
    </row>
    <row r="739" spans="10:17" ht="13.5">
      <c r="J739" s="1"/>
      <c r="K739" s="1"/>
      <c r="L739" s="1"/>
      <c r="M739" s="1"/>
      <c r="N739" s="1"/>
      <c r="O739" s="1"/>
      <c r="P739" s="24"/>
      <c r="Q739" s="1"/>
    </row>
    <row r="740" spans="10:17" ht="13.5">
      <c r="J740" s="1"/>
      <c r="K740" s="1"/>
      <c r="L740" s="1"/>
      <c r="M740" s="1"/>
      <c r="N740" s="1"/>
      <c r="O740" s="1"/>
      <c r="P740" s="24"/>
      <c r="Q740" s="1"/>
    </row>
    <row r="741" spans="10:17" ht="13.5">
      <c r="J741" s="1"/>
      <c r="K741" s="1"/>
      <c r="L741" s="1"/>
      <c r="M741" s="1"/>
      <c r="N741" s="1"/>
      <c r="O741" s="1"/>
      <c r="P741" s="24"/>
      <c r="Q741" s="1"/>
    </row>
    <row r="742" spans="10:17" ht="13.5">
      <c r="J742" s="1"/>
      <c r="K742" s="1"/>
      <c r="L742" s="1"/>
      <c r="M742" s="1"/>
      <c r="N742" s="1"/>
      <c r="O742" s="1"/>
      <c r="P742" s="24"/>
      <c r="Q742" s="1"/>
    </row>
    <row r="743" spans="10:17" ht="13.5">
      <c r="J743" s="1"/>
      <c r="K743" s="1"/>
      <c r="L743" s="1"/>
      <c r="M743" s="1"/>
      <c r="N743" s="1"/>
      <c r="O743" s="1"/>
      <c r="P743" s="24"/>
      <c r="Q743" s="1"/>
    </row>
    <row r="744" spans="10:17" ht="13.5">
      <c r="J744" s="1"/>
      <c r="K744" s="1"/>
      <c r="L744" s="1"/>
      <c r="M744" s="1"/>
      <c r="N744" s="1"/>
      <c r="O744" s="1"/>
      <c r="P744" s="24"/>
      <c r="Q744" s="1"/>
    </row>
    <row r="745" spans="10:17" ht="13.5">
      <c r="J745" s="1"/>
      <c r="K745" s="1"/>
      <c r="L745" s="1"/>
      <c r="M745" s="1"/>
      <c r="N745" s="1"/>
      <c r="O745" s="1"/>
      <c r="P745" s="24"/>
      <c r="Q745" s="1"/>
    </row>
    <row r="746" spans="10:17" ht="13.5">
      <c r="J746" s="1"/>
      <c r="K746" s="1"/>
      <c r="L746" s="1"/>
      <c r="M746" s="1"/>
      <c r="N746" s="1"/>
      <c r="O746" s="1"/>
      <c r="P746" s="24"/>
      <c r="Q746" s="1"/>
    </row>
    <row r="747" spans="10:17" ht="13.5">
      <c r="J747" s="1"/>
      <c r="K747" s="1"/>
      <c r="L747" s="1"/>
      <c r="M747" s="1"/>
      <c r="N747" s="1"/>
      <c r="O747" s="1"/>
      <c r="P747" s="24"/>
      <c r="Q747" s="1"/>
    </row>
    <row r="748" spans="10:17" ht="13.5">
      <c r="J748" s="1"/>
      <c r="K748" s="1"/>
      <c r="L748" s="1"/>
      <c r="M748" s="1"/>
      <c r="N748" s="1"/>
      <c r="O748" s="1"/>
      <c r="P748" s="24"/>
      <c r="Q748" s="1"/>
    </row>
    <row r="749" spans="10:17" ht="13.5">
      <c r="J749" s="1"/>
      <c r="K749" s="1"/>
      <c r="L749" s="1"/>
      <c r="M749" s="1"/>
      <c r="N749" s="1"/>
      <c r="O749" s="1"/>
      <c r="P749" s="24"/>
      <c r="Q749" s="1"/>
    </row>
    <row r="750" spans="10:17" ht="13.5">
      <c r="J750" s="1"/>
      <c r="K750" s="1"/>
      <c r="L750" s="1"/>
      <c r="M750" s="1"/>
      <c r="N750" s="1"/>
      <c r="O750" s="1"/>
      <c r="P750" s="24"/>
      <c r="Q750" s="1"/>
    </row>
    <row r="751" spans="10:17" ht="13.5">
      <c r="J751" s="1"/>
      <c r="K751" s="1"/>
      <c r="L751" s="1"/>
      <c r="M751" s="1"/>
      <c r="N751" s="1"/>
      <c r="O751" s="1"/>
      <c r="P751" s="24"/>
      <c r="Q751" s="1"/>
    </row>
    <row r="752" spans="10:17" ht="13.5">
      <c r="J752" s="1"/>
      <c r="K752" s="1"/>
      <c r="L752" s="1"/>
      <c r="M752" s="1"/>
      <c r="N752" s="1"/>
      <c r="O752" s="1"/>
      <c r="P752" s="24"/>
      <c r="Q752" s="1"/>
    </row>
    <row r="753" spans="10:17" ht="13.5">
      <c r="J753" s="1"/>
      <c r="K753" s="1"/>
      <c r="L753" s="1"/>
      <c r="M753" s="1"/>
      <c r="N753" s="1"/>
      <c r="O753" s="1"/>
      <c r="P753" s="24"/>
      <c r="Q753" s="1"/>
    </row>
    <row r="754" spans="10:17" ht="13.5">
      <c r="J754" s="1"/>
      <c r="K754" s="1"/>
      <c r="L754" s="1"/>
      <c r="M754" s="1"/>
      <c r="N754" s="1"/>
      <c r="O754" s="1"/>
      <c r="P754" s="24"/>
      <c r="Q754" s="1"/>
    </row>
    <row r="755" spans="10:17" ht="13.5">
      <c r="J755" s="1"/>
      <c r="K755" s="1"/>
      <c r="L755" s="1"/>
      <c r="M755" s="1"/>
      <c r="N755" s="1"/>
      <c r="O755" s="1"/>
      <c r="P755" s="24"/>
      <c r="Q755" s="1"/>
    </row>
    <row r="756" spans="10:17" ht="13.5">
      <c r="J756" s="1"/>
      <c r="K756" s="1"/>
      <c r="L756" s="1"/>
      <c r="M756" s="1"/>
      <c r="N756" s="1"/>
      <c r="O756" s="1"/>
      <c r="P756" s="24"/>
      <c r="Q756" s="1"/>
    </row>
    <row r="757" spans="10:17" ht="13.5">
      <c r="J757" s="1"/>
      <c r="K757" s="1"/>
      <c r="L757" s="1"/>
      <c r="M757" s="1"/>
      <c r="N757" s="1"/>
      <c r="O757" s="1"/>
      <c r="P757" s="24"/>
      <c r="Q757" s="1"/>
    </row>
    <row r="758" spans="10:17" ht="13.5">
      <c r="J758" s="1"/>
      <c r="K758" s="1"/>
      <c r="L758" s="1"/>
      <c r="M758" s="1"/>
      <c r="N758" s="1"/>
      <c r="O758" s="1"/>
      <c r="P758" s="24"/>
      <c r="Q758" s="1"/>
    </row>
    <row r="759" spans="10:17" ht="13.5">
      <c r="J759" s="1"/>
      <c r="K759" s="1"/>
      <c r="L759" s="1"/>
      <c r="M759" s="1"/>
      <c r="N759" s="1"/>
      <c r="O759" s="1"/>
      <c r="P759" s="24"/>
      <c r="Q759" s="1"/>
    </row>
    <row r="760" spans="10:17" ht="13.5">
      <c r="J760" s="1"/>
      <c r="K760" s="1"/>
      <c r="L760" s="1"/>
      <c r="M760" s="1"/>
      <c r="N760" s="1"/>
      <c r="O760" s="1"/>
      <c r="P760" s="24"/>
      <c r="Q760" s="1"/>
    </row>
    <row r="761" spans="10:17" ht="13.5">
      <c r="J761" s="1"/>
      <c r="K761" s="1"/>
      <c r="L761" s="1"/>
      <c r="M761" s="1"/>
      <c r="N761" s="1"/>
      <c r="O761" s="1"/>
      <c r="P761" s="24"/>
      <c r="Q761" s="1"/>
    </row>
    <row r="762" spans="10:17" ht="13.5">
      <c r="J762" s="1"/>
      <c r="K762" s="1"/>
      <c r="L762" s="1"/>
      <c r="M762" s="1"/>
      <c r="N762" s="1"/>
      <c r="O762" s="1"/>
      <c r="P762" s="24"/>
      <c r="Q762" s="1"/>
    </row>
    <row r="763" spans="10:17" ht="13.5">
      <c r="J763" s="1"/>
      <c r="K763" s="1"/>
      <c r="L763" s="1"/>
      <c r="M763" s="1"/>
      <c r="N763" s="1"/>
      <c r="O763" s="1"/>
      <c r="P763" s="24"/>
      <c r="Q763" s="1"/>
    </row>
    <row r="764" spans="10:17" ht="13.5">
      <c r="J764" s="1"/>
      <c r="K764" s="1"/>
      <c r="L764" s="1"/>
      <c r="M764" s="1"/>
      <c r="N764" s="1"/>
      <c r="O764" s="1"/>
      <c r="P764" s="24"/>
      <c r="Q764" s="1"/>
    </row>
    <row r="765" spans="10:17" ht="13.5">
      <c r="J765" s="1"/>
      <c r="K765" s="1"/>
      <c r="L765" s="1"/>
      <c r="M765" s="1"/>
      <c r="N765" s="1"/>
      <c r="O765" s="1"/>
      <c r="P765" s="24"/>
      <c r="Q765" s="1"/>
    </row>
    <row r="766" spans="10:17" ht="13.5">
      <c r="J766" s="1"/>
      <c r="K766" s="1"/>
      <c r="L766" s="1"/>
      <c r="M766" s="1"/>
      <c r="N766" s="1"/>
      <c r="O766" s="1"/>
      <c r="P766" s="24"/>
      <c r="Q766" s="1"/>
    </row>
    <row r="767" spans="10:17" ht="13.5">
      <c r="J767" s="1"/>
      <c r="K767" s="1"/>
      <c r="L767" s="1"/>
      <c r="M767" s="1"/>
      <c r="N767" s="1"/>
      <c r="O767" s="1"/>
      <c r="P767" s="24"/>
      <c r="Q767" s="1"/>
    </row>
    <row r="768" spans="10:17" ht="13.5">
      <c r="J768" s="1"/>
      <c r="K768" s="1"/>
      <c r="L768" s="1"/>
      <c r="M768" s="1"/>
      <c r="N768" s="1"/>
      <c r="O768" s="1"/>
      <c r="P768" s="24"/>
      <c r="Q768" s="1"/>
    </row>
    <row r="769" spans="10:17" ht="13.5">
      <c r="J769" s="1"/>
      <c r="K769" s="1"/>
      <c r="L769" s="1"/>
      <c r="M769" s="1"/>
      <c r="N769" s="1"/>
      <c r="O769" s="1"/>
      <c r="P769" s="24"/>
      <c r="Q769" s="1"/>
    </row>
    <row r="770" spans="10:17" ht="13.5">
      <c r="J770" s="1"/>
      <c r="K770" s="1"/>
      <c r="L770" s="1"/>
      <c r="M770" s="1"/>
      <c r="N770" s="1"/>
      <c r="O770" s="1"/>
      <c r="P770" s="24"/>
      <c r="Q770" s="1"/>
    </row>
    <row r="771" spans="10:17" ht="13.5">
      <c r="J771" s="1"/>
      <c r="K771" s="1"/>
      <c r="L771" s="1"/>
      <c r="M771" s="1"/>
      <c r="N771" s="1"/>
      <c r="O771" s="1"/>
      <c r="P771" s="24"/>
      <c r="Q771" s="1"/>
    </row>
    <row r="772" spans="10:17" ht="13.5">
      <c r="J772" s="1"/>
      <c r="K772" s="1"/>
      <c r="L772" s="1"/>
      <c r="M772" s="1"/>
      <c r="N772" s="1"/>
      <c r="O772" s="1"/>
      <c r="P772" s="24"/>
      <c r="Q772" s="1"/>
    </row>
    <row r="773" spans="10:17" ht="13.5">
      <c r="J773" s="1"/>
      <c r="K773" s="1"/>
      <c r="L773" s="1"/>
      <c r="M773" s="1"/>
      <c r="N773" s="1"/>
      <c r="O773" s="1"/>
      <c r="P773" s="24"/>
      <c r="Q773" s="1"/>
    </row>
    <row r="774" spans="10:17" ht="13.5">
      <c r="J774" s="1"/>
      <c r="K774" s="1"/>
      <c r="L774" s="1"/>
      <c r="M774" s="1"/>
      <c r="N774" s="1"/>
      <c r="O774" s="1"/>
      <c r="P774" s="24"/>
      <c r="Q774" s="1"/>
    </row>
    <row r="775" spans="10:17" ht="13.5">
      <c r="J775" s="1"/>
      <c r="K775" s="1"/>
      <c r="L775" s="1"/>
      <c r="M775" s="1"/>
      <c r="N775" s="1"/>
      <c r="O775" s="1"/>
      <c r="P775" s="24"/>
      <c r="Q775" s="1"/>
    </row>
    <row r="776" spans="10:17" ht="13.5">
      <c r="J776" s="1"/>
      <c r="K776" s="1"/>
      <c r="L776" s="1"/>
      <c r="M776" s="1"/>
      <c r="N776" s="1"/>
      <c r="O776" s="1"/>
      <c r="P776" s="24"/>
      <c r="Q776" s="1"/>
    </row>
    <row r="777" spans="10:17" ht="13.5">
      <c r="J777" s="1"/>
      <c r="K777" s="1"/>
      <c r="L777" s="1"/>
      <c r="M777" s="1"/>
      <c r="N777" s="1"/>
      <c r="O777" s="1"/>
      <c r="P777" s="24"/>
      <c r="Q777" s="1"/>
    </row>
    <row r="778" spans="10:17" ht="13.5">
      <c r="J778" s="1"/>
      <c r="K778" s="1"/>
      <c r="L778" s="1"/>
      <c r="M778" s="1"/>
      <c r="N778" s="1"/>
      <c r="O778" s="1"/>
      <c r="P778" s="24"/>
      <c r="Q778" s="1"/>
    </row>
    <row r="779" spans="10:17" ht="13.5">
      <c r="J779" s="1"/>
      <c r="K779" s="1"/>
      <c r="L779" s="1"/>
      <c r="M779" s="1"/>
      <c r="N779" s="1"/>
      <c r="O779" s="1"/>
      <c r="P779" s="24"/>
      <c r="Q779" s="1"/>
    </row>
    <row r="780" spans="10:17" ht="13.5">
      <c r="J780" s="1"/>
      <c r="K780" s="1"/>
      <c r="L780" s="1"/>
      <c r="M780" s="1"/>
      <c r="N780" s="1"/>
      <c r="O780" s="1"/>
      <c r="P780" s="24"/>
      <c r="Q780" s="1"/>
    </row>
    <row r="781" spans="10:17" ht="13.5">
      <c r="J781" s="1"/>
      <c r="K781" s="1"/>
      <c r="L781" s="1"/>
      <c r="M781" s="1"/>
      <c r="N781" s="1"/>
      <c r="O781" s="1"/>
      <c r="P781" s="24"/>
      <c r="Q781" s="1"/>
    </row>
    <row r="782" spans="10:17" ht="13.5">
      <c r="J782" s="1"/>
      <c r="K782" s="1"/>
      <c r="L782" s="1"/>
      <c r="M782" s="1"/>
      <c r="N782" s="1"/>
      <c r="O782" s="1"/>
      <c r="P782" s="24"/>
      <c r="Q782" s="1"/>
    </row>
    <row r="783" spans="10:17" ht="13.5">
      <c r="J783" s="1"/>
      <c r="K783" s="1"/>
      <c r="L783" s="1"/>
      <c r="M783" s="1"/>
      <c r="N783" s="1"/>
      <c r="O783" s="1"/>
      <c r="P783" s="24"/>
      <c r="Q783" s="1"/>
    </row>
    <row r="784" spans="10:17" ht="13.5">
      <c r="J784" s="1"/>
      <c r="K784" s="1"/>
      <c r="L784" s="1"/>
      <c r="M784" s="1"/>
      <c r="N784" s="1"/>
      <c r="O784" s="1"/>
      <c r="P784" s="24"/>
      <c r="Q784" s="1"/>
    </row>
    <row r="785" spans="10:17" ht="13.5">
      <c r="J785" s="1"/>
      <c r="K785" s="1"/>
      <c r="L785" s="1"/>
      <c r="M785" s="1"/>
      <c r="N785" s="1"/>
      <c r="O785" s="1"/>
      <c r="P785" s="24"/>
      <c r="Q785" s="1"/>
    </row>
    <row r="786" spans="10:17" ht="13.5">
      <c r="J786" s="1"/>
      <c r="K786" s="1"/>
      <c r="L786" s="1"/>
      <c r="M786" s="1"/>
      <c r="N786" s="1"/>
      <c r="O786" s="1"/>
      <c r="P786" s="24"/>
      <c r="Q786" s="1"/>
    </row>
    <row r="787" spans="10:17" ht="13.5">
      <c r="J787" s="1"/>
      <c r="K787" s="1"/>
      <c r="L787" s="1"/>
      <c r="M787" s="1"/>
      <c r="N787" s="1"/>
      <c r="O787" s="1"/>
      <c r="P787" s="24"/>
      <c r="Q787" s="1"/>
    </row>
    <row r="788" spans="10:17" ht="13.5">
      <c r="J788" s="1"/>
      <c r="K788" s="1"/>
      <c r="L788" s="1"/>
      <c r="M788" s="1"/>
      <c r="N788" s="1"/>
      <c r="O788" s="1"/>
      <c r="P788" s="24"/>
      <c r="Q788" s="1"/>
    </row>
    <row r="789" spans="10:17" ht="13.5">
      <c r="J789" s="1"/>
      <c r="K789" s="1"/>
      <c r="L789" s="1"/>
      <c r="M789" s="1"/>
      <c r="N789" s="1"/>
      <c r="O789" s="1"/>
      <c r="P789" s="24"/>
      <c r="Q789" s="1"/>
    </row>
    <row r="790" spans="10:17" ht="13.5">
      <c r="J790" s="1"/>
      <c r="K790" s="1"/>
      <c r="L790" s="1"/>
      <c r="M790" s="1"/>
      <c r="N790" s="1"/>
      <c r="O790" s="1"/>
      <c r="P790" s="24"/>
      <c r="Q790" s="1"/>
    </row>
    <row r="791" spans="10:17" ht="13.5">
      <c r="J791" s="1"/>
      <c r="K791" s="1"/>
      <c r="L791" s="1"/>
      <c r="M791" s="1"/>
      <c r="N791" s="1"/>
      <c r="O791" s="1"/>
      <c r="P791" s="24"/>
      <c r="Q791" s="1"/>
    </row>
    <row r="792" spans="10:17" ht="13.5">
      <c r="J792" s="1"/>
      <c r="K792" s="1"/>
      <c r="L792" s="1"/>
      <c r="M792" s="1"/>
      <c r="N792" s="1"/>
      <c r="O792" s="1"/>
      <c r="P792" s="24"/>
      <c r="Q792" s="1"/>
    </row>
    <row r="793" spans="10:17" ht="13.5">
      <c r="J793" s="1"/>
      <c r="K793" s="1"/>
      <c r="L793" s="1"/>
      <c r="M793" s="1"/>
      <c r="N793" s="1"/>
      <c r="O793" s="1"/>
      <c r="P793" s="24"/>
      <c r="Q793" s="1"/>
    </row>
    <row r="794" spans="10:17" ht="13.5">
      <c r="J794" s="1"/>
      <c r="K794" s="1"/>
      <c r="L794" s="1"/>
      <c r="M794" s="1"/>
      <c r="N794" s="1"/>
      <c r="O794" s="1"/>
      <c r="P794" s="24"/>
      <c r="Q794" s="1"/>
    </row>
    <row r="795" spans="10:17" ht="13.5">
      <c r="J795" s="1"/>
      <c r="K795" s="1"/>
      <c r="L795" s="1"/>
      <c r="M795" s="1"/>
      <c r="N795" s="1"/>
      <c r="O795" s="1"/>
      <c r="P795" s="24"/>
      <c r="Q795" s="1"/>
    </row>
    <row r="796" spans="10:17" ht="13.5">
      <c r="J796" s="1"/>
      <c r="K796" s="1"/>
      <c r="L796" s="1"/>
      <c r="M796" s="1"/>
      <c r="N796" s="1"/>
      <c r="O796" s="1"/>
      <c r="P796" s="24"/>
      <c r="Q796" s="1"/>
    </row>
    <row r="797" spans="10:17" ht="13.5">
      <c r="J797" s="1"/>
      <c r="K797" s="1"/>
      <c r="L797" s="1"/>
      <c r="M797" s="1"/>
      <c r="N797" s="1"/>
      <c r="O797" s="1"/>
      <c r="P797" s="24"/>
      <c r="Q797" s="1"/>
    </row>
    <row r="798" spans="10:17" ht="13.5">
      <c r="J798" s="1"/>
      <c r="K798" s="1"/>
      <c r="L798" s="1"/>
      <c r="M798" s="1"/>
      <c r="N798" s="1"/>
      <c r="O798" s="1"/>
      <c r="P798" s="24"/>
      <c r="Q798" s="1"/>
    </row>
    <row r="799" spans="10:17" ht="13.5">
      <c r="J799" s="1"/>
      <c r="K799" s="1"/>
      <c r="L799" s="1"/>
      <c r="M799" s="1"/>
      <c r="N799" s="1"/>
      <c r="O799" s="1"/>
      <c r="P799" s="24"/>
      <c r="Q799" s="1"/>
    </row>
    <row r="800" spans="10:17" ht="13.5">
      <c r="J800" s="1"/>
      <c r="K800" s="1"/>
      <c r="L800" s="1"/>
      <c r="M800" s="1"/>
      <c r="N800" s="1"/>
      <c r="O800" s="1"/>
      <c r="P800" s="24"/>
      <c r="Q800" s="1"/>
    </row>
    <row r="801" spans="10:17" ht="13.5">
      <c r="J801" s="1"/>
      <c r="K801" s="1"/>
      <c r="L801" s="1"/>
      <c r="M801" s="1"/>
      <c r="N801" s="1"/>
      <c r="O801" s="1"/>
      <c r="P801" s="24"/>
      <c r="Q801" s="1"/>
    </row>
    <row r="802" spans="10:17" ht="13.5">
      <c r="J802" s="1"/>
      <c r="K802" s="1"/>
      <c r="L802" s="1"/>
      <c r="M802" s="1"/>
      <c r="N802" s="1"/>
      <c r="O802" s="1"/>
      <c r="P802" s="24"/>
      <c r="Q802" s="1"/>
    </row>
    <row r="803" spans="10:17" ht="13.5">
      <c r="J803" s="1"/>
      <c r="K803" s="1"/>
      <c r="L803" s="1"/>
      <c r="M803" s="1"/>
      <c r="N803" s="1"/>
      <c r="O803" s="1"/>
      <c r="P803" s="24"/>
      <c r="Q803" s="1"/>
    </row>
    <row r="804" spans="10:17" ht="13.5">
      <c r="J804" s="1"/>
      <c r="K804" s="1"/>
      <c r="L804" s="1"/>
      <c r="M804" s="1"/>
      <c r="N804" s="1"/>
      <c r="O804" s="1"/>
      <c r="P804" s="24"/>
      <c r="Q804" s="1"/>
    </row>
    <row r="805" spans="10:17" ht="13.5">
      <c r="J805" s="1"/>
      <c r="K805" s="1"/>
      <c r="L805" s="1"/>
      <c r="M805" s="1"/>
      <c r="N805" s="1"/>
      <c r="O805" s="1"/>
      <c r="P805" s="24"/>
      <c r="Q805" s="1"/>
    </row>
    <row r="806" spans="10:17" ht="13.5">
      <c r="J806" s="1"/>
      <c r="K806" s="1"/>
      <c r="L806" s="1"/>
      <c r="M806" s="1"/>
      <c r="N806" s="1"/>
      <c r="O806" s="1"/>
      <c r="P806" s="24"/>
      <c r="Q806" s="1"/>
    </row>
    <row r="807" spans="10:17" ht="13.5">
      <c r="J807" s="1"/>
      <c r="K807" s="1"/>
      <c r="L807" s="1"/>
      <c r="M807" s="1"/>
      <c r="N807" s="1"/>
      <c r="O807" s="1"/>
      <c r="P807" s="24"/>
      <c r="Q807" s="1"/>
    </row>
    <row r="808" spans="10:17" ht="13.5">
      <c r="J808" s="1"/>
      <c r="K808" s="1"/>
      <c r="L808" s="1"/>
      <c r="M808" s="1"/>
      <c r="N808" s="1"/>
      <c r="O808" s="1"/>
      <c r="P808" s="24"/>
      <c r="Q808" s="1"/>
    </row>
    <row r="809" spans="10:17" ht="13.5">
      <c r="J809" s="1"/>
      <c r="K809" s="1"/>
      <c r="L809" s="1"/>
      <c r="M809" s="1"/>
      <c r="N809" s="1"/>
      <c r="O809" s="1"/>
      <c r="P809" s="24"/>
      <c r="Q809" s="1"/>
    </row>
    <row r="810" spans="10:17" ht="13.5">
      <c r="J810" s="1"/>
      <c r="K810" s="1"/>
      <c r="L810" s="1"/>
      <c r="M810" s="1"/>
      <c r="N810" s="1"/>
      <c r="O810" s="1"/>
      <c r="P810" s="24"/>
      <c r="Q810" s="1"/>
    </row>
    <row r="811" spans="10:17" ht="13.5">
      <c r="J811" s="1"/>
      <c r="K811" s="1"/>
      <c r="L811" s="1"/>
      <c r="M811" s="1"/>
      <c r="N811" s="1"/>
      <c r="O811" s="1"/>
      <c r="P811" s="24"/>
      <c r="Q811" s="1"/>
    </row>
    <row r="812" spans="10:17" ht="13.5">
      <c r="J812" s="1"/>
      <c r="K812" s="1"/>
      <c r="L812" s="1"/>
      <c r="M812" s="1"/>
      <c r="N812" s="1"/>
      <c r="O812" s="1"/>
      <c r="P812" s="24"/>
      <c r="Q812" s="1"/>
    </row>
    <row r="813" spans="10:17" ht="13.5">
      <c r="J813" s="1"/>
      <c r="K813" s="1"/>
      <c r="L813" s="1"/>
      <c r="M813" s="1"/>
      <c r="N813" s="1"/>
      <c r="O813" s="1"/>
      <c r="P813" s="24"/>
      <c r="Q813" s="1"/>
    </row>
    <row r="814" spans="10:17" ht="13.5">
      <c r="J814" s="1"/>
      <c r="K814" s="1"/>
      <c r="L814" s="1"/>
      <c r="M814" s="1"/>
      <c r="N814" s="1"/>
      <c r="O814" s="1"/>
      <c r="P814" s="24"/>
      <c r="Q814" s="1"/>
    </row>
    <row r="815" spans="10:17" ht="13.5">
      <c r="J815" s="1"/>
      <c r="K815" s="1"/>
      <c r="L815" s="1"/>
      <c r="M815" s="1"/>
      <c r="N815" s="1"/>
      <c r="O815" s="1"/>
      <c r="P815" s="24"/>
      <c r="Q815" s="1"/>
    </row>
    <row r="816" spans="10:17" ht="13.5">
      <c r="J816" s="1"/>
      <c r="K816" s="1"/>
      <c r="L816" s="1"/>
      <c r="M816" s="1"/>
      <c r="N816" s="1"/>
      <c r="O816" s="1"/>
      <c r="P816" s="24"/>
      <c r="Q816" s="1"/>
    </row>
    <row r="817" spans="10:17" ht="13.5">
      <c r="J817" s="1"/>
      <c r="K817" s="1"/>
      <c r="L817" s="1"/>
      <c r="M817" s="1"/>
      <c r="N817" s="1"/>
      <c r="O817" s="1"/>
      <c r="P817" s="24"/>
      <c r="Q817" s="1"/>
    </row>
    <row r="818" spans="10:17" ht="13.5">
      <c r="J818" s="1"/>
      <c r="K818" s="1"/>
      <c r="L818" s="1"/>
      <c r="M818" s="1"/>
      <c r="N818" s="1"/>
      <c r="O818" s="1"/>
      <c r="P818" s="24"/>
      <c r="Q818" s="1"/>
    </row>
    <row r="819" spans="10:17" ht="13.5">
      <c r="J819" s="1"/>
      <c r="K819" s="1"/>
      <c r="L819" s="1"/>
      <c r="M819" s="1"/>
      <c r="N819" s="1"/>
      <c r="O819" s="1"/>
      <c r="P819" s="24"/>
      <c r="Q819" s="1"/>
    </row>
    <row r="820" spans="10:17" ht="13.5">
      <c r="J820" s="1"/>
      <c r="K820" s="1"/>
      <c r="L820" s="1"/>
      <c r="M820" s="1"/>
      <c r="N820" s="1"/>
      <c r="O820" s="1"/>
      <c r="P820" s="24"/>
      <c r="Q820" s="1"/>
    </row>
    <row r="821" spans="10:17" ht="13.5">
      <c r="J821" s="1"/>
      <c r="K821" s="1"/>
      <c r="L821" s="1"/>
      <c r="M821" s="1"/>
      <c r="N821" s="1"/>
      <c r="O821" s="1"/>
      <c r="P821" s="24"/>
      <c r="Q821" s="1"/>
    </row>
    <row r="822" spans="10:17" ht="13.5">
      <c r="J822" s="1"/>
      <c r="K822" s="1"/>
      <c r="L822" s="1"/>
      <c r="M822" s="1"/>
      <c r="N822" s="1"/>
      <c r="O822" s="1"/>
      <c r="P822" s="24"/>
      <c r="Q822" s="1"/>
    </row>
    <row r="823" spans="10:17" ht="13.5">
      <c r="J823" s="1"/>
      <c r="K823" s="1"/>
      <c r="L823" s="1"/>
      <c r="M823" s="1"/>
      <c r="N823" s="1"/>
      <c r="O823" s="1"/>
      <c r="P823" s="24"/>
      <c r="Q823" s="1"/>
    </row>
    <row r="824" spans="10:17" ht="13.5">
      <c r="J824" s="1"/>
      <c r="K824" s="1"/>
      <c r="L824" s="1"/>
      <c r="M824" s="1"/>
      <c r="N824" s="1"/>
      <c r="O824" s="1"/>
      <c r="P824" s="24"/>
      <c r="Q824" s="1"/>
    </row>
    <row r="825" spans="10:17" ht="13.5">
      <c r="J825" s="1"/>
      <c r="K825" s="1"/>
      <c r="L825" s="1"/>
      <c r="M825" s="1"/>
      <c r="N825" s="1"/>
      <c r="O825" s="1"/>
      <c r="P825" s="24"/>
      <c r="Q825" s="1"/>
    </row>
    <row r="826" spans="10:17" ht="13.5">
      <c r="J826" s="1"/>
      <c r="K826" s="1"/>
      <c r="L826" s="1"/>
      <c r="M826" s="1"/>
      <c r="N826" s="1"/>
      <c r="O826" s="1"/>
      <c r="P826" s="24"/>
      <c r="Q826" s="1"/>
    </row>
    <row r="827" spans="10:17" ht="13.5">
      <c r="J827" s="1"/>
      <c r="K827" s="1"/>
      <c r="L827" s="1"/>
      <c r="M827" s="1"/>
      <c r="N827" s="1"/>
      <c r="O827" s="1"/>
      <c r="P827" s="24"/>
      <c r="Q827" s="1"/>
    </row>
    <row r="828" spans="10:17" ht="13.5">
      <c r="J828" s="1"/>
      <c r="K828" s="1"/>
      <c r="L828" s="1"/>
      <c r="M828" s="1"/>
      <c r="N828" s="1"/>
      <c r="O828" s="1"/>
      <c r="P828" s="24"/>
      <c r="Q828" s="1"/>
    </row>
    <row r="829" spans="10:17" ht="13.5">
      <c r="J829" s="1"/>
      <c r="K829" s="1"/>
      <c r="L829" s="1"/>
      <c r="M829" s="1"/>
      <c r="N829" s="1"/>
      <c r="O829" s="1"/>
      <c r="P829" s="24"/>
      <c r="Q829" s="1"/>
    </row>
    <row r="830" spans="10:17" ht="13.5">
      <c r="J830" s="1"/>
      <c r="K830" s="1"/>
      <c r="L830" s="1"/>
      <c r="M830" s="1"/>
      <c r="N830" s="1"/>
      <c r="O830" s="1"/>
      <c r="P830" s="24"/>
      <c r="Q830" s="1"/>
    </row>
    <row r="831" spans="10:17" ht="13.5">
      <c r="J831" s="1"/>
      <c r="K831" s="1"/>
      <c r="L831" s="1"/>
      <c r="M831" s="1"/>
      <c r="N831" s="1"/>
      <c r="O831" s="1"/>
      <c r="P831" s="24"/>
      <c r="Q831" s="1"/>
    </row>
    <row r="832" spans="10:17" ht="13.5">
      <c r="J832" s="1"/>
      <c r="K832" s="1"/>
      <c r="L832" s="1"/>
      <c r="M832" s="1"/>
      <c r="N832" s="1"/>
      <c r="O832" s="1"/>
      <c r="P832" s="24"/>
      <c r="Q832" s="1"/>
    </row>
    <row r="833" spans="10:17" ht="13.5">
      <c r="J833" s="1"/>
      <c r="K833" s="1"/>
      <c r="L833" s="1"/>
      <c r="M833" s="1"/>
      <c r="N833" s="1"/>
      <c r="O833" s="1"/>
      <c r="P833" s="24"/>
      <c r="Q833" s="1"/>
    </row>
    <row r="834" spans="10:17" ht="13.5">
      <c r="J834" s="1"/>
      <c r="K834" s="1"/>
      <c r="L834" s="1"/>
      <c r="M834" s="1"/>
      <c r="N834" s="1"/>
      <c r="O834" s="1"/>
      <c r="P834" s="24"/>
      <c r="Q834" s="1"/>
    </row>
    <row r="835" spans="10:17" ht="13.5">
      <c r="J835" s="1"/>
      <c r="K835" s="1"/>
      <c r="L835" s="1"/>
      <c r="M835" s="1"/>
      <c r="N835" s="1"/>
      <c r="O835" s="1"/>
      <c r="P835" s="24"/>
      <c r="Q835" s="1"/>
    </row>
    <row r="836" spans="10:17" ht="13.5">
      <c r="J836" s="1"/>
      <c r="K836" s="1"/>
      <c r="L836" s="1"/>
      <c r="M836" s="1"/>
      <c r="N836" s="1"/>
      <c r="O836" s="1"/>
      <c r="P836" s="24"/>
      <c r="Q836" s="1"/>
    </row>
    <row r="837" spans="10:17" ht="13.5">
      <c r="J837" s="1"/>
      <c r="K837" s="1"/>
      <c r="L837" s="1"/>
      <c r="M837" s="1"/>
      <c r="N837" s="1"/>
      <c r="O837" s="1"/>
      <c r="P837" s="24"/>
      <c r="Q837" s="1"/>
    </row>
    <row r="838" spans="10:17" ht="13.5">
      <c r="J838" s="1"/>
      <c r="K838" s="1"/>
      <c r="L838" s="1"/>
      <c r="M838" s="1"/>
      <c r="N838" s="1"/>
      <c r="O838" s="1"/>
      <c r="P838" s="24"/>
      <c r="Q838" s="1"/>
    </row>
    <row r="839" spans="10:17" ht="13.5">
      <c r="J839" s="1"/>
      <c r="K839" s="1"/>
      <c r="L839" s="1"/>
      <c r="M839" s="1"/>
      <c r="N839" s="1"/>
      <c r="O839" s="1"/>
      <c r="P839" s="24"/>
      <c r="Q839" s="1"/>
    </row>
    <row r="840" spans="10:17" ht="13.5">
      <c r="J840" s="1"/>
      <c r="K840" s="1"/>
      <c r="L840" s="1"/>
      <c r="M840" s="1"/>
      <c r="N840" s="1"/>
      <c r="O840" s="1"/>
      <c r="P840" s="24"/>
      <c r="Q840" s="1"/>
    </row>
    <row r="841" spans="10:17" ht="13.5">
      <c r="J841" s="1"/>
      <c r="K841" s="1"/>
      <c r="L841" s="1"/>
      <c r="M841" s="1"/>
      <c r="N841" s="1"/>
      <c r="O841" s="1"/>
      <c r="P841" s="24"/>
      <c r="Q841" s="1"/>
    </row>
    <row r="842" spans="10:17" ht="13.5">
      <c r="J842" s="1"/>
      <c r="K842" s="1"/>
      <c r="L842" s="1"/>
      <c r="M842" s="1"/>
      <c r="N842" s="1"/>
      <c r="O842" s="1"/>
      <c r="P842" s="24"/>
      <c r="Q842" s="1"/>
    </row>
    <row r="843" spans="10:17" ht="13.5">
      <c r="J843" s="1"/>
      <c r="K843" s="1"/>
      <c r="L843" s="1"/>
      <c r="M843" s="1"/>
      <c r="N843" s="1"/>
      <c r="O843" s="1"/>
      <c r="P843" s="24"/>
      <c r="Q843" s="1"/>
    </row>
    <row r="844" spans="10:17" ht="13.5">
      <c r="J844" s="1"/>
      <c r="K844" s="1"/>
      <c r="L844" s="1"/>
      <c r="M844" s="1"/>
      <c r="N844" s="1"/>
      <c r="O844" s="1"/>
      <c r="P844" s="24"/>
      <c r="Q844" s="1"/>
    </row>
    <row r="845" spans="10:17" ht="13.5">
      <c r="J845" s="1"/>
      <c r="K845" s="1"/>
      <c r="L845" s="1"/>
      <c r="M845" s="1"/>
      <c r="N845" s="1"/>
      <c r="O845" s="1"/>
      <c r="P845" s="24"/>
      <c r="Q845" s="1"/>
    </row>
    <row r="846" spans="10:17" ht="13.5">
      <c r="J846" s="1"/>
      <c r="K846" s="1"/>
      <c r="L846" s="1"/>
      <c r="M846" s="1"/>
      <c r="N846" s="1"/>
      <c r="O846" s="1"/>
      <c r="P846" s="24"/>
      <c r="Q846" s="1"/>
    </row>
    <row r="847" spans="10:17" ht="13.5">
      <c r="J847" s="1"/>
      <c r="K847" s="1"/>
      <c r="L847" s="1"/>
      <c r="M847" s="1"/>
      <c r="N847" s="1"/>
      <c r="O847" s="1"/>
      <c r="P847" s="24"/>
      <c r="Q847" s="1"/>
    </row>
    <row r="848" spans="10:17" ht="13.5">
      <c r="J848" s="1"/>
      <c r="K848" s="1"/>
      <c r="L848" s="1"/>
      <c r="M848" s="1"/>
      <c r="N848" s="1"/>
      <c r="O848" s="1"/>
      <c r="P848" s="24"/>
      <c r="Q848" s="1"/>
    </row>
    <row r="849" spans="10:17" ht="13.5">
      <c r="J849" s="1"/>
      <c r="K849" s="1"/>
      <c r="L849" s="1"/>
      <c r="M849" s="1"/>
      <c r="N849" s="1"/>
      <c r="O849" s="1"/>
      <c r="P849" s="24"/>
      <c r="Q849" s="1"/>
    </row>
    <row r="850" spans="10:17" ht="13.5">
      <c r="J850" s="1"/>
      <c r="K850" s="1"/>
      <c r="L850" s="1"/>
      <c r="M850" s="1"/>
      <c r="N850" s="1"/>
      <c r="O850" s="1"/>
      <c r="P850" s="24"/>
      <c r="Q850" s="1"/>
    </row>
    <row r="851" spans="10:17" ht="13.5">
      <c r="J851" s="1"/>
      <c r="K851" s="1"/>
      <c r="L851" s="1"/>
      <c r="M851" s="1"/>
      <c r="N851" s="1"/>
      <c r="O851" s="1"/>
      <c r="P851" s="24"/>
      <c r="Q851" s="1"/>
    </row>
    <row r="852" spans="10:17" ht="13.5">
      <c r="J852" s="1"/>
      <c r="K852" s="1"/>
      <c r="L852" s="1"/>
      <c r="M852" s="1"/>
      <c r="N852" s="1"/>
      <c r="O852" s="1"/>
      <c r="P852" s="24"/>
      <c r="Q852" s="1"/>
    </row>
    <row r="853" spans="10:17" ht="13.5">
      <c r="J853" s="1"/>
      <c r="K853" s="1"/>
      <c r="L853" s="1"/>
      <c r="M853" s="1"/>
      <c r="N853" s="1"/>
      <c r="O853" s="1"/>
      <c r="P853" s="24"/>
      <c r="Q853" s="1"/>
    </row>
    <row r="854" spans="10:17" ht="13.5">
      <c r="J854" s="1"/>
      <c r="K854" s="1"/>
      <c r="L854" s="1"/>
      <c r="M854" s="1"/>
      <c r="N854" s="1"/>
      <c r="O854" s="1"/>
      <c r="P854" s="24"/>
      <c r="Q854" s="1"/>
    </row>
    <row r="855" spans="10:17" ht="13.5">
      <c r="J855" s="1"/>
      <c r="K855" s="1"/>
      <c r="L855" s="1"/>
      <c r="M855" s="1"/>
      <c r="N855" s="1"/>
      <c r="O855" s="1"/>
      <c r="P855" s="24"/>
      <c r="Q855" s="1"/>
    </row>
    <row r="856" spans="10:17" ht="13.5">
      <c r="J856" s="1"/>
      <c r="K856" s="1"/>
      <c r="L856" s="1"/>
      <c r="M856" s="1"/>
      <c r="N856" s="1"/>
      <c r="O856" s="1"/>
      <c r="P856" s="24"/>
      <c r="Q856" s="1"/>
    </row>
    <row r="857" spans="10:17" ht="13.5">
      <c r="J857" s="1"/>
      <c r="K857" s="1"/>
      <c r="L857" s="1"/>
      <c r="M857" s="1"/>
      <c r="N857" s="1"/>
      <c r="O857" s="1"/>
      <c r="P857" s="24"/>
      <c r="Q857" s="1"/>
    </row>
    <row r="858" spans="10:17" ht="13.5">
      <c r="J858" s="1"/>
      <c r="K858" s="1"/>
      <c r="L858" s="1"/>
      <c r="M858" s="1"/>
      <c r="N858" s="1"/>
      <c r="O858" s="1"/>
      <c r="P858" s="24"/>
      <c r="Q858" s="1"/>
    </row>
    <row r="859" spans="10:17" ht="13.5">
      <c r="J859" s="1"/>
      <c r="K859" s="1"/>
      <c r="L859" s="1"/>
      <c r="M859" s="1"/>
      <c r="N859" s="1"/>
      <c r="O859" s="1"/>
      <c r="P859" s="24"/>
      <c r="Q859" s="1"/>
    </row>
    <row r="860" spans="10:17" ht="13.5">
      <c r="J860" s="1"/>
      <c r="K860" s="1"/>
      <c r="L860" s="1"/>
      <c r="M860" s="1"/>
      <c r="N860" s="1"/>
      <c r="O860" s="1"/>
      <c r="P860" s="24"/>
      <c r="Q860" s="1"/>
    </row>
    <row r="861" spans="10:17" ht="13.5">
      <c r="J861" s="1"/>
      <c r="K861" s="1"/>
      <c r="L861" s="1"/>
      <c r="M861" s="1"/>
      <c r="N861" s="1"/>
      <c r="O861" s="1"/>
      <c r="P861" s="24"/>
      <c r="Q861" s="1"/>
    </row>
    <row r="862" spans="10:17" ht="13.5">
      <c r="J862" s="1"/>
      <c r="K862" s="1"/>
      <c r="L862" s="1"/>
      <c r="M862" s="1"/>
      <c r="N862" s="1"/>
      <c r="O862" s="1"/>
      <c r="P862" s="24"/>
      <c r="Q862" s="1"/>
    </row>
    <row r="863" spans="10:17" ht="13.5">
      <c r="J863" s="1"/>
      <c r="K863" s="1"/>
      <c r="L863" s="1"/>
      <c r="M863" s="1"/>
      <c r="N863" s="1"/>
      <c r="O863" s="1"/>
      <c r="P863" s="24"/>
      <c r="Q863" s="1"/>
    </row>
    <row r="864" spans="10:17" ht="13.5">
      <c r="J864" s="1"/>
      <c r="K864" s="1"/>
      <c r="L864" s="1"/>
      <c r="M864" s="1"/>
      <c r="N864" s="1"/>
      <c r="O864" s="1"/>
      <c r="P864" s="24"/>
      <c r="Q864" s="1"/>
    </row>
    <row r="865" spans="10:17" ht="13.5">
      <c r="J865" s="1"/>
      <c r="K865" s="1"/>
      <c r="L865" s="1"/>
      <c r="M865" s="1"/>
      <c r="N865" s="1"/>
      <c r="O865" s="1"/>
      <c r="P865" s="24"/>
      <c r="Q865" s="1"/>
    </row>
    <row r="866" spans="10:17" ht="13.5">
      <c r="J866" s="1"/>
      <c r="K866" s="1"/>
      <c r="L866" s="1"/>
      <c r="M866" s="1"/>
      <c r="N866" s="1"/>
      <c r="O866" s="1"/>
      <c r="P866" s="24"/>
      <c r="Q866" s="1"/>
    </row>
    <row r="867" spans="10:17" ht="13.5">
      <c r="J867" s="1"/>
      <c r="K867" s="1"/>
      <c r="L867" s="1"/>
      <c r="M867" s="1"/>
      <c r="N867" s="1"/>
      <c r="O867" s="1"/>
      <c r="P867" s="24"/>
      <c r="Q867" s="1"/>
    </row>
    <row r="868" spans="10:17" ht="13.5">
      <c r="J868" s="1"/>
      <c r="K868" s="1"/>
      <c r="L868" s="1"/>
      <c r="M868" s="1"/>
      <c r="N868" s="1"/>
      <c r="O868" s="1"/>
      <c r="P868" s="24"/>
      <c r="Q868" s="1"/>
    </row>
    <row r="869" spans="10:17" ht="13.5">
      <c r="J869" s="1"/>
      <c r="K869" s="1"/>
      <c r="L869" s="1"/>
      <c r="M869" s="1"/>
      <c r="N869" s="1"/>
      <c r="O869" s="1"/>
      <c r="P869" s="24"/>
      <c r="Q869" s="1"/>
    </row>
    <row r="870" spans="10:17" ht="13.5">
      <c r="J870" s="1"/>
      <c r="K870" s="1"/>
      <c r="L870" s="1"/>
      <c r="M870" s="1"/>
      <c r="N870" s="1"/>
      <c r="O870" s="1"/>
      <c r="P870" s="24"/>
      <c r="Q870" s="1"/>
    </row>
    <row r="871" spans="10:17" ht="13.5">
      <c r="J871" s="1"/>
      <c r="K871" s="1"/>
      <c r="L871" s="1"/>
      <c r="M871" s="1"/>
      <c r="N871" s="1"/>
      <c r="O871" s="1"/>
      <c r="P871" s="24"/>
      <c r="Q871" s="1"/>
    </row>
    <row r="872" spans="10:17" ht="13.5">
      <c r="J872" s="1"/>
      <c r="K872" s="1"/>
      <c r="L872" s="1"/>
      <c r="M872" s="1"/>
      <c r="N872" s="1"/>
      <c r="O872" s="1"/>
      <c r="P872" s="24"/>
      <c r="Q872" s="1"/>
    </row>
    <row r="873" spans="10:17" ht="13.5">
      <c r="J873" s="1"/>
      <c r="K873" s="1"/>
      <c r="L873" s="1"/>
      <c r="M873" s="1"/>
      <c r="N873" s="1"/>
      <c r="O873" s="1"/>
      <c r="P873" s="24"/>
      <c r="Q873" s="1"/>
    </row>
    <row r="874" spans="10:17" ht="13.5">
      <c r="J874" s="1"/>
      <c r="K874" s="1"/>
      <c r="L874" s="1"/>
      <c r="M874" s="1"/>
      <c r="N874" s="1"/>
      <c r="O874" s="1"/>
      <c r="P874" s="24"/>
      <c r="Q874" s="1"/>
    </row>
    <row r="875" spans="10:17" ht="13.5">
      <c r="J875" s="1"/>
      <c r="K875" s="1"/>
      <c r="L875" s="1"/>
      <c r="M875" s="1"/>
      <c r="N875" s="1"/>
      <c r="O875" s="1"/>
      <c r="P875" s="24"/>
      <c r="Q875" s="1"/>
    </row>
    <row r="876" spans="10:17" ht="13.5">
      <c r="J876" s="1"/>
      <c r="K876" s="1"/>
      <c r="L876" s="1"/>
      <c r="M876" s="1"/>
      <c r="N876" s="1"/>
      <c r="O876" s="1"/>
      <c r="P876" s="24"/>
      <c r="Q876" s="1"/>
    </row>
    <row r="877" spans="10:17" ht="13.5">
      <c r="J877" s="1"/>
      <c r="K877" s="1"/>
      <c r="L877" s="1"/>
      <c r="M877" s="1"/>
      <c r="N877" s="1"/>
      <c r="O877" s="1"/>
      <c r="P877" s="24"/>
      <c r="Q877" s="1"/>
    </row>
    <row r="878" spans="10:17" ht="13.5">
      <c r="J878" s="1"/>
      <c r="K878" s="1"/>
      <c r="L878" s="1"/>
      <c r="M878" s="1"/>
      <c r="N878" s="1"/>
      <c r="O878" s="1"/>
      <c r="P878" s="24"/>
      <c r="Q878" s="1"/>
    </row>
    <row r="879" spans="10:17" ht="13.5">
      <c r="J879" s="1"/>
      <c r="K879" s="1"/>
      <c r="L879" s="1"/>
      <c r="M879" s="1"/>
      <c r="N879" s="1"/>
      <c r="O879" s="1"/>
      <c r="P879" s="24"/>
      <c r="Q879" s="1"/>
    </row>
    <row r="880" spans="10:17" ht="13.5">
      <c r="J880" s="1"/>
      <c r="K880" s="1"/>
      <c r="L880" s="1"/>
      <c r="M880" s="1"/>
      <c r="N880" s="1"/>
      <c r="O880" s="1"/>
      <c r="P880" s="24"/>
      <c r="Q880" s="1"/>
    </row>
    <row r="881" spans="10:17" ht="13.5">
      <c r="J881" s="1"/>
      <c r="K881" s="1"/>
      <c r="L881" s="1"/>
      <c r="M881" s="1"/>
      <c r="N881" s="1"/>
      <c r="O881" s="1"/>
      <c r="P881" s="24"/>
      <c r="Q881" s="1"/>
    </row>
    <row r="882" spans="10:17" ht="13.5">
      <c r="J882" s="1"/>
      <c r="K882" s="1"/>
      <c r="L882" s="1"/>
      <c r="M882" s="1"/>
      <c r="N882" s="1"/>
      <c r="O882" s="1"/>
      <c r="P882" s="24"/>
      <c r="Q882" s="1"/>
    </row>
    <row r="883" spans="10:17" ht="13.5">
      <c r="J883" s="1"/>
      <c r="K883" s="1"/>
      <c r="L883" s="1"/>
      <c r="M883" s="1"/>
      <c r="N883" s="1"/>
      <c r="O883" s="1"/>
      <c r="P883" s="24"/>
      <c r="Q883" s="1"/>
    </row>
    <row r="884" spans="10:17" ht="13.5">
      <c r="J884" s="1"/>
      <c r="K884" s="1"/>
      <c r="L884" s="1"/>
      <c r="M884" s="1"/>
      <c r="N884" s="1"/>
      <c r="O884" s="1"/>
      <c r="P884" s="24"/>
      <c r="Q884" s="1"/>
    </row>
    <row r="885" spans="10:17" ht="13.5">
      <c r="J885" s="1"/>
      <c r="K885" s="1"/>
      <c r="L885" s="1"/>
      <c r="M885" s="1"/>
      <c r="N885" s="1"/>
      <c r="O885" s="1"/>
      <c r="P885" s="24"/>
      <c r="Q885" s="1"/>
    </row>
    <row r="886" spans="10:17" ht="13.5">
      <c r="J886" s="1"/>
      <c r="K886" s="1"/>
      <c r="L886" s="1"/>
      <c r="M886" s="1"/>
      <c r="N886" s="1"/>
      <c r="O886" s="1"/>
      <c r="P886" s="24"/>
      <c r="Q886" s="1"/>
    </row>
    <row r="887" spans="10:17" ht="13.5">
      <c r="J887" s="1"/>
      <c r="K887" s="1"/>
      <c r="L887" s="1"/>
      <c r="M887" s="1"/>
      <c r="N887" s="1"/>
      <c r="O887" s="1"/>
      <c r="P887" s="24"/>
      <c r="Q887" s="1"/>
    </row>
    <row r="888" spans="10:17" ht="13.5">
      <c r="J888" s="1"/>
      <c r="K888" s="1"/>
      <c r="L888" s="1"/>
      <c r="M888" s="1"/>
      <c r="N888" s="1"/>
      <c r="O888" s="1"/>
      <c r="P888" s="24"/>
      <c r="Q888" s="1"/>
    </row>
    <row r="889" spans="10:17" ht="13.5">
      <c r="J889" s="1"/>
      <c r="K889" s="1"/>
      <c r="L889" s="1"/>
      <c r="M889" s="1"/>
      <c r="N889" s="1"/>
      <c r="O889" s="1"/>
      <c r="P889" s="24"/>
      <c r="Q889" s="1"/>
    </row>
    <row r="890" spans="10:17" ht="13.5">
      <c r="J890" s="1"/>
      <c r="K890" s="1"/>
      <c r="L890" s="1"/>
      <c r="M890" s="1"/>
      <c r="N890" s="1"/>
      <c r="O890" s="1"/>
      <c r="P890" s="24"/>
      <c r="Q890" s="1"/>
    </row>
    <row r="891" spans="10:17" ht="13.5">
      <c r="J891" s="1"/>
      <c r="K891" s="1"/>
      <c r="L891" s="1"/>
      <c r="M891" s="1"/>
      <c r="N891" s="1"/>
      <c r="O891" s="1"/>
      <c r="P891" s="24"/>
      <c r="Q891" s="1"/>
    </row>
    <row r="892" spans="10:17" ht="13.5">
      <c r="J892" s="1"/>
      <c r="K892" s="1"/>
      <c r="L892" s="1"/>
      <c r="M892" s="1"/>
      <c r="N892" s="1"/>
      <c r="O892" s="1"/>
      <c r="P892" s="24"/>
      <c r="Q892" s="1"/>
    </row>
    <row r="893" spans="10:17" ht="13.5">
      <c r="J893" s="1"/>
      <c r="K893" s="1"/>
      <c r="L893" s="1"/>
      <c r="M893" s="1"/>
      <c r="N893" s="1"/>
      <c r="O893" s="1"/>
      <c r="P893" s="24"/>
      <c r="Q893" s="1"/>
    </row>
    <row r="894" spans="10:17" ht="13.5">
      <c r="J894" s="1"/>
      <c r="K894" s="1"/>
      <c r="L894" s="1"/>
      <c r="M894" s="1"/>
      <c r="N894" s="1"/>
      <c r="O894" s="1"/>
      <c r="P894" s="24"/>
      <c r="Q894" s="1"/>
    </row>
    <row r="895" spans="10:17" ht="13.5">
      <c r="J895" s="1"/>
      <c r="K895" s="1"/>
      <c r="L895" s="1"/>
      <c r="M895" s="1"/>
      <c r="N895" s="1"/>
      <c r="O895" s="1"/>
      <c r="P895" s="24"/>
      <c r="Q895" s="1"/>
    </row>
    <row r="896" spans="10:17" ht="13.5">
      <c r="J896" s="1"/>
      <c r="K896" s="1"/>
      <c r="L896" s="1"/>
      <c r="M896" s="1"/>
      <c r="N896" s="1"/>
      <c r="O896" s="1"/>
      <c r="P896" s="24"/>
      <c r="Q896" s="1"/>
    </row>
    <row r="897" spans="10:17" ht="13.5">
      <c r="J897" s="1"/>
      <c r="K897" s="1"/>
      <c r="L897" s="1"/>
      <c r="M897" s="1"/>
      <c r="N897" s="1"/>
      <c r="O897" s="1"/>
      <c r="P897" s="24"/>
      <c r="Q897" s="1"/>
    </row>
    <row r="898" spans="10:17" ht="13.5">
      <c r="J898" s="1"/>
      <c r="K898" s="1"/>
      <c r="L898" s="1"/>
      <c r="M898" s="1"/>
      <c r="N898" s="1"/>
      <c r="O898" s="1"/>
      <c r="P898" s="24"/>
      <c r="Q898" s="1"/>
    </row>
    <row r="899" spans="10:17" ht="13.5">
      <c r="J899" s="1"/>
      <c r="K899" s="1"/>
      <c r="L899" s="1"/>
      <c r="M899" s="1"/>
      <c r="N899" s="1"/>
      <c r="O899" s="1"/>
      <c r="P899" s="24"/>
      <c r="Q899" s="1"/>
    </row>
    <row r="900" spans="10:17" ht="13.5">
      <c r="J900" s="1"/>
      <c r="K900" s="1"/>
      <c r="L900" s="1"/>
      <c r="M900" s="1"/>
      <c r="N900" s="1"/>
      <c r="O900" s="1"/>
      <c r="P900" s="24"/>
      <c r="Q900" s="1"/>
    </row>
    <row r="901" spans="10:17" ht="13.5">
      <c r="J901" s="1"/>
      <c r="K901" s="1"/>
      <c r="L901" s="1"/>
      <c r="M901" s="1"/>
      <c r="N901" s="1"/>
      <c r="O901" s="1"/>
      <c r="P901" s="24"/>
      <c r="Q901" s="1"/>
    </row>
    <row r="902" spans="10:17" ht="13.5">
      <c r="J902" s="1"/>
      <c r="K902" s="1"/>
      <c r="L902" s="1"/>
      <c r="M902" s="1"/>
      <c r="N902" s="1"/>
      <c r="O902" s="1"/>
      <c r="P902" s="24"/>
      <c r="Q902" s="1"/>
    </row>
    <row r="903" spans="10:17" ht="13.5">
      <c r="J903" s="1"/>
      <c r="K903" s="1"/>
      <c r="L903" s="1"/>
      <c r="M903" s="1"/>
      <c r="N903" s="1"/>
      <c r="O903" s="1"/>
      <c r="P903" s="24"/>
      <c r="Q903" s="1"/>
    </row>
    <row r="904" spans="10:17" ht="13.5">
      <c r="J904" s="1"/>
      <c r="K904" s="1"/>
      <c r="L904" s="1"/>
      <c r="M904" s="1"/>
      <c r="N904" s="1"/>
      <c r="O904" s="1"/>
      <c r="P904" s="24"/>
      <c r="Q904" s="1"/>
    </row>
    <row r="905" spans="10:17" ht="13.5">
      <c r="J905" s="1"/>
      <c r="K905" s="1"/>
      <c r="L905" s="1"/>
      <c r="M905" s="1"/>
      <c r="N905" s="1"/>
      <c r="O905" s="1"/>
      <c r="P905" s="24"/>
      <c r="Q905" s="1"/>
    </row>
    <row r="906" spans="10:17" ht="13.5">
      <c r="J906" s="1"/>
      <c r="K906" s="1"/>
      <c r="L906" s="1"/>
      <c r="M906" s="1"/>
      <c r="N906" s="1"/>
      <c r="O906" s="1"/>
      <c r="P906" s="24"/>
      <c r="Q906" s="1"/>
    </row>
    <row r="907" spans="10:17" ht="13.5">
      <c r="J907" s="1"/>
      <c r="K907" s="1"/>
      <c r="L907" s="1"/>
      <c r="M907" s="1"/>
      <c r="N907" s="1"/>
      <c r="O907" s="1"/>
      <c r="P907" s="24"/>
      <c r="Q907" s="1"/>
    </row>
    <row r="908" spans="10:17" ht="13.5">
      <c r="J908" s="1"/>
      <c r="K908" s="1"/>
      <c r="L908" s="1"/>
      <c r="M908" s="1"/>
      <c r="N908" s="1"/>
      <c r="O908" s="1"/>
      <c r="P908" s="24"/>
      <c r="Q908" s="1"/>
    </row>
    <row r="909" spans="10:17" ht="13.5">
      <c r="J909" s="1"/>
      <c r="K909" s="1"/>
      <c r="L909" s="1"/>
      <c r="M909" s="1"/>
      <c r="N909" s="1"/>
      <c r="O909" s="1"/>
      <c r="P909" s="24"/>
      <c r="Q909" s="1"/>
    </row>
    <row r="910" spans="10:17" ht="13.5">
      <c r="J910" s="1"/>
      <c r="K910" s="1"/>
      <c r="L910" s="1"/>
      <c r="M910" s="1"/>
      <c r="N910" s="1"/>
      <c r="O910" s="1"/>
      <c r="P910" s="24"/>
      <c r="Q910" s="1"/>
    </row>
    <row r="911" spans="10:17" ht="13.5">
      <c r="J911" s="1"/>
      <c r="K911" s="1"/>
      <c r="L911" s="1"/>
      <c r="M911" s="1"/>
      <c r="N911" s="1"/>
      <c r="O911" s="1"/>
      <c r="P911" s="24"/>
      <c r="Q911" s="1"/>
    </row>
    <row r="912" spans="10:17" ht="13.5">
      <c r="J912" s="1"/>
      <c r="K912" s="1"/>
      <c r="L912" s="1"/>
      <c r="M912" s="1"/>
      <c r="N912" s="1"/>
      <c r="O912" s="1"/>
      <c r="P912" s="24"/>
      <c r="Q912" s="1"/>
    </row>
    <row r="913" spans="10:17" ht="13.5">
      <c r="J913" s="1"/>
      <c r="K913" s="1"/>
      <c r="L913" s="1"/>
      <c r="M913" s="1"/>
      <c r="N913" s="1"/>
      <c r="O913" s="1"/>
      <c r="P913" s="24"/>
      <c r="Q913" s="1"/>
    </row>
    <row r="914" spans="10:17" ht="13.5">
      <c r="J914" s="1"/>
      <c r="K914" s="1"/>
      <c r="L914" s="1"/>
      <c r="M914" s="1"/>
      <c r="N914" s="1"/>
      <c r="O914" s="1"/>
      <c r="P914" s="24"/>
      <c r="Q914" s="1"/>
    </row>
    <row r="915" spans="10:17" ht="13.5">
      <c r="J915" s="1"/>
      <c r="K915" s="1"/>
      <c r="L915" s="1"/>
      <c r="M915" s="1"/>
      <c r="N915" s="1"/>
      <c r="O915" s="1"/>
      <c r="P915" s="24"/>
      <c r="Q915" s="1"/>
    </row>
    <row r="916" spans="10:17" ht="13.5">
      <c r="J916" s="1"/>
      <c r="K916" s="1"/>
      <c r="L916" s="1"/>
      <c r="M916" s="1"/>
      <c r="N916" s="1"/>
      <c r="O916" s="1"/>
      <c r="P916" s="24"/>
      <c r="Q916" s="1"/>
    </row>
    <row r="917" spans="10:17" ht="13.5">
      <c r="J917" s="1"/>
      <c r="K917" s="1"/>
      <c r="L917" s="1"/>
      <c r="M917" s="1"/>
      <c r="N917" s="1"/>
      <c r="O917" s="1"/>
      <c r="P917" s="24"/>
      <c r="Q917" s="1"/>
    </row>
    <row r="918" spans="10:17" ht="13.5">
      <c r="J918" s="1"/>
      <c r="K918" s="1"/>
      <c r="L918" s="1"/>
      <c r="M918" s="1"/>
      <c r="N918" s="1"/>
      <c r="O918" s="1"/>
      <c r="P918" s="24"/>
      <c r="Q918" s="1"/>
    </row>
    <row r="919" spans="10:17" ht="13.5">
      <c r="J919" s="1"/>
      <c r="K919" s="1"/>
      <c r="L919" s="1"/>
      <c r="M919" s="1"/>
      <c r="N919" s="1"/>
      <c r="O919" s="1"/>
      <c r="P919" s="24"/>
      <c r="Q919" s="1"/>
    </row>
    <row r="920" spans="10:17" ht="13.5">
      <c r="J920" s="1"/>
      <c r="K920" s="1"/>
      <c r="L920" s="1"/>
      <c r="M920" s="1"/>
      <c r="N920" s="1"/>
      <c r="O920" s="1"/>
      <c r="P920" s="24"/>
      <c r="Q920" s="1"/>
    </row>
    <row r="921" spans="10:17" ht="13.5">
      <c r="J921" s="1"/>
      <c r="K921" s="1"/>
      <c r="L921" s="1"/>
      <c r="M921" s="1"/>
      <c r="N921" s="1"/>
      <c r="O921" s="1"/>
      <c r="P921" s="24"/>
      <c r="Q921" s="1"/>
    </row>
    <row r="922" spans="10:17" ht="13.5">
      <c r="J922" s="1"/>
      <c r="K922" s="1"/>
      <c r="L922" s="1"/>
      <c r="M922" s="1"/>
      <c r="N922" s="1"/>
      <c r="O922" s="1"/>
      <c r="P922" s="24"/>
      <c r="Q922" s="1"/>
    </row>
    <row r="923" spans="10:17" ht="13.5">
      <c r="J923" s="1"/>
      <c r="K923" s="1"/>
      <c r="L923" s="1"/>
      <c r="M923" s="1"/>
      <c r="N923" s="1"/>
      <c r="O923" s="1"/>
      <c r="P923" s="24"/>
      <c r="Q923" s="1"/>
    </row>
    <row r="924" spans="10:17" ht="13.5">
      <c r="J924" s="1"/>
      <c r="K924" s="1"/>
      <c r="L924" s="1"/>
      <c r="M924" s="1"/>
      <c r="N924" s="1"/>
      <c r="O924" s="1"/>
      <c r="P924" s="24"/>
      <c r="Q924" s="1"/>
    </row>
    <row r="925" spans="10:17" ht="13.5">
      <c r="J925" s="1"/>
      <c r="K925" s="1"/>
      <c r="L925" s="1"/>
      <c r="M925" s="1"/>
      <c r="N925" s="1"/>
      <c r="O925" s="1"/>
      <c r="P925" s="24"/>
      <c r="Q925" s="1"/>
    </row>
    <row r="926" spans="10:17" ht="13.5">
      <c r="J926" s="1"/>
      <c r="K926" s="1"/>
      <c r="L926" s="1"/>
      <c r="M926" s="1"/>
      <c r="N926" s="1"/>
      <c r="O926" s="1"/>
      <c r="P926" s="24"/>
      <c r="Q926" s="1"/>
    </row>
    <row r="927" spans="10:17" ht="13.5">
      <c r="J927" s="1"/>
      <c r="K927" s="1"/>
      <c r="L927" s="1"/>
      <c r="M927" s="1"/>
      <c r="N927" s="1"/>
      <c r="O927" s="1"/>
      <c r="P927" s="24"/>
      <c r="Q927" s="1"/>
    </row>
    <row r="928" spans="10:17" ht="13.5">
      <c r="J928" s="1"/>
      <c r="K928" s="1"/>
      <c r="L928" s="1"/>
      <c r="M928" s="1"/>
      <c r="N928" s="1"/>
      <c r="O928" s="1"/>
      <c r="P928" s="24"/>
      <c r="Q928" s="1"/>
    </row>
    <row r="929" spans="10:17" ht="13.5">
      <c r="J929" s="1"/>
      <c r="K929" s="1"/>
      <c r="L929" s="1"/>
      <c r="M929" s="1"/>
      <c r="N929" s="1"/>
      <c r="O929" s="1"/>
      <c r="P929" s="24"/>
      <c r="Q929" s="1"/>
    </row>
    <row r="930" spans="10:17" ht="13.5">
      <c r="J930" s="1"/>
      <c r="K930" s="1"/>
      <c r="L930" s="1"/>
      <c r="M930" s="1"/>
      <c r="N930" s="1"/>
      <c r="O930" s="1"/>
      <c r="P930" s="24"/>
      <c r="Q930" s="1"/>
    </row>
    <row r="931" spans="10:17" ht="13.5">
      <c r="J931" s="1"/>
      <c r="K931" s="1"/>
      <c r="L931" s="1"/>
      <c r="M931" s="1"/>
      <c r="N931" s="1"/>
      <c r="O931" s="1"/>
      <c r="P931" s="24"/>
      <c r="Q931" s="1"/>
    </row>
    <row r="932" spans="10:17" ht="13.5">
      <c r="J932" s="1"/>
      <c r="K932" s="1"/>
      <c r="L932" s="1"/>
      <c r="M932" s="1"/>
      <c r="N932" s="1"/>
      <c r="O932" s="1"/>
      <c r="P932" s="24"/>
      <c r="Q932" s="1"/>
    </row>
    <row r="933" spans="10:17" ht="13.5">
      <c r="J933" s="1"/>
      <c r="K933" s="1"/>
      <c r="L933" s="1"/>
      <c r="M933" s="1"/>
      <c r="N933" s="1"/>
      <c r="O933" s="1"/>
      <c r="P933" s="24"/>
      <c r="Q933" s="1"/>
    </row>
    <row r="934" spans="10:17" ht="13.5">
      <c r="J934" s="1"/>
      <c r="K934" s="1"/>
      <c r="L934" s="1"/>
      <c r="M934" s="1"/>
      <c r="N934" s="1"/>
      <c r="O934" s="1"/>
      <c r="P934" s="24"/>
      <c r="Q934" s="1"/>
    </row>
    <row r="935" spans="10:17" ht="13.5">
      <c r="J935" s="1"/>
      <c r="K935" s="1"/>
      <c r="L935" s="1"/>
      <c r="M935" s="1"/>
      <c r="N935" s="1"/>
      <c r="O935" s="1"/>
      <c r="P935" s="24"/>
      <c r="Q935" s="1"/>
    </row>
    <row r="936" spans="10:17" ht="13.5">
      <c r="J936" s="1"/>
      <c r="K936" s="1"/>
      <c r="L936" s="1"/>
      <c r="M936" s="1"/>
      <c r="N936" s="1"/>
      <c r="O936" s="1"/>
      <c r="P936" s="24"/>
      <c r="Q936" s="1"/>
    </row>
    <row r="937" spans="10:17" ht="13.5">
      <c r="J937" s="1"/>
      <c r="K937" s="1"/>
      <c r="L937" s="1"/>
      <c r="M937" s="1"/>
      <c r="N937" s="1"/>
      <c r="O937" s="1"/>
      <c r="P937" s="24"/>
      <c r="Q937" s="1"/>
    </row>
    <row r="938" spans="10:17" ht="13.5">
      <c r="J938" s="1"/>
      <c r="K938" s="1"/>
      <c r="L938" s="1"/>
      <c r="M938" s="1"/>
      <c r="N938" s="1"/>
      <c r="O938" s="1"/>
      <c r="P938" s="24"/>
      <c r="Q938" s="1"/>
    </row>
    <row r="939" spans="10:17" ht="13.5">
      <c r="J939" s="1"/>
      <c r="K939" s="1"/>
      <c r="L939" s="1"/>
      <c r="M939" s="1"/>
      <c r="N939" s="1"/>
      <c r="O939" s="1"/>
      <c r="P939" s="24"/>
      <c r="Q939" s="1"/>
    </row>
    <row r="940" spans="10:17" ht="13.5">
      <c r="J940" s="1"/>
      <c r="K940" s="1"/>
      <c r="L940" s="1"/>
      <c r="M940" s="1"/>
      <c r="N940" s="1"/>
      <c r="O940" s="1"/>
      <c r="P940" s="24"/>
      <c r="Q940" s="1"/>
    </row>
    <row r="941" spans="10:17" ht="13.5">
      <c r="J941" s="1"/>
      <c r="K941" s="1"/>
      <c r="L941" s="1"/>
      <c r="M941" s="1"/>
      <c r="N941" s="1"/>
      <c r="O941" s="1"/>
      <c r="P941" s="24"/>
      <c r="Q941" s="1"/>
    </row>
    <row r="942" spans="10:17" ht="13.5">
      <c r="J942" s="1"/>
      <c r="K942" s="1"/>
      <c r="L942" s="1"/>
      <c r="M942" s="1"/>
      <c r="N942" s="1"/>
      <c r="O942" s="1"/>
      <c r="P942" s="24"/>
      <c r="Q942" s="1"/>
    </row>
    <row r="943" spans="10:17" ht="13.5">
      <c r="J943" s="1"/>
      <c r="K943" s="1"/>
      <c r="L943" s="1"/>
      <c r="M943" s="1"/>
      <c r="N943" s="1"/>
      <c r="O943" s="1"/>
      <c r="P943" s="24"/>
      <c r="Q943" s="1"/>
    </row>
    <row r="944" spans="10:17" ht="13.5">
      <c r="J944" s="1"/>
      <c r="K944" s="1"/>
      <c r="L944" s="1"/>
      <c r="M944" s="1"/>
      <c r="N944" s="1"/>
      <c r="O944" s="1"/>
      <c r="P944" s="24"/>
      <c r="Q944" s="1"/>
    </row>
    <row r="945" spans="10:17" ht="13.5">
      <c r="J945" s="1"/>
      <c r="K945" s="1"/>
      <c r="L945" s="1"/>
      <c r="M945" s="1"/>
      <c r="N945" s="1"/>
      <c r="O945" s="1"/>
      <c r="P945" s="24"/>
      <c r="Q945" s="1"/>
    </row>
    <row r="946" spans="10:17" ht="13.5">
      <c r="J946" s="1"/>
      <c r="K946" s="1"/>
      <c r="L946" s="1"/>
      <c r="M946" s="1"/>
      <c r="N946" s="1"/>
      <c r="O946" s="1"/>
      <c r="P946" s="24"/>
      <c r="Q946" s="1"/>
    </row>
    <row r="947" spans="10:17" ht="13.5">
      <c r="J947" s="1"/>
      <c r="K947" s="1"/>
      <c r="L947" s="1"/>
      <c r="M947" s="1"/>
      <c r="N947" s="1"/>
      <c r="O947" s="1"/>
      <c r="P947" s="24"/>
      <c r="Q947" s="1"/>
    </row>
    <row r="948" spans="10:17" ht="13.5">
      <c r="J948" s="1"/>
      <c r="K948" s="1"/>
      <c r="L948" s="1"/>
      <c r="M948" s="1"/>
      <c r="N948" s="1"/>
      <c r="O948" s="1"/>
      <c r="P948" s="24"/>
      <c r="Q948" s="1"/>
    </row>
    <row r="949" spans="10:17" ht="13.5">
      <c r="J949" s="1"/>
      <c r="K949" s="1"/>
      <c r="L949" s="1"/>
      <c r="M949" s="1"/>
      <c r="N949" s="1"/>
      <c r="O949" s="1"/>
      <c r="P949" s="24"/>
      <c r="Q949" s="1"/>
    </row>
    <row r="950" spans="10:17" ht="13.5">
      <c r="J950" s="1"/>
      <c r="K950" s="1"/>
      <c r="L950" s="1"/>
      <c r="M950" s="1"/>
      <c r="N950" s="1"/>
      <c r="O950" s="1"/>
      <c r="P950" s="24"/>
      <c r="Q950" s="1"/>
    </row>
    <row r="951" spans="10:17" ht="13.5">
      <c r="J951" s="1"/>
      <c r="K951" s="1"/>
      <c r="L951" s="1"/>
      <c r="M951" s="1"/>
      <c r="N951" s="1"/>
      <c r="O951" s="1"/>
      <c r="P951" s="24"/>
      <c r="Q951" s="1"/>
    </row>
    <row r="952" spans="10:17" ht="13.5">
      <c r="J952" s="1"/>
      <c r="K952" s="1"/>
      <c r="L952" s="1"/>
      <c r="M952" s="1"/>
      <c r="N952" s="1"/>
      <c r="O952" s="1"/>
      <c r="P952" s="24"/>
      <c r="Q952" s="1"/>
    </row>
    <row r="953" spans="10:17" ht="13.5">
      <c r="J953" s="1"/>
      <c r="K953" s="1"/>
      <c r="L953" s="1"/>
      <c r="M953" s="1"/>
      <c r="N953" s="1"/>
      <c r="O953" s="1"/>
      <c r="P953" s="24"/>
      <c r="Q953" s="1"/>
    </row>
    <row r="954" spans="10:17" ht="13.5">
      <c r="J954" s="1"/>
      <c r="K954" s="1"/>
      <c r="L954" s="1"/>
      <c r="M954" s="1"/>
      <c r="N954" s="1"/>
      <c r="O954" s="1"/>
      <c r="P954" s="24"/>
      <c r="Q954" s="1"/>
    </row>
    <row r="955" spans="10:17" ht="13.5">
      <c r="J955" s="1"/>
      <c r="K955" s="1"/>
      <c r="L955" s="1"/>
      <c r="M955" s="1"/>
      <c r="N955" s="1"/>
      <c r="O955" s="1"/>
      <c r="P955" s="24"/>
      <c r="Q955" s="1"/>
    </row>
    <row r="956" spans="10:17" ht="13.5">
      <c r="J956" s="1"/>
      <c r="K956" s="1"/>
      <c r="L956" s="1"/>
      <c r="M956" s="1"/>
      <c r="N956" s="1"/>
      <c r="O956" s="1"/>
      <c r="P956" s="24"/>
      <c r="Q956" s="1"/>
    </row>
    <row r="957" spans="10:17" ht="13.5">
      <c r="J957" s="1"/>
      <c r="K957" s="1"/>
      <c r="L957" s="1"/>
      <c r="M957" s="1"/>
      <c r="N957" s="1"/>
      <c r="O957" s="1"/>
      <c r="P957" s="24"/>
      <c r="Q957" s="1"/>
    </row>
    <row r="958" spans="10:17" ht="13.5">
      <c r="J958" s="1"/>
      <c r="K958" s="1"/>
      <c r="L958" s="1"/>
      <c r="M958" s="1"/>
      <c r="N958" s="1"/>
      <c r="O958" s="1"/>
      <c r="P958" s="24"/>
      <c r="Q958" s="1"/>
    </row>
    <row r="959" spans="10:17" ht="13.5">
      <c r="J959" s="1"/>
      <c r="K959" s="1"/>
      <c r="L959" s="1"/>
      <c r="M959" s="1"/>
      <c r="N959" s="1"/>
      <c r="O959" s="1"/>
      <c r="P959" s="24"/>
      <c r="Q959" s="1"/>
    </row>
    <row r="960" spans="10:17" ht="13.5">
      <c r="J960" s="1"/>
      <c r="K960" s="1"/>
      <c r="L960" s="1"/>
      <c r="M960" s="1"/>
      <c r="N960" s="1"/>
      <c r="O960" s="1"/>
      <c r="P960" s="24"/>
      <c r="Q960" s="1"/>
    </row>
    <row r="961" spans="10:17" ht="13.5">
      <c r="J961" s="1"/>
      <c r="K961" s="1"/>
      <c r="L961" s="1"/>
      <c r="M961" s="1"/>
      <c r="N961" s="1"/>
      <c r="O961" s="1"/>
      <c r="P961" s="24"/>
      <c r="Q961" s="1"/>
    </row>
    <row r="962" spans="10:17" ht="13.5">
      <c r="J962" s="1"/>
      <c r="K962" s="1"/>
      <c r="L962" s="1"/>
      <c r="M962" s="1"/>
      <c r="N962" s="1"/>
      <c r="O962" s="1"/>
      <c r="P962" s="24"/>
      <c r="Q962" s="1"/>
    </row>
    <row r="963" spans="10:17" ht="13.5">
      <c r="J963" s="1"/>
      <c r="K963" s="1"/>
      <c r="L963" s="1"/>
      <c r="M963" s="1"/>
      <c r="N963" s="1"/>
      <c r="O963" s="1"/>
      <c r="P963" s="24"/>
      <c r="Q963" s="1"/>
    </row>
    <row r="964" spans="10:17" ht="13.5">
      <c r="J964" s="1"/>
      <c r="K964" s="1"/>
      <c r="L964" s="1"/>
      <c r="M964" s="1"/>
      <c r="N964" s="1"/>
      <c r="O964" s="1"/>
      <c r="P964" s="24"/>
      <c r="Q964" s="1"/>
    </row>
    <row r="965" spans="10:17" ht="13.5">
      <c r="J965" s="1"/>
      <c r="K965" s="1"/>
      <c r="L965" s="1"/>
      <c r="M965" s="1"/>
      <c r="N965" s="1"/>
      <c r="O965" s="1"/>
      <c r="P965" s="24"/>
      <c r="Q965" s="1"/>
    </row>
    <row r="966" spans="10:17" ht="13.5">
      <c r="J966" s="1"/>
      <c r="K966" s="1"/>
      <c r="L966" s="1"/>
      <c r="M966" s="1"/>
      <c r="N966" s="1"/>
      <c r="O966" s="1"/>
      <c r="P966" s="24"/>
      <c r="Q966" s="1"/>
    </row>
    <row r="967" spans="10:17" ht="13.5">
      <c r="J967" s="1"/>
      <c r="K967" s="1"/>
      <c r="L967" s="1"/>
      <c r="M967" s="1"/>
      <c r="N967" s="1"/>
      <c r="O967" s="1"/>
      <c r="P967" s="24"/>
      <c r="Q967" s="1"/>
    </row>
    <row r="968" spans="10:17" ht="13.5">
      <c r="J968" s="1"/>
      <c r="K968" s="1"/>
      <c r="L968" s="1"/>
      <c r="M968" s="1"/>
      <c r="N968" s="1"/>
      <c r="O968" s="1"/>
      <c r="P968" s="24"/>
      <c r="Q968" s="1"/>
    </row>
    <row r="969" spans="10:17" ht="13.5">
      <c r="J969" s="1"/>
      <c r="K969" s="1"/>
      <c r="L969" s="1"/>
      <c r="M969" s="1"/>
      <c r="N969" s="1"/>
      <c r="O969" s="1"/>
      <c r="P969" s="24"/>
      <c r="Q969" s="1"/>
    </row>
    <row r="970" spans="10:17" ht="13.5">
      <c r="J970" s="1"/>
      <c r="K970" s="1"/>
      <c r="L970" s="1"/>
      <c r="M970" s="1"/>
      <c r="N970" s="1"/>
      <c r="O970" s="1"/>
      <c r="P970" s="24"/>
      <c r="Q970" s="1"/>
    </row>
    <row r="971" spans="10:17" ht="13.5">
      <c r="J971" s="1"/>
      <c r="K971" s="1"/>
      <c r="L971" s="1"/>
      <c r="M971" s="1"/>
      <c r="N971" s="1"/>
      <c r="O971" s="1"/>
      <c r="P971" s="24"/>
      <c r="Q971" s="1"/>
    </row>
    <row r="972" spans="10:17" ht="13.5">
      <c r="J972" s="1"/>
      <c r="K972" s="1"/>
      <c r="L972" s="1"/>
      <c r="M972" s="1"/>
      <c r="N972" s="1"/>
      <c r="O972" s="1"/>
      <c r="P972" s="24"/>
      <c r="Q972" s="1"/>
    </row>
    <row r="973" spans="10:17" ht="13.5">
      <c r="J973" s="1"/>
      <c r="K973" s="1"/>
      <c r="L973" s="1"/>
      <c r="M973" s="1"/>
      <c r="N973" s="1"/>
      <c r="O973" s="1"/>
      <c r="P973" s="24"/>
      <c r="Q973" s="1"/>
    </row>
    <row r="974" spans="10:17" ht="13.5">
      <c r="J974" s="1"/>
      <c r="K974" s="1"/>
      <c r="L974" s="1"/>
      <c r="M974" s="1"/>
      <c r="N974" s="1"/>
      <c r="O974" s="1"/>
      <c r="P974" s="24"/>
      <c r="Q974" s="1"/>
    </row>
    <row r="975" spans="10:17" ht="13.5">
      <c r="J975" s="1"/>
      <c r="K975" s="1"/>
      <c r="L975" s="1"/>
      <c r="M975" s="1"/>
      <c r="N975" s="1"/>
      <c r="O975" s="1"/>
      <c r="P975" s="24"/>
      <c r="Q975" s="1"/>
    </row>
    <row r="976" spans="10:17" ht="13.5">
      <c r="J976" s="1"/>
      <c r="K976" s="1"/>
      <c r="L976" s="1"/>
      <c r="M976" s="1"/>
      <c r="N976" s="1"/>
      <c r="O976" s="1"/>
      <c r="P976" s="24"/>
      <c r="Q976" s="1"/>
    </row>
    <row r="977" spans="10:17" ht="13.5">
      <c r="J977" s="1"/>
      <c r="K977" s="1"/>
      <c r="L977" s="1"/>
      <c r="M977" s="1"/>
      <c r="N977" s="1"/>
      <c r="O977" s="1"/>
      <c r="P977" s="24"/>
      <c r="Q977" s="1"/>
    </row>
    <row r="978" spans="10:17" ht="13.5">
      <c r="J978" s="1"/>
      <c r="K978" s="1"/>
      <c r="L978" s="1"/>
      <c r="M978" s="1"/>
      <c r="N978" s="1"/>
      <c r="O978" s="1"/>
      <c r="P978" s="24"/>
      <c r="Q978" s="1"/>
    </row>
    <row r="979" spans="10:17" ht="13.5">
      <c r="J979" s="1"/>
      <c r="K979" s="1"/>
      <c r="L979" s="1"/>
      <c r="M979" s="1"/>
      <c r="N979" s="1"/>
      <c r="O979" s="1"/>
      <c r="P979" s="24"/>
      <c r="Q979" s="1"/>
    </row>
    <row r="980" spans="10:17" ht="13.5">
      <c r="J980" s="1"/>
      <c r="K980" s="1"/>
      <c r="L980" s="1"/>
      <c r="M980" s="1"/>
      <c r="N980" s="1"/>
      <c r="O980" s="1"/>
      <c r="P980" s="24"/>
      <c r="Q980" s="1"/>
    </row>
    <row r="981" spans="10:17" ht="13.5">
      <c r="J981" s="1"/>
      <c r="K981" s="1"/>
      <c r="L981" s="1"/>
      <c r="M981" s="1"/>
      <c r="N981" s="1"/>
      <c r="O981" s="1"/>
      <c r="P981" s="24"/>
      <c r="Q981" s="1"/>
    </row>
    <row r="982" spans="10:17" ht="13.5">
      <c r="J982" s="1"/>
      <c r="K982" s="1"/>
      <c r="L982" s="1"/>
      <c r="M982" s="1"/>
      <c r="N982" s="1"/>
      <c r="O982" s="1"/>
      <c r="P982" s="24"/>
      <c r="Q982" s="1"/>
    </row>
    <row r="983" spans="10:17" ht="13.5">
      <c r="J983" s="1"/>
      <c r="K983" s="1"/>
      <c r="L983" s="1"/>
      <c r="M983" s="1"/>
      <c r="N983" s="1"/>
      <c r="O983" s="1"/>
      <c r="P983" s="24"/>
      <c r="Q983" s="1"/>
    </row>
    <row r="984" spans="10:17" ht="13.5">
      <c r="J984" s="1"/>
      <c r="K984" s="1"/>
      <c r="L984" s="1"/>
      <c r="M984" s="1"/>
      <c r="N984" s="1"/>
      <c r="O984" s="1"/>
      <c r="P984" s="24"/>
      <c r="Q984" s="1"/>
    </row>
    <row r="985" spans="10:17" ht="13.5">
      <c r="J985" s="1"/>
      <c r="K985" s="1"/>
      <c r="L985" s="1"/>
      <c r="M985" s="1"/>
      <c r="N985" s="1"/>
      <c r="O985" s="1"/>
      <c r="P985" s="24"/>
      <c r="Q985" s="1"/>
    </row>
    <row r="986" spans="10:17" ht="13.5">
      <c r="J986" s="1"/>
      <c r="K986" s="1"/>
      <c r="L986" s="1"/>
      <c r="M986" s="1"/>
      <c r="N986" s="1"/>
      <c r="O986" s="1"/>
      <c r="P986" s="24"/>
      <c r="Q986" s="1"/>
    </row>
    <row r="987" spans="10:17" ht="13.5">
      <c r="J987" s="1"/>
      <c r="K987" s="1"/>
      <c r="L987" s="1"/>
      <c r="M987" s="1"/>
      <c r="N987" s="1"/>
      <c r="O987" s="1"/>
      <c r="P987" s="24"/>
      <c r="Q987" s="1"/>
    </row>
    <row r="988" spans="10:17" ht="13.5">
      <c r="J988" s="1"/>
      <c r="K988" s="1"/>
      <c r="L988" s="1"/>
      <c r="M988" s="1"/>
      <c r="N988" s="1"/>
      <c r="O988" s="1"/>
      <c r="P988" s="24"/>
      <c r="Q988" s="1"/>
    </row>
    <row r="989" spans="10:17" ht="13.5">
      <c r="J989" s="1"/>
      <c r="K989" s="1"/>
      <c r="L989" s="1"/>
      <c r="M989" s="1"/>
      <c r="N989" s="1"/>
      <c r="O989" s="1"/>
      <c r="P989" s="24"/>
      <c r="Q989" s="1"/>
    </row>
    <row r="990" spans="10:17" ht="13.5">
      <c r="J990" s="1"/>
      <c r="K990" s="1"/>
      <c r="L990" s="1"/>
      <c r="M990" s="1"/>
      <c r="N990" s="1"/>
      <c r="O990" s="1"/>
      <c r="P990" s="24"/>
      <c r="Q990" s="1"/>
    </row>
    <row r="991" spans="10:17" ht="13.5">
      <c r="J991" s="1"/>
      <c r="K991" s="1"/>
      <c r="L991" s="1"/>
      <c r="M991" s="1"/>
      <c r="N991" s="1"/>
      <c r="O991" s="1"/>
      <c r="P991" s="24"/>
      <c r="Q991" s="1"/>
    </row>
    <row r="992" spans="10:17" ht="13.5">
      <c r="J992" s="1"/>
      <c r="K992" s="1"/>
      <c r="L992" s="1"/>
      <c r="M992" s="1"/>
      <c r="N992" s="1"/>
      <c r="O992" s="1"/>
      <c r="P992" s="24"/>
      <c r="Q992" s="1"/>
    </row>
    <row r="993" spans="10:17" ht="13.5">
      <c r="J993" s="1"/>
      <c r="K993" s="1"/>
      <c r="L993" s="1"/>
      <c r="M993" s="1"/>
      <c r="N993" s="1"/>
      <c r="O993" s="1"/>
      <c r="P993" s="24"/>
      <c r="Q993" s="1"/>
    </row>
    <row r="994" spans="10:17" ht="13.5">
      <c r="J994" s="1"/>
      <c r="K994" s="1"/>
      <c r="L994" s="1"/>
      <c r="M994" s="1"/>
      <c r="N994" s="1"/>
      <c r="O994" s="1"/>
      <c r="P994" s="24"/>
      <c r="Q994" s="1"/>
    </row>
    <row r="995" spans="10:17" ht="13.5">
      <c r="J995" s="1"/>
      <c r="K995" s="1"/>
      <c r="L995" s="1"/>
      <c r="M995" s="1"/>
      <c r="N995" s="1"/>
      <c r="O995" s="1"/>
      <c r="P995" s="24"/>
      <c r="Q995" s="1"/>
    </row>
    <row r="996" spans="10:17" ht="13.5">
      <c r="J996" s="1"/>
      <c r="K996" s="1"/>
      <c r="L996" s="1"/>
      <c r="M996" s="1"/>
      <c r="N996" s="1"/>
      <c r="O996" s="1"/>
      <c r="P996" s="24"/>
      <c r="Q996" s="1"/>
    </row>
    <row r="997" spans="10:17" ht="13.5">
      <c r="J997" s="1"/>
      <c r="K997" s="1"/>
      <c r="L997" s="1"/>
      <c r="M997" s="1"/>
      <c r="N997" s="1"/>
      <c r="O997" s="1"/>
      <c r="P997" s="24"/>
      <c r="Q997" s="1"/>
    </row>
    <row r="998" spans="10:17" ht="13.5">
      <c r="J998" s="1"/>
      <c r="K998" s="1"/>
      <c r="L998" s="1"/>
      <c r="M998" s="1"/>
      <c r="N998" s="1"/>
      <c r="O998" s="1"/>
      <c r="P998" s="24"/>
      <c r="Q998" s="1"/>
    </row>
    <row r="999" spans="10:17" ht="13.5">
      <c r="J999" s="1"/>
      <c r="K999" s="1"/>
      <c r="L999" s="1"/>
      <c r="M999" s="1"/>
      <c r="N999" s="1"/>
      <c r="O999" s="1"/>
      <c r="P999" s="24"/>
      <c r="Q999" s="1"/>
    </row>
    <row r="1000" spans="10:17" ht="13.5">
      <c r="J1000" s="1"/>
      <c r="K1000" s="1"/>
      <c r="L1000" s="1"/>
      <c r="M1000" s="1"/>
      <c r="N1000" s="1"/>
      <c r="O1000" s="1"/>
      <c r="P1000" s="24"/>
      <c r="Q1000" s="1"/>
    </row>
    <row r="1001" spans="10:17" ht="13.5">
      <c r="J1001" s="1"/>
      <c r="K1001" s="1"/>
      <c r="L1001" s="1"/>
      <c r="M1001" s="1"/>
      <c r="N1001" s="1"/>
      <c r="O1001" s="1"/>
      <c r="P1001" s="24"/>
      <c r="Q1001" s="1"/>
    </row>
    <row r="1002" spans="10:17" ht="13.5">
      <c r="J1002" s="1"/>
      <c r="K1002" s="1"/>
      <c r="L1002" s="1"/>
      <c r="M1002" s="1"/>
      <c r="N1002" s="1"/>
      <c r="O1002" s="1"/>
      <c r="P1002" s="24"/>
      <c r="Q1002" s="1"/>
    </row>
    <row r="1003" spans="10:17" ht="13.5">
      <c r="J1003" s="1"/>
      <c r="K1003" s="1"/>
      <c r="L1003" s="1"/>
      <c r="M1003" s="1"/>
      <c r="N1003" s="1"/>
      <c r="O1003" s="1"/>
      <c r="P1003" s="24"/>
      <c r="Q1003" s="1"/>
    </row>
    <row r="1004" spans="10:17" ht="13.5">
      <c r="J1004" s="1"/>
      <c r="K1004" s="1"/>
      <c r="L1004" s="1"/>
      <c r="M1004" s="1"/>
      <c r="N1004" s="1"/>
      <c r="O1004" s="1"/>
      <c r="P1004" s="24"/>
      <c r="Q1004" s="1"/>
    </row>
    <row r="1005" spans="10:17" ht="13.5">
      <c r="J1005" s="1"/>
      <c r="K1005" s="1"/>
      <c r="L1005" s="1"/>
      <c r="M1005" s="1"/>
      <c r="N1005" s="1"/>
      <c r="O1005" s="1"/>
      <c r="P1005" s="24"/>
      <c r="Q1005" s="1"/>
    </row>
    <row r="1006" spans="10:17" ht="13.5">
      <c r="J1006" s="1"/>
      <c r="K1006" s="1"/>
      <c r="L1006" s="1"/>
      <c r="M1006" s="1"/>
      <c r="N1006" s="1"/>
      <c r="O1006" s="1"/>
      <c r="P1006" s="24"/>
      <c r="Q1006" s="1"/>
    </row>
    <row r="1007" spans="10:17" ht="13.5">
      <c r="J1007" s="1"/>
      <c r="K1007" s="1"/>
      <c r="L1007" s="1"/>
      <c r="M1007" s="1"/>
      <c r="N1007" s="1"/>
      <c r="O1007" s="1"/>
      <c r="P1007" s="24"/>
      <c r="Q1007" s="1"/>
    </row>
    <row r="1008" spans="10:17" ht="13.5">
      <c r="J1008" s="1"/>
      <c r="K1008" s="1"/>
      <c r="L1008" s="1"/>
      <c r="M1008" s="1"/>
      <c r="N1008" s="1"/>
      <c r="O1008" s="1"/>
      <c r="P1008" s="24"/>
      <c r="Q1008" s="1"/>
    </row>
    <row r="1009" spans="10:17" ht="13.5">
      <c r="J1009" s="1"/>
      <c r="K1009" s="1"/>
      <c r="L1009" s="1"/>
      <c r="M1009" s="1"/>
      <c r="N1009" s="1"/>
      <c r="O1009" s="1"/>
      <c r="P1009" s="24"/>
      <c r="Q1009" s="1"/>
    </row>
    <row r="1010" spans="10:17" ht="13.5">
      <c r="J1010" s="1"/>
      <c r="K1010" s="1"/>
      <c r="L1010" s="1"/>
      <c r="M1010" s="1"/>
      <c r="N1010" s="1"/>
      <c r="O1010" s="1"/>
      <c r="P1010" s="24"/>
      <c r="Q1010" s="1"/>
    </row>
    <row r="1011" spans="10:17" ht="13.5">
      <c r="J1011" s="1"/>
      <c r="K1011" s="1"/>
      <c r="L1011" s="1"/>
      <c r="M1011" s="1"/>
      <c r="N1011" s="1"/>
      <c r="O1011" s="1"/>
      <c r="P1011" s="24"/>
      <c r="Q1011" s="1"/>
    </row>
    <row r="1012" spans="10:17" ht="13.5">
      <c r="J1012" s="1"/>
      <c r="K1012" s="1"/>
      <c r="L1012" s="1"/>
      <c r="M1012" s="1"/>
      <c r="N1012" s="1"/>
      <c r="O1012" s="1"/>
      <c r="P1012" s="24"/>
      <c r="Q1012" s="1"/>
    </row>
    <row r="1013" spans="10:17" ht="13.5">
      <c r="J1013" s="1"/>
      <c r="K1013" s="1"/>
      <c r="L1013" s="1"/>
      <c r="M1013" s="1"/>
      <c r="N1013" s="1"/>
      <c r="O1013" s="1"/>
      <c r="P1013" s="24"/>
      <c r="Q1013" s="1"/>
    </row>
    <row r="1014" spans="10:17" ht="13.5">
      <c r="J1014" s="1"/>
      <c r="K1014" s="1"/>
      <c r="L1014" s="1"/>
      <c r="M1014" s="1"/>
      <c r="N1014" s="1"/>
      <c r="O1014" s="1"/>
      <c r="P1014" s="24"/>
      <c r="Q1014" s="1"/>
    </row>
    <row r="1015" spans="10:17" ht="13.5">
      <c r="J1015" s="1"/>
      <c r="K1015" s="1"/>
      <c r="L1015" s="1"/>
      <c r="M1015" s="1"/>
      <c r="N1015" s="1"/>
      <c r="O1015" s="1"/>
      <c r="P1015" s="24"/>
      <c r="Q1015" s="1"/>
    </row>
    <row r="1016" spans="10:17" ht="13.5">
      <c r="J1016" s="1"/>
      <c r="K1016" s="1"/>
      <c r="L1016" s="1"/>
      <c r="M1016" s="1"/>
      <c r="N1016" s="1"/>
      <c r="O1016" s="1"/>
      <c r="P1016" s="24"/>
      <c r="Q1016" s="1"/>
    </row>
    <row r="1017" spans="10:17" ht="13.5">
      <c r="J1017" s="1"/>
      <c r="K1017" s="1"/>
      <c r="L1017" s="1"/>
      <c r="M1017" s="1"/>
      <c r="N1017" s="1"/>
      <c r="O1017" s="1"/>
      <c r="P1017" s="24"/>
      <c r="Q1017" s="1"/>
    </row>
    <row r="1018" spans="10:17" ht="13.5">
      <c r="J1018" s="1"/>
      <c r="K1018" s="1"/>
      <c r="L1018" s="1"/>
      <c r="M1018" s="1"/>
      <c r="N1018" s="1"/>
      <c r="O1018" s="1"/>
      <c r="P1018" s="24"/>
      <c r="Q1018" s="1"/>
    </row>
    <row r="1019" spans="10:17" ht="13.5">
      <c r="J1019" s="1"/>
      <c r="K1019" s="1"/>
      <c r="L1019" s="1"/>
      <c r="M1019" s="1"/>
      <c r="N1019" s="1"/>
      <c r="O1019" s="1"/>
      <c r="P1019" s="24"/>
      <c r="Q1019" s="1"/>
    </row>
    <row r="1020" spans="10:17" ht="13.5">
      <c r="J1020" s="1"/>
      <c r="K1020" s="1"/>
      <c r="L1020" s="1"/>
      <c r="M1020" s="1"/>
      <c r="N1020" s="1"/>
      <c r="O1020" s="1"/>
      <c r="P1020" s="24"/>
      <c r="Q1020" s="1"/>
    </row>
    <row r="1021" spans="10:17" ht="13.5">
      <c r="J1021" s="1"/>
      <c r="K1021" s="1"/>
      <c r="L1021" s="1"/>
      <c r="M1021" s="1"/>
      <c r="N1021" s="1"/>
      <c r="O1021" s="1"/>
      <c r="P1021" s="24"/>
      <c r="Q1021" s="1"/>
    </row>
    <row r="1022" spans="10:17" ht="13.5">
      <c r="J1022" s="1"/>
      <c r="K1022" s="1"/>
      <c r="L1022" s="1"/>
      <c r="M1022" s="1"/>
      <c r="N1022" s="1"/>
      <c r="O1022" s="1"/>
      <c r="P1022" s="24"/>
      <c r="Q1022" s="1"/>
    </row>
    <row r="1023" spans="10:17" ht="13.5">
      <c r="J1023" s="1"/>
      <c r="K1023" s="1"/>
      <c r="L1023" s="1"/>
      <c r="M1023" s="1"/>
      <c r="N1023" s="1"/>
      <c r="O1023" s="1"/>
      <c r="P1023" s="24"/>
      <c r="Q1023" s="1"/>
    </row>
    <row r="1024" spans="10:17" ht="13.5">
      <c r="J1024" s="1"/>
      <c r="K1024" s="1"/>
      <c r="L1024" s="1"/>
      <c r="M1024" s="1"/>
      <c r="N1024" s="1"/>
      <c r="O1024" s="1"/>
      <c r="P1024" s="24"/>
      <c r="Q1024" s="1"/>
    </row>
    <row r="1025" spans="10:17" ht="13.5">
      <c r="J1025" s="1"/>
      <c r="K1025" s="1"/>
      <c r="L1025" s="1"/>
      <c r="M1025" s="1"/>
      <c r="N1025" s="1"/>
      <c r="O1025" s="1"/>
      <c r="P1025" s="24"/>
      <c r="Q1025" s="1"/>
    </row>
    <row r="1026" spans="10:17" ht="13.5">
      <c r="J1026" s="1"/>
      <c r="K1026" s="1"/>
      <c r="L1026" s="1"/>
      <c r="M1026" s="1"/>
      <c r="N1026" s="1"/>
      <c r="O1026" s="1"/>
      <c r="P1026" s="24"/>
      <c r="Q1026" s="1"/>
    </row>
    <row r="1027" spans="10:17" ht="13.5">
      <c r="J1027" s="1"/>
      <c r="K1027" s="1"/>
      <c r="L1027" s="1"/>
      <c r="M1027" s="1"/>
      <c r="N1027" s="1"/>
      <c r="O1027" s="1"/>
      <c r="P1027" s="24"/>
      <c r="Q1027" s="1"/>
    </row>
    <row r="1028" spans="10:17" ht="13.5">
      <c r="J1028" s="1"/>
      <c r="K1028" s="1"/>
      <c r="L1028" s="1"/>
      <c r="M1028" s="1"/>
      <c r="N1028" s="1"/>
      <c r="O1028" s="1"/>
      <c r="P1028" s="24"/>
      <c r="Q1028" s="1"/>
    </row>
    <row r="1029" spans="10:17" ht="13.5">
      <c r="J1029" s="1"/>
      <c r="K1029" s="1"/>
      <c r="L1029" s="1"/>
      <c r="M1029" s="1"/>
      <c r="N1029" s="1"/>
      <c r="O1029" s="1"/>
      <c r="P1029" s="24"/>
      <c r="Q1029" s="1"/>
    </row>
    <row r="1030" spans="10:17" ht="13.5">
      <c r="J1030" s="1"/>
      <c r="K1030" s="1"/>
      <c r="L1030" s="1"/>
      <c r="M1030" s="1"/>
      <c r="N1030" s="1"/>
      <c r="O1030" s="1"/>
      <c r="P1030" s="24"/>
      <c r="Q1030" s="1"/>
    </row>
    <row r="1031" spans="10:17" ht="13.5">
      <c r="J1031" s="1"/>
      <c r="K1031" s="1"/>
      <c r="L1031" s="1"/>
      <c r="M1031" s="1"/>
      <c r="N1031" s="1"/>
      <c r="O1031" s="1"/>
      <c r="P1031" s="24"/>
      <c r="Q1031" s="1"/>
    </row>
    <row r="1032" spans="10:17" ht="13.5">
      <c r="J1032" s="1"/>
      <c r="K1032" s="1"/>
      <c r="L1032" s="1"/>
      <c r="M1032" s="1"/>
      <c r="N1032" s="1"/>
      <c r="O1032" s="1"/>
      <c r="P1032" s="24"/>
      <c r="Q1032" s="1"/>
    </row>
    <row r="1033" spans="10:17" ht="13.5">
      <c r="J1033" s="1"/>
      <c r="K1033" s="1"/>
      <c r="L1033" s="1"/>
      <c r="M1033" s="1"/>
      <c r="N1033" s="1"/>
      <c r="O1033" s="1"/>
      <c r="P1033" s="24"/>
      <c r="Q1033" s="1"/>
    </row>
    <row r="1034" spans="10:17" ht="13.5">
      <c r="J1034" s="1"/>
      <c r="K1034" s="1"/>
      <c r="L1034" s="1"/>
      <c r="M1034" s="1"/>
      <c r="N1034" s="1"/>
      <c r="O1034" s="1"/>
      <c r="P1034" s="24"/>
      <c r="Q1034" s="1"/>
    </row>
    <row r="1035" spans="10:17" ht="13.5">
      <c r="J1035" s="1"/>
      <c r="K1035" s="1"/>
      <c r="L1035" s="1"/>
      <c r="M1035" s="1"/>
      <c r="N1035" s="1"/>
      <c r="O1035" s="1"/>
      <c r="P1035" s="24"/>
      <c r="Q1035" s="1"/>
    </row>
    <row r="1036" spans="10:17" ht="13.5">
      <c r="J1036" s="1"/>
      <c r="K1036" s="1"/>
      <c r="L1036" s="1"/>
      <c r="M1036" s="1"/>
      <c r="N1036" s="1"/>
      <c r="O1036" s="1"/>
      <c r="P1036" s="24"/>
      <c r="Q1036" s="1"/>
    </row>
    <row r="1037" spans="10:17" ht="13.5">
      <c r="J1037" s="1"/>
      <c r="K1037" s="1"/>
      <c r="L1037" s="1"/>
      <c r="M1037" s="1"/>
      <c r="N1037" s="1"/>
      <c r="O1037" s="1"/>
      <c r="P1037" s="24"/>
      <c r="Q1037" s="1"/>
    </row>
    <row r="1038" spans="10:17" ht="13.5">
      <c r="J1038" s="1"/>
      <c r="K1038" s="1"/>
      <c r="L1038" s="1"/>
      <c r="M1038" s="1"/>
      <c r="N1038" s="1"/>
      <c r="O1038" s="1"/>
      <c r="P1038" s="24"/>
      <c r="Q1038" s="1"/>
    </row>
    <row r="1039" spans="10:17" ht="13.5">
      <c r="J1039" s="1"/>
      <c r="K1039" s="1"/>
      <c r="L1039" s="1"/>
      <c r="M1039" s="1"/>
      <c r="N1039" s="1"/>
      <c r="O1039" s="1"/>
      <c r="P1039" s="24"/>
      <c r="Q1039" s="1"/>
    </row>
    <row r="1040" spans="10:17" ht="13.5">
      <c r="J1040" s="1"/>
      <c r="K1040" s="1"/>
      <c r="L1040" s="1"/>
      <c r="M1040" s="1"/>
      <c r="N1040" s="1"/>
      <c r="O1040" s="1"/>
      <c r="P1040" s="24"/>
      <c r="Q1040" s="1"/>
    </row>
    <row r="1041" spans="10:17" ht="13.5">
      <c r="J1041" s="1"/>
      <c r="K1041" s="1"/>
      <c r="L1041" s="1"/>
      <c r="M1041" s="1"/>
      <c r="N1041" s="1"/>
      <c r="O1041" s="1"/>
      <c r="P1041" s="24"/>
      <c r="Q1041" s="1"/>
    </row>
    <row r="1042" spans="10:17" ht="13.5">
      <c r="J1042" s="1"/>
      <c r="K1042" s="1"/>
      <c r="L1042" s="1"/>
      <c r="M1042" s="1"/>
      <c r="N1042" s="1"/>
      <c r="O1042" s="1"/>
      <c r="P1042" s="24"/>
      <c r="Q1042" s="1"/>
    </row>
    <row r="1043" spans="10:17" ht="13.5">
      <c r="J1043" s="1"/>
      <c r="K1043" s="1"/>
      <c r="L1043" s="1"/>
      <c r="M1043" s="1"/>
      <c r="N1043" s="1"/>
      <c r="O1043" s="1"/>
      <c r="P1043" s="24"/>
      <c r="Q1043" s="1"/>
    </row>
    <row r="1044" spans="10:17" ht="13.5">
      <c r="J1044" s="1"/>
      <c r="K1044" s="1"/>
      <c r="L1044" s="1"/>
      <c r="M1044" s="1"/>
      <c r="N1044" s="1"/>
      <c r="O1044" s="1"/>
      <c r="P1044" s="24"/>
      <c r="Q1044" s="1"/>
    </row>
    <row r="1045" spans="10:17" ht="13.5">
      <c r="J1045" s="1"/>
      <c r="K1045" s="1"/>
      <c r="L1045" s="1"/>
      <c r="M1045" s="1"/>
      <c r="N1045" s="1"/>
      <c r="O1045" s="1"/>
      <c r="P1045" s="24"/>
      <c r="Q1045" s="1"/>
    </row>
    <row r="1046" spans="10:17" ht="13.5">
      <c r="J1046" s="1"/>
      <c r="K1046" s="1"/>
      <c r="L1046" s="1"/>
      <c r="M1046" s="1"/>
      <c r="N1046" s="1"/>
      <c r="O1046" s="1"/>
      <c r="P1046" s="24"/>
      <c r="Q1046" s="1"/>
    </row>
    <row r="1047" spans="10:17" ht="13.5">
      <c r="J1047" s="1"/>
      <c r="K1047" s="1"/>
      <c r="L1047" s="1"/>
      <c r="M1047" s="1"/>
      <c r="N1047" s="1"/>
      <c r="O1047" s="1"/>
      <c r="P1047" s="24"/>
      <c r="Q1047" s="1"/>
    </row>
    <row r="1048" spans="10:17" ht="13.5">
      <c r="J1048" s="1"/>
      <c r="K1048" s="1"/>
      <c r="L1048" s="1"/>
      <c r="M1048" s="1"/>
      <c r="N1048" s="1"/>
      <c r="O1048" s="1"/>
      <c r="P1048" s="24"/>
      <c r="Q1048" s="1"/>
    </row>
    <row r="1049" spans="10:17" ht="13.5">
      <c r="J1049" s="1"/>
      <c r="K1049" s="1"/>
      <c r="L1049" s="1"/>
      <c r="M1049" s="1"/>
      <c r="N1049" s="1"/>
      <c r="O1049" s="1"/>
      <c r="P1049" s="24"/>
      <c r="Q1049" s="1"/>
    </row>
    <row r="1050" spans="10:17" ht="13.5">
      <c r="J1050" s="1"/>
      <c r="K1050" s="1"/>
      <c r="L1050" s="1"/>
      <c r="M1050" s="1"/>
      <c r="N1050" s="1"/>
      <c r="O1050" s="1"/>
      <c r="P1050" s="24"/>
      <c r="Q1050" s="1"/>
    </row>
    <row r="1051" spans="10:17" ht="13.5">
      <c r="J1051" s="1"/>
      <c r="K1051" s="1"/>
      <c r="L1051" s="1"/>
      <c r="M1051" s="1"/>
      <c r="N1051" s="1"/>
      <c r="O1051" s="1"/>
      <c r="P1051" s="24"/>
      <c r="Q1051" s="1"/>
    </row>
    <row r="1052" spans="10:17" ht="13.5">
      <c r="J1052" s="1"/>
      <c r="K1052" s="1"/>
      <c r="L1052" s="1"/>
      <c r="M1052" s="1"/>
      <c r="N1052" s="1"/>
      <c r="O1052" s="1"/>
      <c r="P1052" s="24"/>
      <c r="Q1052" s="1"/>
    </row>
    <row r="1053" spans="10:17" ht="13.5">
      <c r="J1053" s="1"/>
      <c r="K1053" s="1"/>
      <c r="L1053" s="1"/>
      <c r="M1053" s="1"/>
      <c r="N1053" s="1"/>
      <c r="O1053" s="1"/>
      <c r="P1053" s="24"/>
      <c r="Q1053" s="1"/>
    </row>
    <row r="1054" spans="10:17" ht="13.5">
      <c r="J1054" s="1"/>
      <c r="K1054" s="1"/>
      <c r="L1054" s="1"/>
      <c r="M1054" s="1"/>
      <c r="N1054" s="1"/>
      <c r="O1054" s="1"/>
      <c r="P1054" s="24"/>
      <c r="Q1054" s="1"/>
    </row>
    <row r="1055" spans="10:17" ht="13.5">
      <c r="J1055" s="1"/>
      <c r="K1055" s="1"/>
      <c r="L1055" s="1"/>
      <c r="M1055" s="1"/>
      <c r="N1055" s="1"/>
      <c r="O1055" s="1"/>
      <c r="P1055" s="24"/>
      <c r="Q1055" s="1"/>
    </row>
    <row r="1056" spans="10:17" ht="13.5">
      <c r="J1056" s="1"/>
      <c r="K1056" s="1"/>
      <c r="L1056" s="1"/>
      <c r="M1056" s="1"/>
      <c r="N1056" s="1"/>
      <c r="O1056" s="1"/>
      <c r="P1056" s="24"/>
      <c r="Q1056" s="1"/>
    </row>
    <row r="1057" spans="10:17" ht="13.5">
      <c r="J1057" s="1"/>
      <c r="K1057" s="1"/>
      <c r="L1057" s="1"/>
      <c r="M1057" s="1"/>
      <c r="N1057" s="1"/>
      <c r="O1057" s="1"/>
      <c r="P1057" s="24"/>
      <c r="Q1057" s="1"/>
    </row>
    <row r="1058" spans="10:17" ht="13.5">
      <c r="J1058" s="1"/>
      <c r="K1058" s="1"/>
      <c r="L1058" s="1"/>
      <c r="M1058" s="1"/>
      <c r="N1058" s="1"/>
      <c r="O1058" s="1"/>
      <c r="P1058" s="24"/>
      <c r="Q1058" s="1"/>
    </row>
    <row r="1059" spans="10:17" ht="13.5">
      <c r="J1059" s="1"/>
      <c r="K1059" s="1"/>
      <c r="L1059" s="1"/>
      <c r="M1059" s="1"/>
      <c r="N1059" s="1"/>
      <c r="O1059" s="1"/>
      <c r="P1059" s="24"/>
      <c r="Q1059" s="1"/>
    </row>
    <row r="1060" spans="10:17" ht="13.5">
      <c r="J1060" s="1"/>
      <c r="K1060" s="1"/>
      <c r="L1060" s="1"/>
      <c r="M1060" s="1"/>
      <c r="N1060" s="1"/>
      <c r="O1060" s="1"/>
      <c r="P1060" s="24"/>
      <c r="Q1060" s="1"/>
    </row>
    <row r="1061" spans="10:17" ht="13.5">
      <c r="J1061" s="1"/>
      <c r="K1061" s="1"/>
      <c r="L1061" s="1"/>
      <c r="M1061" s="1"/>
      <c r="N1061" s="1"/>
      <c r="O1061" s="1"/>
      <c r="P1061" s="24"/>
      <c r="Q1061" s="1"/>
    </row>
    <row r="1062" spans="10:17" ht="13.5">
      <c r="J1062" s="1"/>
      <c r="K1062" s="1"/>
      <c r="L1062" s="1"/>
      <c r="M1062" s="1"/>
      <c r="N1062" s="1"/>
      <c r="O1062" s="1"/>
      <c r="P1062" s="24"/>
      <c r="Q1062" s="1"/>
    </row>
    <row r="1063" spans="10:17" ht="13.5">
      <c r="J1063" s="1"/>
      <c r="K1063" s="1"/>
      <c r="L1063" s="1"/>
      <c r="M1063" s="1"/>
      <c r="N1063" s="1"/>
      <c r="O1063" s="1"/>
      <c r="P1063" s="24"/>
      <c r="Q1063" s="1"/>
    </row>
    <row r="1064" spans="10:17" ht="13.5">
      <c r="J1064" s="1"/>
      <c r="K1064" s="1"/>
      <c r="L1064" s="1"/>
      <c r="M1064" s="1"/>
      <c r="N1064" s="1"/>
      <c r="O1064" s="1"/>
      <c r="P1064" s="24"/>
      <c r="Q1064" s="1"/>
    </row>
    <row r="1065" spans="10:17" ht="13.5">
      <c r="J1065" s="1"/>
      <c r="K1065" s="1"/>
      <c r="L1065" s="1"/>
      <c r="M1065" s="1"/>
      <c r="N1065" s="1"/>
      <c r="O1065" s="1"/>
      <c r="P1065" s="24"/>
      <c r="Q1065" s="1"/>
    </row>
    <row r="1066" spans="10:17" ht="13.5">
      <c r="J1066" s="1"/>
      <c r="K1066" s="1"/>
      <c r="L1066" s="1"/>
      <c r="M1066" s="1"/>
      <c r="N1066" s="1"/>
      <c r="O1066" s="1"/>
      <c r="P1066" s="24"/>
      <c r="Q1066" s="1"/>
    </row>
    <row r="1067" spans="10:17" ht="13.5">
      <c r="J1067" s="1"/>
      <c r="K1067" s="1"/>
      <c r="L1067" s="1"/>
      <c r="M1067" s="1"/>
      <c r="N1067" s="1"/>
      <c r="O1067" s="1"/>
      <c r="P1067" s="24"/>
      <c r="Q1067" s="1"/>
    </row>
    <row r="1068" spans="10:17" ht="13.5">
      <c r="J1068" s="1"/>
      <c r="K1068" s="1"/>
      <c r="L1068" s="1"/>
      <c r="M1068" s="1"/>
      <c r="N1068" s="1"/>
      <c r="O1068" s="1"/>
      <c r="P1068" s="24"/>
      <c r="Q1068" s="1"/>
    </row>
    <row r="1069" spans="10:17" ht="13.5">
      <c r="J1069" s="1"/>
      <c r="K1069" s="1"/>
      <c r="L1069" s="1"/>
      <c r="M1069" s="1"/>
      <c r="N1069" s="1"/>
      <c r="O1069" s="1"/>
      <c r="P1069" s="24"/>
      <c r="Q1069" s="1"/>
    </row>
    <row r="1070" spans="10:17" ht="13.5">
      <c r="J1070" s="1"/>
      <c r="K1070" s="1"/>
      <c r="L1070" s="1"/>
      <c r="M1070" s="1"/>
      <c r="N1070" s="1"/>
      <c r="O1070" s="1"/>
      <c r="P1070" s="24"/>
      <c r="Q1070" s="1"/>
    </row>
    <row r="1071" spans="10:17" ht="13.5">
      <c r="J1071" s="1"/>
      <c r="K1071" s="1"/>
      <c r="L1071" s="1"/>
      <c r="M1071" s="1"/>
      <c r="N1071" s="1"/>
      <c r="O1071" s="1"/>
      <c r="P1071" s="24"/>
      <c r="Q1071" s="1"/>
    </row>
    <row r="1072" spans="10:17" ht="13.5">
      <c r="J1072" s="1"/>
      <c r="K1072" s="1"/>
      <c r="L1072" s="1"/>
      <c r="M1072" s="1"/>
      <c r="N1072" s="1"/>
      <c r="O1072" s="1"/>
      <c r="P1072" s="24"/>
      <c r="Q1072" s="1"/>
    </row>
    <row r="1073" spans="10:17" ht="13.5">
      <c r="J1073" s="1"/>
      <c r="K1073" s="1"/>
      <c r="L1073" s="1"/>
      <c r="M1073" s="1"/>
      <c r="N1073" s="1"/>
      <c r="O1073" s="1"/>
      <c r="P1073" s="24"/>
      <c r="Q1073" s="1"/>
    </row>
    <row r="1074" spans="10:17" ht="13.5">
      <c r="J1074" s="1"/>
      <c r="K1074" s="1"/>
      <c r="L1074" s="1"/>
      <c r="M1074" s="1"/>
      <c r="N1074" s="1"/>
      <c r="O1074" s="1"/>
      <c r="P1074" s="24"/>
      <c r="Q1074" s="1"/>
    </row>
    <row r="1075" spans="10:17" ht="13.5">
      <c r="J1075" s="1"/>
      <c r="K1075" s="1"/>
      <c r="L1075" s="1"/>
      <c r="M1075" s="1"/>
      <c r="N1075" s="1"/>
      <c r="O1075" s="1"/>
      <c r="P1075" s="24"/>
      <c r="Q1075" s="1"/>
    </row>
    <row r="1076" spans="10:17" ht="13.5">
      <c r="J1076" s="1"/>
      <c r="K1076" s="1"/>
      <c r="L1076" s="1"/>
      <c r="M1076" s="1"/>
      <c r="N1076" s="1"/>
      <c r="O1076" s="1"/>
      <c r="P1076" s="24"/>
      <c r="Q1076" s="1"/>
    </row>
    <row r="1077" spans="10:17" ht="13.5">
      <c r="J1077" s="1"/>
      <c r="K1077" s="1"/>
      <c r="L1077" s="1"/>
      <c r="M1077" s="1"/>
      <c r="N1077" s="1"/>
      <c r="O1077" s="1"/>
      <c r="P1077" s="24"/>
      <c r="Q1077" s="1"/>
    </row>
    <row r="1078" spans="10:17" ht="13.5">
      <c r="J1078" s="1"/>
      <c r="K1078" s="1"/>
      <c r="L1078" s="1"/>
      <c r="M1078" s="1"/>
      <c r="N1078" s="1"/>
      <c r="O1078" s="1"/>
      <c r="P1078" s="24"/>
      <c r="Q1078" s="1"/>
    </row>
    <row r="1079" spans="10:17" ht="13.5">
      <c r="J1079" s="1"/>
      <c r="K1079" s="1"/>
      <c r="L1079" s="1"/>
      <c r="M1079" s="1"/>
      <c r="N1079" s="1"/>
      <c r="O1079" s="1"/>
      <c r="P1079" s="24"/>
      <c r="Q1079" s="1"/>
    </row>
    <row r="1080" spans="10:17" ht="13.5">
      <c r="J1080" s="1"/>
      <c r="K1080" s="1"/>
      <c r="L1080" s="1"/>
      <c r="M1080" s="1"/>
      <c r="N1080" s="1"/>
      <c r="O1080" s="1"/>
      <c r="P1080" s="24"/>
      <c r="Q1080" s="1"/>
    </row>
    <row r="1081" spans="10:17" ht="13.5">
      <c r="J1081" s="1"/>
      <c r="K1081" s="1"/>
      <c r="L1081" s="1"/>
      <c r="M1081" s="1"/>
      <c r="N1081" s="1"/>
      <c r="O1081" s="1"/>
      <c r="P1081" s="24"/>
      <c r="Q1081" s="1"/>
    </row>
    <row r="1082" spans="10:17" ht="13.5">
      <c r="J1082" s="1"/>
      <c r="K1082" s="1"/>
      <c r="L1082" s="1"/>
      <c r="M1082" s="1"/>
      <c r="N1082" s="1"/>
      <c r="O1082" s="1"/>
      <c r="P1082" s="24"/>
      <c r="Q1082" s="1"/>
    </row>
    <row r="1083" spans="10:17" ht="13.5">
      <c r="J1083" s="1"/>
      <c r="K1083" s="1"/>
      <c r="L1083" s="1"/>
      <c r="M1083" s="1"/>
      <c r="N1083" s="1"/>
      <c r="O1083" s="1"/>
      <c r="P1083" s="24"/>
      <c r="Q1083" s="1"/>
    </row>
    <row r="1084" spans="10:17" ht="13.5">
      <c r="J1084" s="1"/>
      <c r="K1084" s="1"/>
      <c r="L1084" s="1"/>
      <c r="M1084" s="1"/>
      <c r="N1084" s="1"/>
      <c r="O1084" s="1"/>
      <c r="P1084" s="24"/>
      <c r="Q1084" s="1"/>
    </row>
    <row r="1085" spans="10:17" ht="13.5">
      <c r="J1085" s="1"/>
      <c r="K1085" s="1"/>
      <c r="L1085" s="1"/>
      <c r="M1085" s="1"/>
      <c r="N1085" s="1"/>
      <c r="O1085" s="1"/>
      <c r="P1085" s="24"/>
      <c r="Q1085" s="1"/>
    </row>
    <row r="1086" spans="10:17" ht="13.5">
      <c r="J1086" s="1"/>
      <c r="K1086" s="1"/>
      <c r="L1086" s="1"/>
      <c r="M1086" s="1"/>
      <c r="N1086" s="1"/>
      <c r="O1086" s="1"/>
      <c r="P1086" s="24"/>
      <c r="Q1086" s="1"/>
    </row>
    <row r="1087" spans="10:17" ht="13.5">
      <c r="J1087" s="1"/>
      <c r="K1087" s="1"/>
      <c r="L1087" s="1"/>
      <c r="M1087" s="1"/>
      <c r="N1087" s="1"/>
      <c r="O1087" s="1"/>
      <c r="P1087" s="24"/>
      <c r="Q1087" s="1"/>
    </row>
    <row r="1088" spans="10:17" ht="13.5">
      <c r="J1088" s="1"/>
      <c r="K1088" s="1"/>
      <c r="L1088" s="1"/>
      <c r="M1088" s="1"/>
      <c r="N1088" s="1"/>
      <c r="O1088" s="1"/>
      <c r="P1088" s="24"/>
      <c r="Q1088" s="1"/>
    </row>
    <row r="1089" spans="10:17" ht="13.5">
      <c r="J1089" s="1"/>
      <c r="K1089" s="1"/>
      <c r="L1089" s="1"/>
      <c r="M1089" s="1"/>
      <c r="N1089" s="1"/>
      <c r="O1089" s="1"/>
      <c r="P1089" s="24"/>
      <c r="Q1089" s="1"/>
    </row>
    <row r="1090" spans="10:17" ht="13.5">
      <c r="J1090" s="1"/>
      <c r="K1090" s="1"/>
      <c r="L1090" s="1"/>
      <c r="M1090" s="1"/>
      <c r="N1090" s="1"/>
      <c r="O1090" s="1"/>
      <c r="P1090" s="24"/>
      <c r="Q1090" s="1"/>
    </row>
    <row r="1091" spans="10:17" ht="13.5">
      <c r="J1091" s="1"/>
      <c r="K1091" s="1"/>
      <c r="L1091" s="1"/>
      <c r="M1091" s="1"/>
      <c r="N1091" s="1"/>
      <c r="O1091" s="1"/>
      <c r="P1091" s="24"/>
      <c r="Q1091" s="1"/>
    </row>
    <row r="1092" spans="10:17" ht="13.5">
      <c r="J1092" s="1"/>
      <c r="K1092" s="1"/>
      <c r="L1092" s="1"/>
      <c r="M1092" s="1"/>
      <c r="N1092" s="1"/>
      <c r="O1092" s="1"/>
      <c r="P1092" s="24"/>
      <c r="Q1092" s="1"/>
    </row>
    <row r="1093" spans="10:17" ht="13.5">
      <c r="J1093" s="1"/>
      <c r="K1093" s="1"/>
      <c r="L1093" s="1"/>
      <c r="M1093" s="1"/>
      <c r="N1093" s="1"/>
      <c r="O1093" s="1"/>
      <c r="P1093" s="24"/>
      <c r="Q1093" s="1"/>
    </row>
    <row r="1094" spans="10:17" ht="13.5">
      <c r="J1094" s="1"/>
      <c r="K1094" s="1"/>
      <c r="L1094" s="1"/>
      <c r="M1094" s="1"/>
      <c r="N1094" s="1"/>
      <c r="O1094" s="1"/>
      <c r="P1094" s="24"/>
      <c r="Q1094" s="1"/>
    </row>
    <row r="1095" spans="10:17" ht="13.5">
      <c r="J1095" s="1"/>
      <c r="K1095" s="1"/>
      <c r="L1095" s="1"/>
      <c r="M1095" s="1"/>
      <c r="N1095" s="1"/>
      <c r="O1095" s="1"/>
      <c r="P1095" s="24"/>
      <c r="Q1095" s="1"/>
    </row>
    <row r="1096" spans="10:17" ht="13.5">
      <c r="J1096" s="1"/>
      <c r="K1096" s="1"/>
      <c r="L1096" s="1"/>
      <c r="M1096" s="1"/>
      <c r="N1096" s="1"/>
      <c r="O1096" s="1"/>
      <c r="P1096" s="24"/>
      <c r="Q1096" s="1"/>
    </row>
    <row r="1097" spans="10:17" ht="13.5">
      <c r="J1097" s="1"/>
      <c r="K1097" s="1"/>
      <c r="L1097" s="1"/>
      <c r="M1097" s="1"/>
      <c r="N1097" s="1"/>
      <c r="O1097" s="1"/>
      <c r="P1097" s="24"/>
      <c r="Q1097" s="1"/>
    </row>
    <row r="1098" spans="10:17" ht="13.5">
      <c r="J1098" s="1"/>
      <c r="K1098" s="1"/>
      <c r="L1098" s="1"/>
      <c r="M1098" s="1"/>
      <c r="N1098" s="1"/>
      <c r="O1098" s="1"/>
      <c r="P1098" s="24"/>
      <c r="Q1098" s="1"/>
    </row>
    <row r="1099" spans="10:17" ht="13.5">
      <c r="J1099" s="1"/>
      <c r="K1099" s="1"/>
      <c r="L1099" s="1"/>
      <c r="M1099" s="1"/>
      <c r="N1099" s="1"/>
      <c r="O1099" s="1"/>
      <c r="P1099" s="24"/>
      <c r="Q1099" s="1"/>
    </row>
    <row r="1100" spans="10:17" ht="13.5">
      <c r="J1100" s="1"/>
      <c r="K1100" s="1"/>
      <c r="L1100" s="1"/>
      <c r="M1100" s="1"/>
      <c r="N1100" s="1"/>
      <c r="O1100" s="1"/>
      <c r="P1100" s="24"/>
      <c r="Q1100" s="1"/>
    </row>
    <row r="1101" spans="10:17" ht="13.5">
      <c r="J1101" s="1"/>
      <c r="K1101" s="1"/>
      <c r="L1101" s="1"/>
      <c r="M1101" s="1"/>
      <c r="N1101" s="1"/>
      <c r="O1101" s="1"/>
      <c r="P1101" s="24"/>
      <c r="Q1101" s="1"/>
    </row>
    <row r="1102" spans="10:17" ht="13.5">
      <c r="J1102" s="1"/>
      <c r="K1102" s="1"/>
      <c r="L1102" s="1"/>
      <c r="M1102" s="1"/>
      <c r="N1102" s="1"/>
      <c r="O1102" s="1"/>
      <c r="P1102" s="24"/>
      <c r="Q1102" s="1"/>
    </row>
    <row r="1103" spans="10:17" ht="13.5">
      <c r="J1103" s="1"/>
      <c r="K1103" s="1"/>
      <c r="L1103" s="1"/>
      <c r="M1103" s="1"/>
      <c r="N1103" s="1"/>
      <c r="O1103" s="1"/>
      <c r="P1103" s="24"/>
      <c r="Q1103" s="1"/>
    </row>
    <row r="1104" spans="10:17" ht="13.5">
      <c r="J1104" s="1"/>
      <c r="K1104" s="1"/>
      <c r="L1104" s="1"/>
      <c r="M1104" s="1"/>
      <c r="N1104" s="1"/>
      <c r="O1104" s="1"/>
      <c r="P1104" s="24"/>
      <c r="Q1104" s="1"/>
    </row>
    <row r="1105" spans="10:17" ht="13.5">
      <c r="J1105" s="1"/>
      <c r="K1105" s="1"/>
      <c r="L1105" s="1"/>
      <c r="M1105" s="1"/>
      <c r="N1105" s="1"/>
      <c r="O1105" s="1"/>
      <c r="P1105" s="24"/>
      <c r="Q1105" s="1"/>
    </row>
    <row r="1106" spans="10:17" ht="13.5">
      <c r="J1106" s="1"/>
      <c r="K1106" s="1"/>
      <c r="L1106" s="1"/>
      <c r="M1106" s="1"/>
      <c r="N1106" s="1"/>
      <c r="O1106" s="1"/>
      <c r="P1106" s="24"/>
      <c r="Q1106" s="1"/>
    </row>
    <row r="1107" spans="10:17" ht="13.5">
      <c r="J1107" s="1"/>
      <c r="K1107" s="1"/>
      <c r="L1107" s="1"/>
      <c r="M1107" s="1"/>
      <c r="N1107" s="1"/>
      <c r="O1107" s="1"/>
      <c r="P1107" s="24"/>
      <c r="Q1107" s="1"/>
    </row>
    <row r="1108" spans="10:17" ht="13.5">
      <c r="J1108" s="1"/>
      <c r="K1108" s="1"/>
      <c r="L1108" s="1"/>
      <c r="M1108" s="1"/>
      <c r="N1108" s="1"/>
      <c r="O1108" s="1"/>
      <c r="P1108" s="24"/>
      <c r="Q1108" s="1"/>
    </row>
    <row r="1109" spans="10:17" ht="13.5">
      <c r="J1109" s="1"/>
      <c r="K1109" s="1"/>
      <c r="L1109" s="1"/>
      <c r="M1109" s="1"/>
      <c r="N1109" s="1"/>
      <c r="O1109" s="1"/>
      <c r="P1109" s="24"/>
      <c r="Q1109" s="1"/>
    </row>
    <row r="1110" spans="10:17" ht="13.5">
      <c r="J1110" s="1"/>
      <c r="K1110" s="1"/>
      <c r="L1110" s="1"/>
      <c r="M1110" s="1"/>
      <c r="N1110" s="1"/>
      <c r="O1110" s="1"/>
      <c r="P1110" s="24"/>
      <c r="Q1110" s="1"/>
    </row>
    <row r="1111" spans="10:17" ht="13.5">
      <c r="J1111" s="1"/>
      <c r="K1111" s="1"/>
      <c r="L1111" s="1"/>
      <c r="M1111" s="1"/>
      <c r="N1111" s="1"/>
      <c r="O1111" s="1"/>
      <c r="P1111" s="24"/>
      <c r="Q1111" s="1"/>
    </row>
    <row r="1112" spans="10:17" ht="13.5">
      <c r="J1112" s="1"/>
      <c r="K1112" s="1"/>
      <c r="L1112" s="1"/>
      <c r="M1112" s="1"/>
      <c r="N1112" s="1"/>
      <c r="O1112" s="1"/>
      <c r="P1112" s="24"/>
      <c r="Q1112" s="1"/>
    </row>
    <row r="1113" spans="10:17" ht="13.5">
      <c r="J1113" s="1"/>
      <c r="K1113" s="1"/>
      <c r="L1113" s="1"/>
      <c r="M1113" s="1"/>
      <c r="N1113" s="1"/>
      <c r="O1113" s="1"/>
      <c r="P1113" s="24"/>
      <c r="Q1113" s="1"/>
    </row>
    <row r="1114" spans="10:17" ht="13.5">
      <c r="J1114" s="1"/>
      <c r="K1114" s="1"/>
      <c r="L1114" s="1"/>
      <c r="M1114" s="1"/>
      <c r="N1114" s="1"/>
      <c r="O1114" s="1"/>
      <c r="P1114" s="24"/>
      <c r="Q1114" s="1"/>
    </row>
    <row r="1115" spans="10:17" ht="13.5">
      <c r="J1115" s="1"/>
      <c r="K1115" s="1"/>
      <c r="L1115" s="1"/>
      <c r="M1115" s="1"/>
      <c r="N1115" s="1"/>
      <c r="O1115" s="1"/>
      <c r="P1115" s="24"/>
      <c r="Q1115" s="1"/>
    </row>
    <row r="1116" spans="10:17" ht="13.5">
      <c r="J1116" s="1"/>
      <c r="K1116" s="1"/>
      <c r="L1116" s="1"/>
      <c r="M1116" s="1"/>
      <c r="N1116" s="1"/>
      <c r="O1116" s="1"/>
      <c r="P1116" s="24"/>
      <c r="Q1116" s="1"/>
    </row>
    <row r="1117" spans="10:17" ht="13.5">
      <c r="J1117" s="1"/>
      <c r="K1117" s="1"/>
      <c r="L1117" s="1"/>
      <c r="M1117" s="1"/>
      <c r="N1117" s="1"/>
      <c r="O1117" s="1"/>
      <c r="P1117" s="24"/>
      <c r="Q1117" s="1"/>
    </row>
    <row r="1118" spans="10:17" ht="13.5">
      <c r="J1118" s="1"/>
      <c r="K1118" s="1"/>
      <c r="L1118" s="1"/>
      <c r="M1118" s="1"/>
      <c r="N1118" s="1"/>
      <c r="O1118" s="1"/>
      <c r="P1118" s="24"/>
      <c r="Q1118" s="1"/>
    </row>
    <row r="1119" spans="10:17" ht="13.5">
      <c r="J1119" s="1"/>
      <c r="K1119" s="1"/>
      <c r="L1119" s="1"/>
      <c r="M1119" s="1"/>
      <c r="N1119" s="1"/>
      <c r="O1119" s="1"/>
      <c r="P1119" s="24"/>
      <c r="Q1119" s="1"/>
    </row>
    <row r="1120" spans="10:17" ht="13.5">
      <c r="J1120" s="1"/>
      <c r="K1120" s="1"/>
      <c r="L1120" s="1"/>
      <c r="M1120" s="1"/>
      <c r="N1120" s="1"/>
      <c r="O1120" s="1"/>
      <c r="P1120" s="24"/>
      <c r="Q1120" s="1"/>
    </row>
    <row r="1121" spans="10:17" ht="13.5">
      <c r="J1121" s="1"/>
      <c r="K1121" s="1"/>
      <c r="L1121" s="1"/>
      <c r="M1121" s="1"/>
      <c r="N1121" s="1"/>
      <c r="O1121" s="1"/>
      <c r="P1121" s="24"/>
      <c r="Q1121" s="1"/>
    </row>
    <row r="1122" spans="10:17" ht="13.5">
      <c r="J1122" s="1"/>
      <c r="K1122" s="1"/>
      <c r="L1122" s="1"/>
      <c r="M1122" s="1"/>
      <c r="N1122" s="1"/>
      <c r="O1122" s="1"/>
      <c r="P1122" s="24"/>
      <c r="Q1122" s="1"/>
    </row>
    <row r="1123" spans="10:17" ht="13.5">
      <c r="J1123" s="1"/>
      <c r="K1123" s="1"/>
      <c r="L1123" s="1"/>
      <c r="M1123" s="1"/>
      <c r="N1123" s="1"/>
      <c r="O1123" s="1"/>
      <c r="P1123" s="24"/>
      <c r="Q1123" s="1"/>
    </row>
    <row r="1124" spans="10:17" ht="13.5">
      <c r="J1124" s="1"/>
      <c r="K1124" s="1"/>
      <c r="L1124" s="1"/>
      <c r="M1124" s="1"/>
      <c r="N1124" s="1"/>
      <c r="O1124" s="1"/>
      <c r="P1124" s="24"/>
      <c r="Q1124" s="1"/>
    </row>
    <row r="1125" spans="10:17" ht="13.5">
      <c r="J1125" s="1"/>
      <c r="K1125" s="1"/>
      <c r="L1125" s="1"/>
      <c r="M1125" s="1"/>
      <c r="N1125" s="1"/>
      <c r="O1125" s="1"/>
      <c r="P1125" s="24"/>
      <c r="Q1125" s="1"/>
    </row>
    <row r="1126" spans="10:17" ht="13.5">
      <c r="J1126" s="1"/>
      <c r="K1126" s="1"/>
      <c r="L1126" s="1"/>
      <c r="M1126" s="1"/>
      <c r="N1126" s="1"/>
      <c r="O1126" s="1"/>
      <c r="P1126" s="24"/>
      <c r="Q1126" s="1"/>
    </row>
    <row r="1127" spans="10:17" ht="13.5">
      <c r="J1127" s="1"/>
      <c r="K1127" s="1"/>
      <c r="L1127" s="1"/>
      <c r="M1127" s="1"/>
      <c r="N1127" s="1"/>
      <c r="O1127" s="1"/>
      <c r="P1127" s="24"/>
      <c r="Q1127" s="1"/>
    </row>
    <row r="1128" spans="10:17" ht="13.5">
      <c r="J1128" s="1"/>
      <c r="K1128" s="1"/>
      <c r="L1128" s="1"/>
      <c r="M1128" s="1"/>
      <c r="N1128" s="1"/>
      <c r="O1128" s="1"/>
      <c r="P1128" s="24"/>
      <c r="Q1128" s="1"/>
    </row>
    <row r="1129" spans="10:17" ht="13.5">
      <c r="J1129" s="1"/>
      <c r="K1129" s="1"/>
      <c r="L1129" s="1"/>
      <c r="M1129" s="1"/>
      <c r="N1129" s="1"/>
      <c r="O1129" s="1"/>
      <c r="P1129" s="24"/>
      <c r="Q1129" s="1"/>
    </row>
    <row r="1130" spans="10:17" ht="13.5">
      <c r="J1130" s="1"/>
      <c r="K1130" s="1"/>
      <c r="L1130" s="1"/>
      <c r="M1130" s="1"/>
      <c r="N1130" s="1"/>
      <c r="O1130" s="1"/>
      <c r="P1130" s="24"/>
      <c r="Q1130" s="1"/>
    </row>
    <row r="1131" spans="10:17" ht="13.5">
      <c r="J1131" s="1"/>
      <c r="K1131" s="1"/>
      <c r="L1131" s="1"/>
      <c r="M1131" s="1"/>
      <c r="N1131" s="1"/>
      <c r="O1131" s="1"/>
      <c r="P1131" s="24"/>
      <c r="Q1131" s="1"/>
    </row>
    <row r="1132" spans="10:17" ht="13.5">
      <c r="J1132" s="1"/>
      <c r="K1132" s="1"/>
      <c r="L1132" s="1"/>
      <c r="M1132" s="1"/>
      <c r="N1132" s="1"/>
      <c r="O1132" s="1"/>
      <c r="P1132" s="24"/>
      <c r="Q1132" s="1"/>
    </row>
    <row r="1133" spans="10:17" ht="13.5">
      <c r="J1133" s="1"/>
      <c r="K1133" s="1"/>
      <c r="L1133" s="1"/>
      <c r="M1133" s="1"/>
      <c r="N1133" s="1"/>
      <c r="O1133" s="1"/>
      <c r="P1133" s="24"/>
      <c r="Q1133" s="1"/>
    </row>
    <row r="1134" spans="10:17" ht="13.5">
      <c r="J1134" s="1"/>
      <c r="K1134" s="1"/>
      <c r="L1134" s="1"/>
      <c r="M1134" s="1"/>
      <c r="N1134" s="1"/>
      <c r="O1134" s="1"/>
      <c r="P1134" s="24"/>
      <c r="Q1134" s="1"/>
    </row>
    <row r="1135" spans="10:17" ht="13.5">
      <c r="J1135" s="1"/>
      <c r="K1135" s="1"/>
      <c r="L1135" s="1"/>
      <c r="M1135" s="1"/>
      <c r="N1135" s="1"/>
      <c r="O1135" s="1"/>
      <c r="P1135" s="24"/>
      <c r="Q1135" s="1"/>
    </row>
    <row r="1136" spans="10:17" ht="13.5">
      <c r="J1136" s="1"/>
      <c r="K1136" s="1"/>
      <c r="L1136" s="1"/>
      <c r="M1136" s="1"/>
      <c r="N1136" s="1"/>
      <c r="O1136" s="1"/>
      <c r="P1136" s="24"/>
      <c r="Q1136" s="1"/>
    </row>
    <row r="1137" spans="10:17" ht="13.5">
      <c r="J1137" s="1"/>
      <c r="K1137" s="1"/>
      <c r="L1137" s="1"/>
      <c r="M1137" s="1"/>
      <c r="N1137" s="1"/>
      <c r="O1137" s="1"/>
      <c r="P1137" s="24"/>
      <c r="Q1137" s="1"/>
    </row>
    <row r="1138" spans="10:17" ht="13.5">
      <c r="J1138" s="1"/>
      <c r="K1138" s="1"/>
      <c r="L1138" s="1"/>
      <c r="M1138" s="1"/>
      <c r="N1138" s="1"/>
      <c r="O1138" s="1"/>
      <c r="P1138" s="24"/>
      <c r="Q1138" s="1"/>
    </row>
    <row r="1139" spans="10:17" ht="13.5">
      <c r="J1139" s="1"/>
      <c r="K1139" s="1"/>
      <c r="L1139" s="1"/>
      <c r="M1139" s="1"/>
      <c r="N1139" s="1"/>
      <c r="O1139" s="1"/>
      <c r="P1139" s="24"/>
      <c r="Q1139" s="1"/>
    </row>
    <row r="1140" spans="10:17" ht="13.5">
      <c r="J1140" s="1"/>
      <c r="K1140" s="1"/>
      <c r="L1140" s="1"/>
      <c r="M1140" s="1"/>
      <c r="N1140" s="1"/>
      <c r="O1140" s="1"/>
      <c r="P1140" s="24"/>
      <c r="Q1140" s="1"/>
    </row>
    <row r="1141" spans="10:17" ht="13.5">
      <c r="J1141" s="1"/>
      <c r="K1141" s="1"/>
      <c r="L1141" s="1"/>
      <c r="M1141" s="1"/>
      <c r="N1141" s="1"/>
      <c r="O1141" s="1"/>
      <c r="P1141" s="24"/>
      <c r="Q1141" s="1"/>
    </row>
    <row r="1142" spans="10:17" ht="13.5">
      <c r="J1142" s="1"/>
      <c r="K1142" s="1"/>
      <c r="L1142" s="1"/>
      <c r="M1142" s="1"/>
      <c r="N1142" s="1"/>
      <c r="O1142" s="1"/>
      <c r="P1142" s="24"/>
      <c r="Q1142" s="1"/>
    </row>
    <row r="1143" spans="10:17" ht="13.5">
      <c r="J1143" s="1"/>
      <c r="K1143" s="1"/>
      <c r="L1143" s="1"/>
      <c r="M1143" s="1"/>
      <c r="N1143" s="1"/>
      <c r="O1143" s="1"/>
      <c r="P1143" s="24"/>
      <c r="Q1143" s="1"/>
    </row>
    <row r="1144" spans="10:17" ht="13.5">
      <c r="J1144" s="1"/>
      <c r="K1144" s="1"/>
      <c r="L1144" s="1"/>
      <c r="M1144" s="1"/>
      <c r="N1144" s="1"/>
      <c r="O1144" s="1"/>
      <c r="P1144" s="24"/>
      <c r="Q1144" s="1"/>
    </row>
    <row r="1145" spans="10:17" ht="13.5">
      <c r="J1145" s="1"/>
      <c r="K1145" s="1"/>
      <c r="L1145" s="1"/>
      <c r="M1145" s="1"/>
      <c r="N1145" s="1"/>
      <c r="O1145" s="1"/>
      <c r="P1145" s="24"/>
      <c r="Q1145" s="1"/>
    </row>
    <row r="1146" spans="10:17" ht="13.5">
      <c r="J1146" s="1"/>
      <c r="K1146" s="1"/>
      <c r="L1146" s="1"/>
      <c r="M1146" s="1"/>
      <c r="N1146" s="1"/>
      <c r="O1146" s="1"/>
      <c r="P1146" s="24"/>
      <c r="Q1146" s="1"/>
    </row>
    <row r="1147" spans="10:17" ht="13.5">
      <c r="J1147" s="1"/>
      <c r="K1147" s="1"/>
      <c r="L1147" s="1"/>
      <c r="M1147" s="1"/>
      <c r="N1147" s="1"/>
      <c r="O1147" s="1"/>
      <c r="P1147" s="24"/>
      <c r="Q1147" s="1"/>
    </row>
    <row r="1148" spans="10:17" ht="13.5">
      <c r="J1148" s="1"/>
      <c r="K1148" s="1"/>
      <c r="L1148" s="1"/>
      <c r="M1148" s="1"/>
      <c r="N1148" s="1"/>
      <c r="O1148" s="1"/>
      <c r="P1148" s="24"/>
      <c r="Q1148" s="1"/>
    </row>
    <row r="1149" spans="10:17" ht="13.5">
      <c r="J1149" s="1"/>
      <c r="K1149" s="1"/>
      <c r="L1149" s="1"/>
      <c r="M1149" s="1"/>
      <c r="N1149" s="1"/>
      <c r="O1149" s="1"/>
      <c r="P1149" s="24"/>
      <c r="Q1149" s="1"/>
    </row>
    <row r="1150" spans="10:17" ht="13.5">
      <c r="J1150" s="1"/>
      <c r="K1150" s="1"/>
      <c r="L1150" s="1"/>
      <c r="M1150" s="1"/>
      <c r="N1150" s="1"/>
      <c r="O1150" s="1"/>
      <c r="P1150" s="24"/>
      <c r="Q1150" s="1"/>
    </row>
    <row r="1151" spans="10:17" ht="13.5">
      <c r="J1151" s="1"/>
      <c r="K1151" s="1"/>
      <c r="L1151" s="1"/>
      <c r="M1151" s="1"/>
      <c r="N1151" s="1"/>
      <c r="O1151" s="1"/>
      <c r="P1151" s="24"/>
      <c r="Q1151" s="1"/>
    </row>
    <row r="1152" spans="10:17" ht="13.5">
      <c r="J1152" s="1"/>
      <c r="K1152" s="1"/>
      <c r="L1152" s="1"/>
      <c r="M1152" s="1"/>
      <c r="N1152" s="1"/>
      <c r="O1152" s="1"/>
      <c r="P1152" s="24"/>
      <c r="Q1152" s="1"/>
    </row>
    <row r="1153" spans="10:17" ht="13.5">
      <c r="J1153" s="1"/>
      <c r="K1153" s="1"/>
      <c r="L1153" s="1"/>
      <c r="M1153" s="1"/>
      <c r="N1153" s="1"/>
      <c r="O1153" s="1"/>
      <c r="P1153" s="24"/>
      <c r="Q1153" s="1"/>
    </row>
    <row r="1154" spans="10:17" ht="13.5">
      <c r="J1154" s="1"/>
      <c r="K1154" s="1"/>
      <c r="L1154" s="1"/>
      <c r="M1154" s="1"/>
      <c r="N1154" s="1"/>
      <c r="O1154" s="1"/>
      <c r="P1154" s="24"/>
      <c r="Q1154" s="1"/>
    </row>
    <row r="1155" spans="10:17" ht="13.5">
      <c r="J1155" s="1"/>
      <c r="K1155" s="1"/>
      <c r="L1155" s="1"/>
      <c r="M1155" s="1"/>
      <c r="N1155" s="1"/>
      <c r="O1155" s="1"/>
      <c r="P1155" s="24"/>
      <c r="Q1155" s="1"/>
    </row>
    <row r="1156" spans="10:17" ht="13.5">
      <c r="J1156" s="1"/>
      <c r="K1156" s="1"/>
      <c r="L1156" s="1"/>
      <c r="M1156" s="1"/>
      <c r="N1156" s="1"/>
      <c r="O1156" s="1"/>
      <c r="P1156" s="24"/>
      <c r="Q1156" s="1"/>
    </row>
    <row r="1157" spans="10:17" ht="13.5">
      <c r="J1157" s="1"/>
      <c r="K1157" s="1"/>
      <c r="L1157" s="1"/>
      <c r="M1157" s="1"/>
      <c r="N1157" s="1"/>
      <c r="O1157" s="1"/>
      <c r="P1157" s="24"/>
      <c r="Q1157" s="1"/>
    </row>
    <row r="1158" spans="10:17" ht="13.5">
      <c r="J1158" s="1"/>
      <c r="K1158" s="1"/>
      <c r="L1158" s="1"/>
      <c r="M1158" s="1"/>
      <c r="N1158" s="1"/>
      <c r="O1158" s="1"/>
      <c r="P1158" s="24"/>
      <c r="Q1158" s="1"/>
    </row>
    <row r="1159" spans="10:17" ht="13.5">
      <c r="J1159" s="1"/>
      <c r="K1159" s="1"/>
      <c r="L1159" s="1"/>
      <c r="M1159" s="1"/>
      <c r="N1159" s="1"/>
      <c r="O1159" s="1"/>
      <c r="P1159" s="24"/>
      <c r="Q1159" s="1"/>
    </row>
    <row r="1160" spans="10:17" ht="13.5">
      <c r="J1160" s="1"/>
      <c r="K1160" s="1"/>
      <c r="L1160" s="1"/>
      <c r="M1160" s="1"/>
      <c r="N1160" s="1"/>
      <c r="O1160" s="1"/>
      <c r="P1160" s="24"/>
      <c r="Q1160" s="1"/>
    </row>
    <row r="1161" spans="10:17" ht="13.5">
      <c r="J1161" s="1"/>
      <c r="K1161" s="1"/>
      <c r="L1161" s="1"/>
      <c r="M1161" s="1"/>
      <c r="N1161" s="1"/>
      <c r="O1161" s="1"/>
      <c r="P1161" s="24"/>
      <c r="Q1161" s="1"/>
    </row>
    <row r="1162" spans="10:17" ht="13.5">
      <c r="J1162" s="1"/>
      <c r="K1162" s="1"/>
      <c r="L1162" s="1"/>
      <c r="M1162" s="1"/>
      <c r="N1162" s="1"/>
      <c r="O1162" s="1"/>
      <c r="P1162" s="24"/>
      <c r="Q1162" s="1"/>
    </row>
    <row r="1163" spans="10:17" ht="13.5">
      <c r="J1163" s="1"/>
      <c r="K1163" s="1"/>
      <c r="L1163" s="1"/>
      <c r="M1163" s="1"/>
      <c r="N1163" s="1"/>
      <c r="O1163" s="1"/>
      <c r="P1163" s="24"/>
      <c r="Q1163" s="1"/>
    </row>
    <row r="1164" spans="10:17" ht="13.5">
      <c r="J1164" s="1"/>
      <c r="K1164" s="1"/>
      <c r="L1164" s="1"/>
      <c r="M1164" s="1"/>
      <c r="N1164" s="1"/>
      <c r="O1164" s="1"/>
      <c r="P1164" s="24"/>
      <c r="Q1164" s="1"/>
    </row>
    <row r="1165" spans="10:17" ht="13.5">
      <c r="J1165" s="1"/>
      <c r="K1165" s="1"/>
      <c r="L1165" s="1"/>
      <c r="M1165" s="1"/>
      <c r="N1165" s="1"/>
      <c r="O1165" s="1"/>
      <c r="P1165" s="24"/>
      <c r="Q1165" s="1"/>
    </row>
    <row r="1166" spans="10:17" ht="13.5">
      <c r="J1166" s="1"/>
      <c r="K1166" s="1"/>
      <c r="L1166" s="1"/>
      <c r="M1166" s="1"/>
      <c r="N1166" s="1"/>
      <c r="O1166" s="1"/>
      <c r="P1166" s="24"/>
      <c r="Q1166" s="1"/>
    </row>
    <row r="1167" spans="10:17" ht="13.5">
      <c r="J1167" s="1"/>
      <c r="K1167" s="1"/>
      <c r="L1167" s="1"/>
      <c r="M1167" s="1"/>
      <c r="N1167" s="1"/>
      <c r="O1167" s="1"/>
      <c r="P1167" s="24"/>
      <c r="Q1167" s="1"/>
    </row>
    <row r="1168" spans="10:17" ht="13.5">
      <c r="J1168" s="1"/>
      <c r="K1168" s="1"/>
      <c r="L1168" s="1"/>
      <c r="M1168" s="1"/>
      <c r="N1168" s="1"/>
      <c r="O1168" s="1"/>
      <c r="P1168" s="24"/>
      <c r="Q1168" s="1"/>
    </row>
    <row r="1169" spans="10:17" ht="13.5">
      <c r="J1169" s="1"/>
      <c r="K1169" s="1"/>
      <c r="L1169" s="1"/>
      <c r="M1169" s="1"/>
      <c r="N1169" s="1"/>
      <c r="O1169" s="1"/>
      <c r="P1169" s="24"/>
      <c r="Q1169" s="1"/>
    </row>
    <row r="1170" spans="10:17" ht="13.5">
      <c r="J1170" s="1"/>
      <c r="K1170" s="1"/>
      <c r="L1170" s="1"/>
      <c r="M1170" s="1"/>
      <c r="N1170" s="1"/>
      <c r="O1170" s="1"/>
      <c r="P1170" s="24"/>
      <c r="Q1170" s="1"/>
    </row>
    <row r="1171" spans="10:17" ht="13.5">
      <c r="J1171" s="1"/>
      <c r="K1171" s="1"/>
      <c r="L1171" s="1"/>
      <c r="M1171" s="1"/>
      <c r="N1171" s="1"/>
      <c r="O1171" s="1"/>
      <c r="P1171" s="24"/>
      <c r="Q1171" s="1"/>
    </row>
    <row r="1172" spans="10:17" ht="13.5">
      <c r="J1172" s="1"/>
      <c r="K1172" s="1"/>
      <c r="L1172" s="1"/>
      <c r="M1172" s="1"/>
      <c r="N1172" s="1"/>
      <c r="O1172" s="1"/>
      <c r="P1172" s="24"/>
      <c r="Q1172" s="1"/>
    </row>
    <row r="1173" spans="10:17" ht="13.5">
      <c r="J1173" s="1"/>
      <c r="K1173" s="1"/>
      <c r="L1173" s="1"/>
      <c r="M1173" s="1"/>
      <c r="N1173" s="1"/>
      <c r="O1173" s="1"/>
      <c r="P1173" s="24"/>
      <c r="Q1173" s="1"/>
    </row>
    <row r="1174" spans="10:17" ht="13.5">
      <c r="J1174" s="1"/>
      <c r="K1174" s="1"/>
      <c r="L1174" s="1"/>
      <c r="M1174" s="1"/>
      <c r="N1174" s="1"/>
      <c r="O1174" s="1"/>
      <c r="P1174" s="24"/>
      <c r="Q1174" s="1"/>
    </row>
    <row r="1175" spans="10:17" ht="13.5">
      <c r="J1175" s="1"/>
      <c r="K1175" s="1"/>
      <c r="L1175" s="1"/>
      <c r="M1175" s="1"/>
      <c r="N1175" s="1"/>
      <c r="O1175" s="1"/>
      <c r="P1175" s="24"/>
      <c r="Q1175" s="1"/>
    </row>
    <row r="1176" spans="10:17" ht="13.5">
      <c r="J1176" s="1"/>
      <c r="K1176" s="1"/>
      <c r="L1176" s="1"/>
      <c r="M1176" s="1"/>
      <c r="N1176" s="1"/>
      <c r="O1176" s="1"/>
      <c r="P1176" s="24"/>
      <c r="Q1176" s="1"/>
    </row>
    <row r="1177" spans="10:17" ht="13.5">
      <c r="J1177" s="1"/>
      <c r="K1177" s="1"/>
      <c r="L1177" s="1"/>
      <c r="M1177" s="1"/>
      <c r="N1177" s="1"/>
      <c r="O1177" s="1"/>
      <c r="P1177" s="24"/>
      <c r="Q1177" s="1"/>
    </row>
    <row r="1178" spans="10:17" ht="13.5">
      <c r="J1178" s="1"/>
      <c r="K1178" s="1"/>
      <c r="L1178" s="1"/>
      <c r="M1178" s="1"/>
      <c r="N1178" s="1"/>
      <c r="O1178" s="1"/>
      <c r="P1178" s="24"/>
      <c r="Q1178" s="1"/>
    </row>
    <row r="1179" spans="10:17" ht="13.5">
      <c r="J1179" s="1"/>
      <c r="K1179" s="1"/>
      <c r="L1179" s="1"/>
      <c r="M1179" s="1"/>
      <c r="N1179" s="1"/>
      <c r="O1179" s="1"/>
      <c r="P1179" s="24"/>
      <c r="Q1179" s="1"/>
    </row>
    <row r="1180" spans="10:17" ht="13.5">
      <c r="J1180" s="1"/>
      <c r="K1180" s="1"/>
      <c r="L1180" s="1"/>
      <c r="M1180" s="1"/>
      <c r="N1180" s="1"/>
      <c r="O1180" s="1"/>
      <c r="P1180" s="24"/>
      <c r="Q1180" s="1"/>
    </row>
    <row r="1181" spans="10:17" ht="13.5">
      <c r="J1181" s="1"/>
      <c r="K1181" s="1"/>
      <c r="L1181" s="1"/>
      <c r="M1181" s="1"/>
      <c r="N1181" s="1"/>
      <c r="O1181" s="1"/>
      <c r="P1181" s="24"/>
      <c r="Q1181" s="1"/>
    </row>
    <row r="1182" spans="10:17" ht="13.5">
      <c r="J1182" s="1"/>
      <c r="K1182" s="1"/>
      <c r="L1182" s="1"/>
      <c r="M1182" s="1"/>
      <c r="N1182" s="1"/>
      <c r="O1182" s="1"/>
      <c r="P1182" s="24"/>
      <c r="Q1182" s="1"/>
    </row>
    <row r="1183" spans="10:17" ht="13.5">
      <c r="J1183" s="1"/>
      <c r="K1183" s="1"/>
      <c r="L1183" s="1"/>
      <c r="M1183" s="1"/>
      <c r="N1183" s="1"/>
      <c r="O1183" s="1"/>
      <c r="P1183" s="24"/>
      <c r="Q1183" s="1"/>
    </row>
    <row r="1184" spans="10:17" ht="13.5">
      <c r="J1184" s="1"/>
      <c r="K1184" s="1"/>
      <c r="L1184" s="1"/>
      <c r="M1184" s="1"/>
      <c r="N1184" s="1"/>
      <c r="O1184" s="1"/>
      <c r="P1184" s="24"/>
      <c r="Q1184" s="1"/>
    </row>
    <row r="1185" spans="10:17" ht="13.5">
      <c r="J1185" s="1"/>
      <c r="K1185" s="1"/>
      <c r="L1185" s="1"/>
      <c r="M1185" s="1"/>
      <c r="N1185" s="1"/>
      <c r="O1185" s="1"/>
      <c r="P1185" s="24"/>
      <c r="Q1185" s="1"/>
    </row>
    <row r="1186" spans="10:17" ht="13.5">
      <c r="J1186" s="1"/>
      <c r="K1186" s="1"/>
      <c r="L1186" s="1"/>
      <c r="M1186" s="1"/>
      <c r="N1186" s="1"/>
      <c r="O1186" s="1"/>
      <c r="P1186" s="24"/>
      <c r="Q1186" s="1"/>
    </row>
    <row r="1187" spans="10:17" ht="13.5">
      <c r="J1187" s="1"/>
      <c r="K1187" s="1"/>
      <c r="L1187" s="1"/>
      <c r="M1187" s="1"/>
      <c r="N1187" s="1"/>
      <c r="O1187" s="1"/>
      <c r="P1187" s="24"/>
      <c r="Q1187" s="1"/>
    </row>
    <row r="1188" spans="10:17" ht="13.5">
      <c r="J1188" s="1"/>
      <c r="K1188" s="1"/>
      <c r="L1188" s="1"/>
      <c r="M1188" s="1"/>
      <c r="N1188" s="1"/>
      <c r="O1188" s="1"/>
      <c r="P1188" s="24"/>
      <c r="Q1188" s="1"/>
    </row>
    <row r="1189" spans="10:17" ht="13.5">
      <c r="J1189" s="1"/>
      <c r="K1189" s="1"/>
      <c r="L1189" s="1"/>
      <c r="M1189" s="1"/>
      <c r="N1189" s="1"/>
      <c r="O1189" s="1"/>
      <c r="P1189" s="24"/>
      <c r="Q1189" s="1"/>
    </row>
    <row r="1190" spans="10:17" ht="13.5">
      <c r="J1190" s="1"/>
      <c r="K1190" s="1"/>
      <c r="L1190" s="1"/>
      <c r="M1190" s="1"/>
      <c r="N1190" s="1"/>
      <c r="O1190" s="1"/>
      <c r="P1190" s="24"/>
      <c r="Q1190" s="1"/>
    </row>
    <row r="1191" spans="10:17" ht="13.5">
      <c r="J1191" s="1"/>
      <c r="K1191" s="1"/>
      <c r="L1191" s="1"/>
      <c r="M1191" s="1"/>
      <c r="N1191" s="1"/>
      <c r="O1191" s="1"/>
      <c r="P1191" s="24"/>
      <c r="Q1191" s="1"/>
    </row>
    <row r="1192" spans="10:17" ht="13.5">
      <c r="J1192" s="1"/>
      <c r="K1192" s="1"/>
      <c r="L1192" s="1"/>
      <c r="M1192" s="1"/>
      <c r="N1192" s="1"/>
      <c r="O1192" s="1"/>
      <c r="P1192" s="24"/>
      <c r="Q1192" s="1"/>
    </row>
    <row r="1193" spans="10:17" ht="13.5">
      <c r="J1193" s="1"/>
      <c r="K1193" s="1"/>
      <c r="L1193" s="1"/>
      <c r="M1193" s="1"/>
      <c r="N1193" s="1"/>
      <c r="O1193" s="1"/>
      <c r="P1193" s="24"/>
      <c r="Q1193" s="1"/>
    </row>
    <row r="1194" spans="10:17" ht="13.5">
      <c r="J1194" s="1"/>
      <c r="K1194" s="1"/>
      <c r="L1194" s="1"/>
      <c r="M1194" s="1"/>
      <c r="N1194" s="1"/>
      <c r="O1194" s="1"/>
      <c r="P1194" s="24"/>
      <c r="Q1194" s="1"/>
    </row>
    <row r="1195" spans="10:17" ht="13.5">
      <c r="J1195" s="1"/>
      <c r="K1195" s="1"/>
      <c r="L1195" s="1"/>
      <c r="M1195" s="1"/>
      <c r="N1195" s="1"/>
      <c r="O1195" s="1"/>
      <c r="P1195" s="24"/>
      <c r="Q1195" s="1"/>
    </row>
    <row r="1196" spans="10:17" ht="13.5">
      <c r="J1196" s="1"/>
      <c r="K1196" s="1"/>
      <c r="L1196" s="1"/>
      <c r="M1196" s="1"/>
      <c r="N1196" s="1"/>
      <c r="O1196" s="1"/>
      <c r="P1196" s="24"/>
      <c r="Q1196" s="1"/>
    </row>
    <row r="1197" spans="10:17" ht="13.5">
      <c r="J1197" s="1"/>
      <c r="K1197" s="1"/>
      <c r="L1197" s="1"/>
      <c r="M1197" s="1"/>
      <c r="N1197" s="1"/>
      <c r="O1197" s="1"/>
      <c r="P1197" s="24"/>
      <c r="Q1197" s="1"/>
    </row>
    <row r="1198" spans="10:17" ht="13.5">
      <c r="J1198" s="1"/>
      <c r="K1198" s="1"/>
      <c r="L1198" s="1"/>
      <c r="M1198" s="1"/>
      <c r="N1198" s="1"/>
      <c r="O1198" s="1"/>
      <c r="P1198" s="24"/>
      <c r="Q1198" s="1"/>
    </row>
    <row r="1199" spans="10:17" ht="13.5">
      <c r="J1199" s="1"/>
      <c r="K1199" s="1"/>
      <c r="L1199" s="1"/>
      <c r="M1199" s="1"/>
      <c r="N1199" s="1"/>
      <c r="O1199" s="1"/>
      <c r="P1199" s="24"/>
      <c r="Q1199" s="1"/>
    </row>
    <row r="1200" spans="10:17" ht="13.5">
      <c r="J1200" s="1"/>
      <c r="K1200" s="1"/>
      <c r="L1200" s="1"/>
      <c r="M1200" s="1"/>
      <c r="N1200" s="1"/>
      <c r="O1200" s="1"/>
      <c r="P1200" s="24"/>
      <c r="Q1200" s="1"/>
    </row>
    <row r="1201" spans="10:17" ht="13.5">
      <c r="J1201" s="1"/>
      <c r="K1201" s="1"/>
      <c r="L1201" s="1"/>
      <c r="M1201" s="1"/>
      <c r="N1201" s="1"/>
      <c r="O1201" s="1"/>
      <c r="P1201" s="24"/>
      <c r="Q1201" s="1"/>
    </row>
    <row r="1202" spans="10:17" ht="13.5">
      <c r="J1202" s="1"/>
      <c r="K1202" s="1"/>
      <c r="L1202" s="1"/>
      <c r="M1202" s="1"/>
      <c r="N1202" s="1"/>
      <c r="O1202" s="1"/>
      <c r="P1202" s="24"/>
      <c r="Q1202" s="1"/>
    </row>
    <row r="1203" spans="10:17" ht="13.5">
      <c r="J1203" s="1"/>
      <c r="K1203" s="1"/>
      <c r="L1203" s="1"/>
      <c r="M1203" s="1"/>
      <c r="N1203" s="1"/>
      <c r="O1203" s="1"/>
      <c r="P1203" s="24"/>
      <c r="Q1203" s="1"/>
    </row>
    <row r="1204" spans="10:17" ht="13.5">
      <c r="J1204" s="1"/>
      <c r="K1204" s="1"/>
      <c r="L1204" s="1"/>
      <c r="M1204" s="1"/>
      <c r="N1204" s="1"/>
      <c r="O1204" s="1"/>
      <c r="P1204" s="24"/>
      <c r="Q1204" s="1"/>
    </row>
    <row r="1205" spans="10:17" ht="13.5">
      <c r="J1205" s="1"/>
      <c r="K1205" s="1"/>
      <c r="L1205" s="1"/>
      <c r="M1205" s="1"/>
      <c r="N1205" s="1"/>
      <c r="O1205" s="1"/>
      <c r="P1205" s="24"/>
      <c r="Q1205" s="1"/>
    </row>
    <row r="1206" spans="10:17" ht="13.5">
      <c r="J1206" s="1"/>
      <c r="K1206" s="1"/>
      <c r="L1206" s="1"/>
      <c r="M1206" s="1"/>
      <c r="N1206" s="1"/>
      <c r="O1206" s="1"/>
      <c r="P1206" s="24"/>
      <c r="Q1206" s="1"/>
    </row>
    <row r="1207" spans="10:17" ht="13.5">
      <c r="J1207" s="1"/>
      <c r="K1207" s="1"/>
      <c r="L1207" s="1"/>
      <c r="M1207" s="1"/>
      <c r="N1207" s="1"/>
      <c r="O1207" s="1"/>
      <c r="P1207" s="24"/>
      <c r="Q1207" s="1"/>
    </row>
    <row r="1208" spans="10:17" ht="13.5">
      <c r="J1208" s="1"/>
      <c r="K1208" s="1"/>
      <c r="L1208" s="1"/>
      <c r="M1208" s="1"/>
      <c r="N1208" s="1"/>
      <c r="O1208" s="1"/>
      <c r="P1208" s="24"/>
      <c r="Q1208" s="1"/>
    </row>
    <row r="1209" spans="10:17" ht="13.5">
      <c r="J1209" s="1"/>
      <c r="K1209" s="1"/>
      <c r="L1209" s="1"/>
      <c r="M1209" s="1"/>
      <c r="N1209" s="1"/>
      <c r="O1209" s="1"/>
      <c r="P1209" s="24"/>
      <c r="Q1209" s="1"/>
    </row>
    <row r="1210" spans="10:17" ht="13.5">
      <c r="J1210" s="1"/>
      <c r="K1210" s="1"/>
      <c r="L1210" s="1"/>
      <c r="M1210" s="1"/>
      <c r="N1210" s="1"/>
      <c r="O1210" s="1"/>
      <c r="P1210" s="24"/>
      <c r="Q1210" s="1"/>
    </row>
    <row r="1211" spans="10:17" ht="13.5">
      <c r="J1211" s="1"/>
      <c r="K1211" s="1"/>
      <c r="L1211" s="1"/>
      <c r="M1211" s="1"/>
      <c r="N1211" s="1"/>
      <c r="O1211" s="1"/>
      <c r="P1211" s="24"/>
      <c r="Q1211" s="1"/>
    </row>
    <row r="1212" spans="10:17" ht="13.5">
      <c r="J1212" s="1"/>
      <c r="K1212" s="1"/>
      <c r="L1212" s="1"/>
      <c r="M1212" s="1"/>
      <c r="N1212" s="1"/>
      <c r="O1212" s="1"/>
      <c r="P1212" s="24"/>
      <c r="Q1212" s="1"/>
    </row>
    <row r="1213" spans="10:17" ht="13.5">
      <c r="J1213" s="1"/>
      <c r="K1213" s="1"/>
      <c r="L1213" s="1"/>
      <c r="M1213" s="1"/>
      <c r="N1213" s="1"/>
      <c r="O1213" s="1"/>
      <c r="P1213" s="24"/>
      <c r="Q1213" s="1"/>
    </row>
    <row r="1214" spans="10:17" ht="13.5">
      <c r="J1214" s="1"/>
      <c r="K1214" s="1"/>
      <c r="L1214" s="1"/>
      <c r="M1214" s="1"/>
      <c r="N1214" s="1"/>
      <c r="O1214" s="1"/>
      <c r="P1214" s="24"/>
      <c r="Q1214" s="1"/>
    </row>
    <row r="1215" spans="10:17" ht="13.5">
      <c r="J1215" s="1"/>
      <c r="K1215" s="1"/>
      <c r="L1215" s="1"/>
      <c r="M1215" s="1"/>
      <c r="N1215" s="1"/>
      <c r="O1215" s="1"/>
      <c r="P1215" s="24"/>
      <c r="Q1215" s="1"/>
    </row>
    <row r="1216" spans="10:17" ht="13.5">
      <c r="J1216" s="1"/>
      <c r="K1216" s="1"/>
      <c r="L1216" s="1"/>
      <c r="M1216" s="1"/>
      <c r="N1216" s="1"/>
      <c r="O1216" s="1"/>
      <c r="P1216" s="24"/>
      <c r="Q1216" s="1"/>
    </row>
    <row r="1217" spans="10:17" ht="13.5">
      <c r="J1217" s="1"/>
      <c r="K1217" s="1"/>
      <c r="L1217" s="1"/>
      <c r="M1217" s="1"/>
      <c r="N1217" s="1"/>
      <c r="O1217" s="1"/>
      <c r="P1217" s="24"/>
      <c r="Q1217" s="1"/>
    </row>
    <row r="1218" spans="10:17" ht="13.5">
      <c r="J1218" s="1"/>
      <c r="K1218" s="1"/>
      <c r="L1218" s="1"/>
      <c r="M1218" s="1"/>
      <c r="N1218" s="1"/>
      <c r="O1218" s="1"/>
      <c r="P1218" s="24"/>
      <c r="Q1218" s="1"/>
    </row>
    <row r="1219" spans="10:17" ht="13.5">
      <c r="J1219" s="1"/>
      <c r="K1219" s="1"/>
      <c r="L1219" s="1"/>
      <c r="M1219" s="1"/>
      <c r="N1219" s="1"/>
      <c r="O1219" s="1"/>
      <c r="P1219" s="24"/>
      <c r="Q1219" s="1"/>
    </row>
    <row r="1220" spans="10:17" ht="13.5">
      <c r="J1220" s="1"/>
      <c r="K1220" s="1"/>
      <c r="L1220" s="1"/>
      <c r="M1220" s="1"/>
      <c r="N1220" s="1"/>
      <c r="O1220" s="1"/>
      <c r="P1220" s="24"/>
      <c r="Q1220" s="1"/>
    </row>
    <row r="1221" spans="10:17" ht="13.5">
      <c r="J1221" s="1"/>
      <c r="K1221" s="1"/>
      <c r="L1221" s="1"/>
      <c r="M1221" s="1"/>
      <c r="N1221" s="1"/>
      <c r="O1221" s="1"/>
      <c r="P1221" s="24"/>
      <c r="Q1221" s="1"/>
    </row>
    <row r="1222" spans="10:17" ht="13.5">
      <c r="J1222" s="1"/>
      <c r="K1222" s="1"/>
      <c r="L1222" s="1"/>
      <c r="M1222" s="1"/>
      <c r="N1222" s="1"/>
      <c r="O1222" s="1"/>
      <c r="P1222" s="24"/>
      <c r="Q1222" s="1"/>
    </row>
    <row r="1223" spans="10:17" ht="13.5">
      <c r="J1223" s="1"/>
      <c r="K1223" s="1"/>
      <c r="L1223" s="1"/>
      <c r="M1223" s="1"/>
      <c r="N1223" s="1"/>
      <c r="O1223" s="1"/>
      <c r="P1223" s="24"/>
      <c r="Q1223" s="1"/>
    </row>
    <row r="1224" spans="10:17" ht="13.5">
      <c r="J1224" s="1"/>
      <c r="K1224" s="1"/>
      <c r="L1224" s="1"/>
      <c r="M1224" s="1"/>
      <c r="N1224" s="1"/>
      <c r="O1224" s="1"/>
      <c r="P1224" s="24"/>
      <c r="Q1224" s="1"/>
    </row>
    <row r="1225" spans="10:17" ht="13.5">
      <c r="J1225" s="1"/>
      <c r="K1225" s="1"/>
      <c r="L1225" s="1"/>
      <c r="M1225" s="1"/>
      <c r="N1225" s="1"/>
      <c r="O1225" s="1"/>
      <c r="P1225" s="24"/>
      <c r="Q1225" s="1"/>
    </row>
    <row r="1226" spans="10:17" ht="13.5">
      <c r="J1226" s="1"/>
      <c r="K1226" s="1"/>
      <c r="L1226" s="1"/>
      <c r="M1226" s="1"/>
      <c r="N1226" s="1"/>
      <c r="O1226" s="1"/>
      <c r="P1226" s="24"/>
      <c r="Q1226" s="1"/>
    </row>
    <row r="1227" spans="10:17" ht="13.5">
      <c r="J1227" s="1"/>
      <c r="K1227" s="1"/>
      <c r="L1227" s="1"/>
      <c r="M1227" s="1"/>
      <c r="N1227" s="1"/>
      <c r="O1227" s="1"/>
      <c r="P1227" s="24"/>
      <c r="Q1227" s="1"/>
    </row>
    <row r="1228" spans="10:17" ht="13.5">
      <c r="J1228" s="1"/>
      <c r="K1228" s="1"/>
      <c r="L1228" s="1"/>
      <c r="M1228" s="1"/>
      <c r="N1228" s="1"/>
      <c r="O1228" s="1"/>
      <c r="P1228" s="24"/>
      <c r="Q1228" s="1"/>
    </row>
    <row r="1229" spans="10:17" ht="13.5">
      <c r="J1229" s="1"/>
      <c r="K1229" s="1"/>
      <c r="L1229" s="1"/>
      <c r="M1229" s="1"/>
      <c r="N1229" s="1"/>
      <c r="O1229" s="1"/>
      <c r="P1229" s="24"/>
      <c r="Q1229" s="1"/>
    </row>
    <row r="1230" spans="10:17" ht="13.5">
      <c r="J1230" s="1"/>
      <c r="K1230" s="1"/>
      <c r="L1230" s="1"/>
      <c r="M1230" s="1"/>
      <c r="N1230" s="1"/>
      <c r="O1230" s="1"/>
      <c r="P1230" s="24"/>
      <c r="Q1230" s="1"/>
    </row>
    <row r="1231" spans="10:17" ht="13.5">
      <c r="J1231" s="1"/>
      <c r="K1231" s="1"/>
      <c r="L1231" s="1"/>
      <c r="M1231" s="1"/>
      <c r="N1231" s="1"/>
      <c r="O1231" s="1"/>
      <c r="P1231" s="24"/>
      <c r="Q1231" s="1"/>
    </row>
    <row r="1232" spans="10:17" ht="13.5">
      <c r="J1232" s="1"/>
      <c r="K1232" s="1"/>
      <c r="L1232" s="1"/>
      <c r="M1232" s="1"/>
      <c r="N1232" s="1"/>
      <c r="O1232" s="1"/>
      <c r="P1232" s="24"/>
      <c r="Q1232" s="1"/>
    </row>
    <row r="1233" spans="10:17" ht="13.5">
      <c r="J1233" s="1"/>
      <c r="K1233" s="1"/>
      <c r="L1233" s="1"/>
      <c r="M1233" s="1"/>
      <c r="N1233" s="1"/>
      <c r="O1233" s="1"/>
      <c r="P1233" s="24"/>
      <c r="Q1233" s="1"/>
    </row>
    <row r="1234" spans="10:17" ht="13.5">
      <c r="J1234" s="1"/>
      <c r="K1234" s="1"/>
      <c r="L1234" s="1"/>
      <c r="M1234" s="1"/>
      <c r="N1234" s="1"/>
      <c r="O1234" s="1"/>
      <c r="P1234" s="24"/>
      <c r="Q1234" s="1"/>
    </row>
    <row r="1235" spans="10:17" ht="13.5">
      <c r="J1235" s="1"/>
      <c r="K1235" s="1"/>
      <c r="L1235" s="1"/>
      <c r="M1235" s="1"/>
      <c r="N1235" s="1"/>
      <c r="O1235" s="1"/>
      <c r="P1235" s="24"/>
      <c r="Q1235" s="1"/>
    </row>
    <row r="1236" spans="10:17" ht="13.5">
      <c r="J1236" s="1"/>
      <c r="K1236" s="1"/>
      <c r="L1236" s="1"/>
      <c r="M1236" s="1"/>
      <c r="N1236" s="1"/>
      <c r="O1236" s="1"/>
      <c r="P1236" s="24"/>
      <c r="Q1236" s="1"/>
    </row>
    <row r="1237" spans="10:17" ht="13.5">
      <c r="J1237" s="1"/>
      <c r="K1237" s="1"/>
      <c r="L1237" s="1"/>
      <c r="M1237" s="1"/>
      <c r="N1237" s="1"/>
      <c r="O1237" s="1"/>
      <c r="P1237" s="24"/>
      <c r="Q1237" s="1"/>
    </row>
    <row r="1238" spans="10:17" ht="13.5">
      <c r="J1238" s="1"/>
      <c r="K1238" s="1"/>
      <c r="L1238" s="1"/>
      <c r="M1238" s="1"/>
      <c r="N1238" s="1"/>
      <c r="O1238" s="1"/>
      <c r="P1238" s="24"/>
      <c r="Q1238" s="1"/>
    </row>
    <row r="1239" spans="10:17" ht="13.5">
      <c r="J1239" s="1"/>
      <c r="K1239" s="1"/>
      <c r="L1239" s="1"/>
      <c r="M1239" s="1"/>
      <c r="N1239" s="1"/>
      <c r="O1239" s="1"/>
      <c r="P1239" s="24"/>
      <c r="Q1239" s="1"/>
    </row>
    <row r="1240" spans="10:17" ht="13.5">
      <c r="J1240" s="1"/>
      <c r="K1240" s="1"/>
      <c r="L1240" s="1"/>
      <c r="M1240" s="1"/>
      <c r="N1240" s="1"/>
      <c r="O1240" s="1"/>
      <c r="P1240" s="24"/>
      <c r="Q1240" s="1"/>
    </row>
    <row r="1241" spans="10:17" ht="13.5">
      <c r="J1241" s="1"/>
      <c r="K1241" s="1"/>
      <c r="L1241" s="1"/>
      <c r="M1241" s="1"/>
      <c r="N1241" s="1"/>
      <c r="O1241" s="1"/>
      <c r="P1241" s="24"/>
      <c r="Q1241" s="1"/>
    </row>
    <row r="1242" spans="10:17" ht="13.5">
      <c r="J1242" s="1"/>
      <c r="K1242" s="1"/>
      <c r="L1242" s="1"/>
      <c r="M1242" s="1"/>
      <c r="N1242" s="1"/>
      <c r="O1242" s="1"/>
      <c r="P1242" s="24"/>
      <c r="Q1242" s="1"/>
    </row>
    <row r="1243" spans="10:17" ht="13.5">
      <c r="J1243" s="1"/>
      <c r="K1243" s="1"/>
      <c r="L1243" s="1"/>
      <c r="M1243" s="1"/>
      <c r="N1243" s="1"/>
      <c r="O1243" s="1"/>
      <c r="P1243" s="24"/>
      <c r="Q1243" s="1"/>
    </row>
    <row r="1244" spans="10:17" ht="13.5">
      <c r="J1244" s="1"/>
      <c r="K1244" s="1"/>
      <c r="L1244" s="1"/>
      <c r="M1244" s="1"/>
      <c r="N1244" s="1"/>
      <c r="O1244" s="1"/>
      <c r="P1244" s="24"/>
      <c r="Q1244" s="1"/>
    </row>
    <row r="1245" spans="10:17" ht="13.5">
      <c r="J1245" s="1"/>
      <c r="K1245" s="1"/>
      <c r="L1245" s="1"/>
      <c r="M1245" s="1"/>
      <c r="N1245" s="1"/>
      <c r="O1245" s="1"/>
      <c r="P1245" s="24"/>
      <c r="Q1245" s="1"/>
    </row>
    <row r="1246" spans="10:17" ht="13.5">
      <c r="J1246" s="1"/>
      <c r="K1246" s="1"/>
      <c r="L1246" s="1"/>
      <c r="M1246" s="1"/>
      <c r="N1246" s="1"/>
      <c r="O1246" s="1"/>
      <c r="P1246" s="24"/>
      <c r="Q1246" s="1"/>
    </row>
    <row r="1247" spans="10:17" ht="13.5">
      <c r="J1247" s="1"/>
      <c r="K1247" s="1"/>
      <c r="L1247" s="1"/>
      <c r="M1247" s="1"/>
      <c r="N1247" s="1"/>
      <c r="O1247" s="1"/>
      <c r="P1247" s="24"/>
      <c r="Q1247" s="1"/>
    </row>
    <row r="1248" spans="10:17" ht="13.5">
      <c r="J1248" s="1"/>
      <c r="K1248" s="1"/>
      <c r="L1248" s="1"/>
      <c r="M1248" s="1"/>
      <c r="N1248" s="1"/>
      <c r="O1248" s="1"/>
      <c r="P1248" s="24"/>
      <c r="Q1248" s="1"/>
    </row>
    <row r="1249" spans="10:17" ht="13.5">
      <c r="J1249" s="1"/>
      <c r="K1249" s="1"/>
      <c r="L1249" s="1"/>
      <c r="M1249" s="1"/>
      <c r="N1249" s="1"/>
      <c r="O1249" s="1"/>
      <c r="P1249" s="24"/>
      <c r="Q1249" s="1"/>
    </row>
    <row r="1250" spans="10:17" ht="13.5">
      <c r="J1250" s="1"/>
      <c r="K1250" s="1"/>
      <c r="L1250" s="1"/>
      <c r="M1250" s="1"/>
      <c r="N1250" s="1"/>
      <c r="O1250" s="1"/>
      <c r="P1250" s="24"/>
      <c r="Q1250" s="1"/>
    </row>
    <row r="1251" spans="10:17" ht="13.5">
      <c r="J1251" s="1"/>
      <c r="K1251" s="1"/>
      <c r="L1251" s="1"/>
      <c r="M1251" s="1"/>
      <c r="N1251" s="1"/>
      <c r="O1251" s="1"/>
      <c r="P1251" s="24"/>
      <c r="Q1251" s="1"/>
    </row>
    <row r="1252" spans="10:17" ht="13.5">
      <c r="J1252" s="1"/>
      <c r="K1252" s="1"/>
      <c r="L1252" s="1"/>
      <c r="M1252" s="1"/>
      <c r="N1252" s="1"/>
      <c r="O1252" s="1"/>
      <c r="P1252" s="24"/>
      <c r="Q1252" s="1"/>
    </row>
    <row r="1253" spans="10:17" ht="13.5">
      <c r="J1253" s="1"/>
      <c r="K1253" s="1"/>
      <c r="L1253" s="1"/>
      <c r="M1253" s="1"/>
      <c r="N1253" s="1"/>
      <c r="O1253" s="1"/>
      <c r="P1253" s="24"/>
      <c r="Q1253" s="1"/>
    </row>
    <row r="1254" spans="10:17" ht="13.5">
      <c r="J1254" s="1"/>
      <c r="K1254" s="1"/>
      <c r="L1254" s="1"/>
      <c r="M1254" s="1"/>
      <c r="N1254" s="1"/>
      <c r="O1254" s="1"/>
      <c r="P1254" s="24"/>
      <c r="Q1254" s="1"/>
    </row>
    <row r="1255" spans="10:17" ht="13.5">
      <c r="J1255" s="1"/>
      <c r="K1255" s="1"/>
      <c r="L1255" s="1"/>
      <c r="M1255" s="1"/>
      <c r="N1255" s="1"/>
      <c r="O1255" s="1"/>
      <c r="P1255" s="24"/>
      <c r="Q1255" s="1"/>
    </row>
    <row r="1256" spans="10:17" ht="13.5">
      <c r="J1256" s="1"/>
      <c r="K1256" s="1"/>
      <c r="L1256" s="1"/>
      <c r="M1256" s="1"/>
      <c r="N1256" s="1"/>
      <c r="O1256" s="1"/>
      <c r="P1256" s="24"/>
      <c r="Q1256" s="1"/>
    </row>
    <row r="1257" spans="10:17" ht="13.5">
      <c r="J1257" s="1"/>
      <c r="K1257" s="1"/>
      <c r="L1257" s="1"/>
      <c r="M1257" s="1"/>
      <c r="N1257" s="1"/>
      <c r="O1257" s="1"/>
      <c r="P1257" s="24"/>
      <c r="Q1257" s="1"/>
    </row>
    <row r="1258" spans="10:17" ht="13.5">
      <c r="J1258" s="1"/>
      <c r="K1258" s="1"/>
      <c r="L1258" s="1"/>
      <c r="M1258" s="1"/>
      <c r="N1258" s="1"/>
      <c r="O1258" s="1"/>
      <c r="P1258" s="24"/>
      <c r="Q1258" s="1"/>
    </row>
    <row r="1259" spans="10:17" ht="13.5">
      <c r="J1259" s="1"/>
      <c r="K1259" s="1"/>
      <c r="L1259" s="1"/>
      <c r="M1259" s="1"/>
      <c r="N1259" s="1"/>
      <c r="O1259" s="1"/>
      <c r="P1259" s="24"/>
      <c r="Q1259" s="1"/>
    </row>
    <row r="1260" spans="10:17" ht="13.5">
      <c r="J1260" s="1"/>
      <c r="K1260" s="1"/>
      <c r="L1260" s="1"/>
      <c r="M1260" s="1"/>
      <c r="N1260" s="1"/>
      <c r="O1260" s="1"/>
      <c r="P1260" s="24"/>
      <c r="Q1260" s="1"/>
    </row>
    <row r="1261" spans="10:17" ht="13.5">
      <c r="J1261" s="1"/>
      <c r="K1261" s="1"/>
      <c r="L1261" s="1"/>
      <c r="M1261" s="1"/>
      <c r="N1261" s="1"/>
      <c r="O1261" s="1"/>
      <c r="P1261" s="24"/>
      <c r="Q1261" s="1"/>
    </row>
    <row r="1262" spans="10:17" ht="13.5">
      <c r="J1262" s="1"/>
      <c r="K1262" s="1"/>
      <c r="L1262" s="1"/>
      <c r="M1262" s="1"/>
      <c r="N1262" s="1"/>
      <c r="O1262" s="1"/>
      <c r="P1262" s="24"/>
      <c r="Q1262" s="1"/>
    </row>
    <row r="1263" spans="10:17" ht="13.5">
      <c r="J1263" s="1"/>
      <c r="K1263" s="1"/>
      <c r="L1263" s="1"/>
      <c r="M1263" s="1"/>
      <c r="N1263" s="1"/>
      <c r="O1263" s="1"/>
      <c r="P1263" s="24"/>
      <c r="Q1263" s="1"/>
    </row>
    <row r="1264" spans="10:17" ht="13.5">
      <c r="J1264" s="1"/>
      <c r="K1264" s="1"/>
      <c r="L1264" s="1"/>
      <c r="M1264" s="1"/>
      <c r="N1264" s="1"/>
      <c r="O1264" s="1"/>
      <c r="P1264" s="24"/>
      <c r="Q1264" s="1"/>
    </row>
    <row r="1265" spans="10:17" ht="13.5">
      <c r="J1265" s="1"/>
      <c r="K1265" s="1"/>
      <c r="L1265" s="1"/>
      <c r="M1265" s="1"/>
      <c r="N1265" s="1"/>
      <c r="O1265" s="1"/>
      <c r="P1265" s="24"/>
      <c r="Q1265" s="1"/>
    </row>
    <row r="1266" spans="10:17" ht="13.5">
      <c r="J1266" s="1"/>
      <c r="K1266" s="1"/>
      <c r="L1266" s="1"/>
      <c r="M1266" s="1"/>
      <c r="N1266" s="1"/>
      <c r="O1266" s="1"/>
      <c r="P1266" s="24"/>
      <c r="Q1266" s="1"/>
    </row>
    <row r="1267" spans="10:17" ht="13.5">
      <c r="J1267" s="1"/>
      <c r="K1267" s="1"/>
      <c r="L1267" s="1"/>
      <c r="M1267" s="1"/>
      <c r="N1267" s="1"/>
      <c r="O1267" s="1"/>
      <c r="P1267" s="24"/>
      <c r="Q1267" s="1"/>
    </row>
    <row r="1268" spans="10:17" ht="13.5">
      <c r="J1268" s="1"/>
      <c r="K1268" s="1"/>
      <c r="L1268" s="1"/>
      <c r="M1268" s="1"/>
      <c r="N1268" s="1"/>
      <c r="O1268" s="1"/>
      <c r="P1268" s="24"/>
      <c r="Q1268" s="1"/>
    </row>
    <row r="1269" spans="10:17" ht="13.5">
      <c r="J1269" s="1"/>
      <c r="K1269" s="1"/>
      <c r="L1269" s="1"/>
      <c r="M1269" s="1"/>
      <c r="N1269" s="1"/>
      <c r="O1269" s="1"/>
      <c r="P1269" s="24"/>
      <c r="Q1269" s="1"/>
    </row>
    <row r="1270" spans="10:17" ht="13.5">
      <c r="J1270" s="1"/>
      <c r="K1270" s="1"/>
      <c r="L1270" s="1"/>
      <c r="M1270" s="1"/>
      <c r="N1270" s="1"/>
      <c r="O1270" s="1"/>
      <c r="P1270" s="24"/>
      <c r="Q1270" s="1"/>
    </row>
    <row r="1271" spans="10:17" ht="13.5">
      <c r="J1271" s="1"/>
      <c r="K1271" s="1"/>
      <c r="L1271" s="1"/>
      <c r="M1271" s="1"/>
      <c r="N1271" s="1"/>
      <c r="O1271" s="1"/>
      <c r="P1271" s="24"/>
      <c r="Q1271" s="1"/>
    </row>
    <row r="1272" spans="10:17" ht="13.5">
      <c r="J1272" s="1"/>
      <c r="K1272" s="1"/>
      <c r="L1272" s="1"/>
      <c r="M1272" s="1"/>
      <c r="N1272" s="1"/>
      <c r="O1272" s="1"/>
      <c r="P1272" s="24"/>
      <c r="Q1272" s="1"/>
    </row>
    <row r="1273" spans="10:17" ht="13.5">
      <c r="J1273" s="1"/>
      <c r="K1273" s="1"/>
      <c r="L1273" s="1"/>
      <c r="M1273" s="1"/>
      <c r="N1273" s="1"/>
      <c r="O1273" s="1"/>
      <c r="P1273" s="24"/>
      <c r="Q1273" s="1"/>
    </row>
    <row r="1274" spans="10:17" ht="13.5">
      <c r="J1274" s="1"/>
      <c r="K1274" s="1"/>
      <c r="L1274" s="1"/>
      <c r="M1274" s="1"/>
      <c r="N1274" s="1"/>
      <c r="O1274" s="1"/>
      <c r="P1274" s="24"/>
      <c r="Q1274" s="1"/>
    </row>
    <row r="1275" spans="10:17" ht="13.5">
      <c r="J1275" s="1"/>
      <c r="K1275" s="1"/>
      <c r="L1275" s="1"/>
      <c r="M1275" s="1"/>
      <c r="N1275" s="1"/>
      <c r="O1275" s="1"/>
      <c r="P1275" s="24"/>
      <c r="Q1275" s="1"/>
    </row>
    <row r="1276" spans="10:17" ht="13.5">
      <c r="J1276" s="1"/>
      <c r="K1276" s="1"/>
      <c r="L1276" s="1"/>
      <c r="M1276" s="1"/>
      <c r="N1276" s="1"/>
      <c r="O1276" s="1"/>
      <c r="P1276" s="24"/>
      <c r="Q1276" s="1"/>
    </row>
    <row r="1277" spans="10:17" ht="13.5">
      <c r="J1277" s="1"/>
      <c r="K1277" s="1"/>
      <c r="L1277" s="1"/>
      <c r="M1277" s="1"/>
      <c r="N1277" s="1"/>
      <c r="O1277" s="1"/>
      <c r="P1277" s="24"/>
      <c r="Q1277" s="1"/>
    </row>
    <row r="1278" spans="10:17" ht="13.5">
      <c r="J1278" s="1"/>
      <c r="K1278" s="1"/>
      <c r="L1278" s="1"/>
      <c r="M1278" s="1"/>
      <c r="N1278" s="1"/>
      <c r="O1278" s="1"/>
      <c r="P1278" s="24"/>
      <c r="Q1278" s="1"/>
    </row>
    <row r="1279" spans="10:17" ht="13.5">
      <c r="J1279" s="1"/>
      <c r="K1279" s="1"/>
      <c r="L1279" s="1"/>
      <c r="M1279" s="1"/>
      <c r="N1279" s="1"/>
      <c r="O1279" s="1"/>
      <c r="P1279" s="24"/>
      <c r="Q1279" s="1"/>
    </row>
    <row r="1280" spans="10:17" ht="13.5">
      <c r="J1280" s="1"/>
      <c r="K1280" s="1"/>
      <c r="L1280" s="1"/>
      <c r="M1280" s="1"/>
      <c r="N1280" s="1"/>
      <c r="O1280" s="1"/>
      <c r="P1280" s="24"/>
      <c r="Q1280" s="1"/>
    </row>
    <row r="1281" spans="10:17" ht="13.5">
      <c r="J1281" s="1"/>
      <c r="K1281" s="1"/>
      <c r="L1281" s="1"/>
      <c r="M1281" s="1"/>
      <c r="N1281" s="1"/>
      <c r="O1281" s="1"/>
      <c r="P1281" s="24"/>
      <c r="Q1281" s="1"/>
    </row>
    <row r="1282" spans="10:17" ht="13.5">
      <c r="J1282" s="1"/>
      <c r="K1282" s="1"/>
      <c r="L1282" s="1"/>
      <c r="M1282" s="1"/>
      <c r="N1282" s="1"/>
      <c r="O1282" s="1"/>
      <c r="P1282" s="24"/>
      <c r="Q1282" s="1"/>
    </row>
    <row r="1283" spans="10:17" ht="13.5">
      <c r="J1283" s="1"/>
      <c r="K1283" s="1"/>
      <c r="L1283" s="1"/>
      <c r="M1283" s="1"/>
      <c r="N1283" s="1"/>
      <c r="O1283" s="1"/>
      <c r="P1283" s="24"/>
      <c r="Q1283" s="1"/>
    </row>
    <row r="1284" spans="10:17" ht="13.5">
      <c r="J1284" s="1"/>
      <c r="K1284" s="1"/>
      <c r="L1284" s="1"/>
      <c r="M1284" s="1"/>
      <c r="N1284" s="1"/>
      <c r="O1284" s="1"/>
      <c r="P1284" s="24"/>
      <c r="Q1284" s="1"/>
    </row>
    <row r="1285" spans="10:17" ht="13.5">
      <c r="J1285" s="1"/>
      <c r="K1285" s="1"/>
      <c r="L1285" s="1"/>
      <c r="M1285" s="1"/>
      <c r="N1285" s="1"/>
      <c r="O1285" s="1"/>
      <c r="P1285" s="24"/>
      <c r="Q1285" s="1"/>
    </row>
    <row r="1286" spans="10:17" ht="13.5">
      <c r="J1286" s="1"/>
      <c r="K1286" s="1"/>
      <c r="L1286" s="1"/>
      <c r="M1286" s="1"/>
      <c r="N1286" s="1"/>
      <c r="O1286" s="1"/>
      <c r="P1286" s="24"/>
      <c r="Q1286" s="1"/>
    </row>
    <row r="1287" spans="10:17" ht="13.5">
      <c r="J1287" s="1"/>
      <c r="K1287" s="1"/>
      <c r="L1287" s="1"/>
      <c r="M1287" s="1"/>
      <c r="N1287" s="1"/>
      <c r="O1287" s="1"/>
      <c r="P1287" s="24"/>
      <c r="Q1287" s="1"/>
    </row>
    <row r="1288" spans="10:17" ht="13.5">
      <c r="J1288" s="1"/>
      <c r="K1288" s="1"/>
      <c r="L1288" s="1"/>
      <c r="M1288" s="1"/>
      <c r="N1288" s="1"/>
      <c r="O1288" s="1"/>
      <c r="P1288" s="24"/>
      <c r="Q1288" s="1"/>
    </row>
    <row r="1289" spans="10:17" ht="13.5">
      <c r="J1289" s="1"/>
      <c r="K1289" s="1"/>
      <c r="L1289" s="1"/>
      <c r="M1289" s="1"/>
      <c r="N1289" s="1"/>
      <c r="O1289" s="1"/>
      <c r="P1289" s="24"/>
      <c r="Q1289" s="1"/>
    </row>
    <row r="1290" spans="10:17" ht="13.5">
      <c r="J1290" s="1"/>
      <c r="K1290" s="1"/>
      <c r="L1290" s="1"/>
      <c r="M1290" s="1"/>
      <c r="N1290" s="1"/>
      <c r="O1290" s="1"/>
      <c r="P1290" s="24"/>
      <c r="Q1290" s="1"/>
    </row>
    <row r="1291" spans="10:17" ht="13.5">
      <c r="J1291" s="1"/>
      <c r="K1291" s="1"/>
      <c r="L1291" s="1"/>
      <c r="M1291" s="1"/>
      <c r="N1291" s="1"/>
      <c r="O1291" s="1"/>
      <c r="P1291" s="24"/>
      <c r="Q1291" s="1"/>
    </row>
    <row r="1292" spans="10:17" ht="13.5">
      <c r="J1292" s="1"/>
      <c r="K1292" s="1"/>
      <c r="L1292" s="1"/>
      <c r="M1292" s="1"/>
      <c r="N1292" s="1"/>
      <c r="O1292" s="1"/>
      <c r="P1292" s="24"/>
      <c r="Q1292" s="1"/>
    </row>
    <row r="1293" spans="10:17" ht="13.5">
      <c r="J1293" s="1"/>
      <c r="K1293" s="1"/>
      <c r="L1293" s="1"/>
      <c r="M1293" s="1"/>
      <c r="N1293" s="1"/>
      <c r="O1293" s="1"/>
      <c r="P1293" s="24"/>
      <c r="Q1293" s="1"/>
    </row>
    <row r="1294" spans="10:17" ht="13.5">
      <c r="J1294" s="1"/>
      <c r="K1294" s="1"/>
      <c r="L1294" s="1"/>
      <c r="M1294" s="1"/>
      <c r="N1294" s="1"/>
      <c r="O1294" s="1"/>
      <c r="P1294" s="24"/>
      <c r="Q1294" s="1"/>
    </row>
    <row r="1295" spans="10:17" ht="13.5">
      <c r="J1295" s="1"/>
      <c r="K1295" s="1"/>
      <c r="L1295" s="1"/>
      <c r="M1295" s="1"/>
      <c r="N1295" s="1"/>
      <c r="O1295" s="1"/>
      <c r="P1295" s="24"/>
      <c r="Q1295" s="1"/>
    </row>
    <row r="1296" spans="10:17" ht="13.5">
      <c r="J1296" s="1"/>
      <c r="K1296" s="1"/>
      <c r="L1296" s="1"/>
      <c r="M1296" s="1"/>
      <c r="N1296" s="1"/>
      <c r="O1296" s="1"/>
      <c r="P1296" s="24"/>
      <c r="Q1296" s="1"/>
    </row>
    <row r="1297" spans="10:17" ht="13.5">
      <c r="J1297" s="1"/>
      <c r="K1297" s="1"/>
      <c r="L1297" s="1"/>
      <c r="M1297" s="1"/>
      <c r="N1297" s="1"/>
      <c r="O1297" s="1"/>
      <c r="P1297" s="24"/>
      <c r="Q1297" s="1"/>
    </row>
    <row r="1298" spans="10:17" ht="13.5">
      <c r="J1298" s="1"/>
      <c r="K1298" s="1"/>
      <c r="L1298" s="1"/>
      <c r="M1298" s="1"/>
      <c r="N1298" s="1"/>
      <c r="O1298" s="1"/>
      <c r="P1298" s="24"/>
      <c r="Q1298" s="1"/>
    </row>
    <row r="1299" spans="10:17" ht="13.5">
      <c r="J1299" s="1"/>
      <c r="K1299" s="1"/>
      <c r="L1299" s="1"/>
      <c r="M1299" s="1"/>
      <c r="N1299" s="1"/>
      <c r="O1299" s="1"/>
      <c r="P1299" s="24"/>
      <c r="Q1299" s="1"/>
    </row>
    <row r="1300" spans="10:17" ht="13.5">
      <c r="J1300" s="1"/>
      <c r="K1300" s="1"/>
      <c r="L1300" s="1"/>
      <c r="M1300" s="1"/>
      <c r="N1300" s="1"/>
      <c r="O1300" s="1"/>
      <c r="P1300" s="24"/>
      <c r="Q1300" s="1"/>
    </row>
    <row r="1301" spans="10:17" ht="13.5">
      <c r="J1301" s="1"/>
      <c r="K1301" s="1"/>
      <c r="L1301" s="1"/>
      <c r="M1301" s="1"/>
      <c r="N1301" s="1"/>
      <c r="O1301" s="1"/>
      <c r="P1301" s="24"/>
      <c r="Q1301" s="1"/>
    </row>
    <row r="1302" spans="10:17" ht="13.5">
      <c r="J1302" s="1"/>
      <c r="K1302" s="1"/>
      <c r="L1302" s="1"/>
      <c r="M1302" s="1"/>
      <c r="N1302" s="1"/>
      <c r="O1302" s="1"/>
      <c r="P1302" s="24"/>
      <c r="Q1302" s="1"/>
    </row>
    <row r="1303" spans="10:17" ht="13.5">
      <c r="J1303" s="1"/>
      <c r="K1303" s="1"/>
      <c r="L1303" s="1"/>
      <c r="M1303" s="1"/>
      <c r="N1303" s="1"/>
      <c r="O1303" s="1"/>
      <c r="P1303" s="24"/>
      <c r="Q1303" s="1"/>
    </row>
    <row r="1304" spans="10:17" ht="13.5">
      <c r="J1304" s="1"/>
      <c r="K1304" s="1"/>
      <c r="L1304" s="1"/>
      <c r="M1304" s="1"/>
      <c r="N1304" s="1"/>
      <c r="O1304" s="1"/>
      <c r="P1304" s="24"/>
      <c r="Q1304" s="1"/>
    </row>
    <row r="1305" spans="10:16" ht="13.5">
      <c r="J1305" s="1"/>
      <c r="K1305" s="1"/>
      <c r="L1305" s="1"/>
      <c r="M1305" s="1"/>
      <c r="N1305" s="1"/>
      <c r="O1305" s="1"/>
      <c r="P1305" s="24"/>
    </row>
    <row r="1306" spans="10:16" ht="13.5">
      <c r="J1306" s="1"/>
      <c r="K1306" s="1"/>
      <c r="L1306" s="1"/>
      <c r="M1306" s="1"/>
      <c r="N1306" s="1"/>
      <c r="O1306" s="1"/>
      <c r="P1306" s="24"/>
    </row>
    <row r="1307" spans="10:16" ht="13.5">
      <c r="J1307" s="1"/>
      <c r="K1307" s="1"/>
      <c r="L1307" s="1"/>
      <c r="M1307" s="1"/>
      <c r="N1307" s="1"/>
      <c r="O1307" s="1"/>
      <c r="P1307" s="24"/>
    </row>
    <row r="1308" spans="10:16" ht="13.5">
      <c r="J1308" s="1"/>
      <c r="K1308" s="1"/>
      <c r="L1308" s="1"/>
      <c r="M1308" s="1"/>
      <c r="N1308" s="1"/>
      <c r="O1308" s="1"/>
      <c r="P1308" s="24"/>
    </row>
    <row r="1309" spans="10:16" ht="13.5">
      <c r="J1309" s="1"/>
      <c r="K1309" s="1"/>
      <c r="L1309" s="1"/>
      <c r="M1309" s="1"/>
      <c r="N1309" s="1"/>
      <c r="O1309" s="1"/>
      <c r="P1309" s="24"/>
    </row>
    <row r="1310" spans="10:16" ht="13.5">
      <c r="J1310" s="1"/>
      <c r="K1310" s="1"/>
      <c r="L1310" s="1"/>
      <c r="M1310" s="1"/>
      <c r="N1310" s="1"/>
      <c r="O1310" s="1"/>
      <c r="P1310" s="24"/>
    </row>
    <row r="1311" spans="10:16" ht="13.5">
      <c r="J1311" s="1"/>
      <c r="K1311" s="1"/>
      <c r="L1311" s="1"/>
      <c r="M1311" s="1"/>
      <c r="N1311" s="1"/>
      <c r="O1311" s="1"/>
      <c r="P1311" s="24"/>
    </row>
    <row r="1312" spans="10:16" ht="13.5">
      <c r="J1312" s="1"/>
      <c r="K1312" s="1"/>
      <c r="L1312" s="1"/>
      <c r="M1312" s="1"/>
      <c r="N1312" s="1"/>
      <c r="O1312" s="1"/>
      <c r="P1312" s="24"/>
    </row>
    <row r="1313" spans="10:16" ht="13.5">
      <c r="J1313" s="1"/>
      <c r="K1313" s="1"/>
      <c r="L1313" s="1"/>
      <c r="M1313" s="1"/>
      <c r="N1313" s="1"/>
      <c r="O1313" s="1"/>
      <c r="P1313" s="24"/>
    </row>
    <row r="1314" spans="10:16" ht="13.5">
      <c r="J1314" s="1"/>
      <c r="K1314" s="1"/>
      <c r="L1314" s="1"/>
      <c r="M1314" s="1"/>
      <c r="N1314" s="1"/>
      <c r="O1314" s="1"/>
      <c r="P1314" s="24"/>
    </row>
    <row r="1315" spans="10:16" ht="13.5">
      <c r="J1315" s="1"/>
      <c r="K1315" s="1"/>
      <c r="L1315" s="1"/>
      <c r="M1315" s="1"/>
      <c r="N1315" s="1"/>
      <c r="O1315" s="1"/>
      <c r="P1315" s="24"/>
    </row>
    <row r="1316" spans="10:16" ht="13.5">
      <c r="J1316" s="1"/>
      <c r="K1316" s="1"/>
      <c r="L1316" s="1"/>
      <c r="M1316" s="1"/>
      <c r="N1316" s="1"/>
      <c r="O1316" s="1"/>
      <c r="P1316" s="24"/>
    </row>
    <row r="1317" spans="10:16" ht="13.5">
      <c r="J1317" s="1"/>
      <c r="K1317" s="1"/>
      <c r="L1317" s="1"/>
      <c r="M1317" s="1"/>
      <c r="N1317" s="1"/>
      <c r="O1317" s="1"/>
      <c r="P1317" s="24"/>
    </row>
    <row r="1318" spans="10:16" ht="13.5">
      <c r="J1318" s="1"/>
      <c r="K1318" s="1"/>
      <c r="L1318" s="1"/>
      <c r="M1318" s="1"/>
      <c r="N1318" s="1"/>
      <c r="O1318" s="1"/>
      <c r="P1318" s="24"/>
    </row>
    <row r="1319" spans="10:16" ht="13.5">
      <c r="J1319" s="1"/>
      <c r="K1319" s="1"/>
      <c r="L1319" s="1"/>
      <c r="M1319" s="1"/>
      <c r="N1319" s="1"/>
      <c r="O1319" s="1"/>
      <c r="P1319" s="24"/>
    </row>
    <row r="1320" spans="10:16" ht="13.5">
      <c r="J1320" s="1"/>
      <c r="K1320" s="1"/>
      <c r="L1320" s="1"/>
      <c r="M1320" s="1"/>
      <c r="N1320" s="1"/>
      <c r="O1320" s="1"/>
      <c r="P1320" s="24"/>
    </row>
    <row r="1321" spans="10:16" ht="13.5">
      <c r="J1321" s="1"/>
      <c r="K1321" s="1"/>
      <c r="L1321" s="1"/>
      <c r="M1321" s="1"/>
      <c r="N1321" s="1"/>
      <c r="O1321" s="1"/>
      <c r="P1321" s="24"/>
    </row>
    <row r="1322" spans="10:16" ht="13.5">
      <c r="J1322" s="1"/>
      <c r="K1322" s="1"/>
      <c r="L1322" s="1"/>
      <c r="M1322" s="1"/>
      <c r="N1322" s="1"/>
      <c r="O1322" s="1"/>
      <c r="P1322" s="24"/>
    </row>
    <row r="1323" spans="10:16" ht="13.5">
      <c r="J1323" s="1"/>
      <c r="K1323" s="1"/>
      <c r="L1323" s="1"/>
      <c r="M1323" s="1"/>
      <c r="N1323" s="1"/>
      <c r="O1323" s="1"/>
      <c r="P1323" s="24"/>
    </row>
    <row r="1324" spans="10:16" ht="13.5">
      <c r="J1324" s="1"/>
      <c r="K1324" s="1"/>
      <c r="L1324" s="1"/>
      <c r="M1324" s="1"/>
      <c r="N1324" s="1"/>
      <c r="O1324" s="1"/>
      <c r="P1324" s="24"/>
    </row>
    <row r="1325" spans="10:16" ht="13.5">
      <c r="J1325" s="1"/>
      <c r="K1325" s="1"/>
      <c r="L1325" s="1"/>
      <c r="M1325" s="1"/>
      <c r="N1325" s="1"/>
      <c r="O1325" s="1"/>
      <c r="P1325" s="24"/>
    </row>
    <row r="1326" spans="10:16" ht="13.5">
      <c r="J1326" s="1"/>
      <c r="K1326" s="1"/>
      <c r="L1326" s="1"/>
      <c r="M1326" s="1"/>
      <c r="N1326" s="1"/>
      <c r="O1326" s="1"/>
      <c r="P1326" s="24"/>
    </row>
    <row r="1327" spans="10:16" ht="13.5">
      <c r="J1327" s="1"/>
      <c r="K1327" s="1"/>
      <c r="L1327" s="1"/>
      <c r="M1327" s="1"/>
      <c r="N1327" s="1"/>
      <c r="O1327" s="1"/>
      <c r="P1327" s="24"/>
    </row>
    <row r="1328" spans="10:16" ht="13.5">
      <c r="J1328" s="1"/>
      <c r="K1328" s="1"/>
      <c r="L1328" s="1"/>
      <c r="M1328" s="1"/>
      <c r="N1328" s="1"/>
      <c r="O1328" s="1"/>
      <c r="P1328" s="24"/>
    </row>
  </sheetData>
  <sheetProtection password="CC2A" sheet="1"/>
  <printOptions/>
  <pageMargins left="0.25" right="0.25" top="0.5" bottom="0.25" header="0.25" footer="0.2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Q53"/>
  <sheetViews>
    <sheetView tabSelected="1" zoomScalePageLayoutView="0" workbookViewId="0" topLeftCell="A14">
      <selection activeCell="D25" sqref="D25"/>
    </sheetView>
  </sheetViews>
  <sheetFormatPr defaultColWidth="24.25390625" defaultRowHeight="12.75"/>
  <cols>
    <col min="1" max="1" width="8.875" style="123" customWidth="1"/>
    <col min="2" max="2" width="11.875" style="123" customWidth="1"/>
    <col min="3" max="3" width="54.875" style="127" customWidth="1"/>
    <col min="4" max="4" width="13.625" style="127" customWidth="1"/>
    <col min="5" max="5" width="13.375" style="127" customWidth="1"/>
    <col min="6" max="6" width="12.375" style="127" customWidth="1"/>
    <col min="7" max="7" width="7.625" style="127" customWidth="1"/>
    <col min="8" max="8" width="18.375" style="127" customWidth="1"/>
    <col min="9" max="16384" width="24.25390625" style="127" customWidth="1"/>
  </cols>
  <sheetData>
    <row r="1" spans="1:8" s="123" customFormat="1" ht="39" customHeight="1">
      <c r="A1" s="551"/>
      <c r="B1" s="551"/>
      <c r="C1" s="551"/>
      <c r="D1" s="551"/>
      <c r="E1" s="551"/>
      <c r="F1" s="551"/>
      <c r="G1" s="551"/>
      <c r="H1" s="551"/>
    </row>
    <row r="2" spans="1:17" s="124" customFormat="1" ht="21">
      <c r="A2" s="125"/>
      <c r="B2" s="547" t="s">
        <v>204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Q2" s="126"/>
    </row>
    <row r="3" spans="1:8" ht="15.75" customHeight="1">
      <c r="A3" s="552"/>
      <c r="B3" s="552"/>
      <c r="C3" s="552"/>
      <c r="D3" s="552"/>
      <c r="E3" s="552"/>
      <c r="F3" s="552"/>
      <c r="G3" s="552"/>
      <c r="H3" s="552"/>
    </row>
    <row r="4" spans="1:8" ht="23.25" customHeight="1">
      <c r="A4" s="553" t="s">
        <v>124</v>
      </c>
      <c r="B4" s="553"/>
      <c r="C4" s="553"/>
      <c r="D4" s="553"/>
      <c r="E4" s="553"/>
      <c r="F4" s="553"/>
      <c r="G4" s="553"/>
      <c r="H4" s="553"/>
    </row>
    <row r="5" spans="1:8" ht="21.75" customHeight="1">
      <c r="A5" s="554" t="s">
        <v>107</v>
      </c>
      <c r="B5" s="554"/>
      <c r="C5" s="554"/>
      <c r="D5" s="554"/>
      <c r="E5" s="554"/>
      <c r="F5" s="554"/>
      <c r="G5" s="554"/>
      <c r="H5" s="554"/>
    </row>
    <row r="6" spans="1:8" ht="15.75" customHeight="1">
      <c r="A6" s="128"/>
      <c r="B6" s="128"/>
      <c r="C6" s="128"/>
      <c r="D6" s="129"/>
      <c r="E6" s="129"/>
      <c r="F6" s="129"/>
      <c r="G6" s="129"/>
      <c r="H6" s="129"/>
    </row>
    <row r="7" spans="1:8" ht="15.75" customHeight="1">
      <c r="A7" s="128"/>
      <c r="B7" s="128"/>
      <c r="C7" s="128"/>
      <c r="D7" s="129"/>
      <c r="E7" s="129"/>
      <c r="F7" s="129"/>
      <c r="G7" s="129"/>
      <c r="H7" s="129"/>
    </row>
    <row r="8" spans="1:8" ht="15.75" customHeight="1">
      <c r="A8" s="128"/>
      <c r="B8" s="128"/>
      <c r="C8" s="128"/>
      <c r="D8" s="129"/>
      <c r="E8" s="129"/>
      <c r="F8" s="129"/>
      <c r="G8" s="129"/>
      <c r="H8" s="129"/>
    </row>
    <row r="9" spans="1:8" s="134" customFormat="1" ht="15.75" customHeight="1">
      <c r="A9" s="130" t="s">
        <v>52</v>
      </c>
      <c r="B9" s="129"/>
      <c r="C9" s="129"/>
      <c r="D9" s="129"/>
      <c r="E9" s="129"/>
      <c r="F9" s="131" t="s">
        <v>50</v>
      </c>
      <c r="G9" s="132">
        <f>H42/1000</f>
        <v>0</v>
      </c>
      <c r="H9" s="133" t="s">
        <v>95</v>
      </c>
    </row>
    <row r="10" spans="1:8" s="134" customFormat="1" ht="15.75" customHeight="1">
      <c r="A10" s="135" t="s">
        <v>249</v>
      </c>
      <c r="B10" s="136"/>
      <c r="C10" s="137"/>
      <c r="D10" s="138"/>
      <c r="E10" s="138"/>
      <c r="F10" s="139" t="s">
        <v>51</v>
      </c>
      <c r="G10" s="140">
        <f>H30/1000</f>
        <v>0</v>
      </c>
      <c r="H10" s="133" t="s">
        <v>95</v>
      </c>
    </row>
    <row r="11" spans="1:8" ht="61.5" customHeight="1">
      <c r="A11" s="548" t="s">
        <v>1</v>
      </c>
      <c r="B11" s="549" t="s">
        <v>96</v>
      </c>
      <c r="C11" s="548" t="s">
        <v>97</v>
      </c>
      <c r="D11" s="549" t="s">
        <v>98</v>
      </c>
      <c r="E11" s="548" t="s">
        <v>99</v>
      </c>
      <c r="F11" s="548"/>
      <c r="G11" s="555" t="s">
        <v>100</v>
      </c>
      <c r="H11" s="556"/>
    </row>
    <row r="12" spans="1:8" ht="33" customHeight="1">
      <c r="A12" s="548"/>
      <c r="B12" s="550"/>
      <c r="C12" s="548"/>
      <c r="D12" s="550"/>
      <c r="E12" s="142" t="s">
        <v>98</v>
      </c>
      <c r="F12" s="143" t="s">
        <v>101</v>
      </c>
      <c r="G12" s="141" t="s">
        <v>102</v>
      </c>
      <c r="H12" s="141" t="s">
        <v>0</v>
      </c>
    </row>
    <row r="13" spans="1:8" ht="15.75" customHeight="1">
      <c r="A13" s="144">
        <v>1</v>
      </c>
      <c r="B13" s="144">
        <v>2</v>
      </c>
      <c r="C13" s="145">
        <v>3</v>
      </c>
      <c r="D13" s="145">
        <v>4</v>
      </c>
      <c r="E13" s="144">
        <v>5</v>
      </c>
      <c r="F13" s="144">
        <v>6</v>
      </c>
      <c r="G13" s="145"/>
      <c r="H13" s="144"/>
    </row>
    <row r="14" spans="1:8" ht="15.75" customHeight="1">
      <c r="A14" s="144">
        <v>2</v>
      </c>
      <c r="B14" s="144"/>
      <c r="C14" s="146" t="s">
        <v>108</v>
      </c>
      <c r="D14" s="147" t="s">
        <v>103</v>
      </c>
      <c r="E14" s="147" t="s">
        <v>104</v>
      </c>
      <c r="F14" s="147">
        <v>8</v>
      </c>
      <c r="G14" s="148"/>
      <c r="H14" s="147"/>
    </row>
    <row r="15" spans="1:8" ht="15.75" customHeight="1">
      <c r="A15" s="144">
        <v>3</v>
      </c>
      <c r="B15" s="144"/>
      <c r="C15" s="146" t="s">
        <v>109</v>
      </c>
      <c r="D15" s="147" t="s">
        <v>103</v>
      </c>
      <c r="E15" s="147" t="s">
        <v>104</v>
      </c>
      <c r="F15" s="147">
        <v>24</v>
      </c>
      <c r="G15" s="148"/>
      <c r="H15" s="147"/>
    </row>
    <row r="16" spans="1:8" ht="15.75" customHeight="1">
      <c r="A16" s="144">
        <v>5</v>
      </c>
      <c r="B16" s="149"/>
      <c r="C16" s="150" t="s">
        <v>110</v>
      </c>
      <c r="D16" s="151" t="s">
        <v>23</v>
      </c>
      <c r="E16" s="147" t="s">
        <v>104</v>
      </c>
      <c r="F16" s="152">
        <v>4</v>
      </c>
      <c r="G16" s="153"/>
      <c r="H16" s="147"/>
    </row>
    <row r="17" spans="1:8" ht="15.75" customHeight="1">
      <c r="A17" s="144">
        <v>6</v>
      </c>
      <c r="B17" s="149"/>
      <c r="C17" s="150" t="s">
        <v>111</v>
      </c>
      <c r="D17" s="151" t="s">
        <v>23</v>
      </c>
      <c r="E17" s="147" t="s">
        <v>104</v>
      </c>
      <c r="F17" s="152">
        <v>10</v>
      </c>
      <c r="G17" s="153"/>
      <c r="H17" s="147"/>
    </row>
    <row r="18" spans="1:8" ht="15.75" customHeight="1">
      <c r="A18" s="144">
        <v>7</v>
      </c>
      <c r="B18" s="149"/>
      <c r="C18" s="150" t="s">
        <v>112</v>
      </c>
      <c r="D18" s="151" t="s">
        <v>23</v>
      </c>
      <c r="E18" s="147" t="s">
        <v>104</v>
      </c>
      <c r="F18" s="152">
        <v>5</v>
      </c>
      <c r="G18" s="153"/>
      <c r="H18" s="147"/>
    </row>
    <row r="19" spans="1:8" ht="15.75" customHeight="1">
      <c r="A19" s="144">
        <v>9</v>
      </c>
      <c r="B19" s="149"/>
      <c r="C19" s="154" t="s">
        <v>113</v>
      </c>
      <c r="D19" s="151" t="s">
        <v>23</v>
      </c>
      <c r="E19" s="147" t="s">
        <v>104</v>
      </c>
      <c r="F19" s="152">
        <v>2</v>
      </c>
      <c r="G19" s="153"/>
      <c r="H19" s="147"/>
    </row>
    <row r="20" spans="1:8" ht="15.75" customHeight="1">
      <c r="A20" s="144">
        <v>11</v>
      </c>
      <c r="B20" s="149"/>
      <c r="C20" s="154" t="s">
        <v>114</v>
      </c>
      <c r="D20" s="151" t="s">
        <v>23</v>
      </c>
      <c r="E20" s="147" t="s">
        <v>104</v>
      </c>
      <c r="F20" s="152">
        <v>2</v>
      </c>
      <c r="G20" s="153"/>
      <c r="H20" s="147"/>
    </row>
    <row r="21" spans="1:8" ht="15.75" customHeight="1">
      <c r="A21" s="144">
        <v>12</v>
      </c>
      <c r="B21" s="149"/>
      <c r="C21" s="154" t="s">
        <v>247</v>
      </c>
      <c r="D21" s="151" t="s">
        <v>23</v>
      </c>
      <c r="E21" s="147" t="s">
        <v>104</v>
      </c>
      <c r="F21" s="152">
        <v>1</v>
      </c>
      <c r="G21" s="153"/>
      <c r="H21" s="147"/>
    </row>
    <row r="22" spans="1:8" ht="15.75" customHeight="1">
      <c r="A22" s="144">
        <v>13</v>
      </c>
      <c r="B22" s="155"/>
      <c r="C22" s="154" t="s">
        <v>115</v>
      </c>
      <c r="D22" s="151" t="s">
        <v>23</v>
      </c>
      <c r="E22" s="147" t="s">
        <v>104</v>
      </c>
      <c r="F22" s="152">
        <v>2</v>
      </c>
      <c r="G22" s="153"/>
      <c r="H22" s="147"/>
    </row>
    <row r="23" spans="1:8" ht="15.75" customHeight="1">
      <c r="A23" s="144">
        <v>14</v>
      </c>
      <c r="B23" s="149"/>
      <c r="C23" s="154" t="s">
        <v>116</v>
      </c>
      <c r="D23" s="151" t="s">
        <v>23</v>
      </c>
      <c r="E23" s="147" t="s">
        <v>104</v>
      </c>
      <c r="F23" s="152">
        <v>2</v>
      </c>
      <c r="G23" s="153"/>
      <c r="H23" s="147"/>
    </row>
    <row r="24" spans="1:8" ht="15.75" customHeight="1">
      <c r="A24" s="144">
        <v>15</v>
      </c>
      <c r="B24" s="149"/>
      <c r="C24" s="154" t="s">
        <v>117</v>
      </c>
      <c r="D24" s="151" t="s">
        <v>23</v>
      </c>
      <c r="E24" s="147" t="s">
        <v>104</v>
      </c>
      <c r="F24" s="152">
        <v>4</v>
      </c>
      <c r="G24" s="153"/>
      <c r="H24" s="147"/>
    </row>
    <row r="25" spans="1:8" ht="19.5" customHeight="1">
      <c r="A25" s="144">
        <v>17</v>
      </c>
      <c r="B25" s="144"/>
      <c r="C25" s="156" t="s">
        <v>118</v>
      </c>
      <c r="D25" s="151" t="s">
        <v>23</v>
      </c>
      <c r="E25" s="147" t="s">
        <v>104</v>
      </c>
      <c r="F25" s="152">
        <v>2</v>
      </c>
      <c r="G25" s="157"/>
      <c r="H25" s="147"/>
    </row>
    <row r="26" spans="1:8" ht="18" customHeight="1">
      <c r="A26" s="144">
        <v>18</v>
      </c>
      <c r="B26" s="144"/>
      <c r="C26" s="156" t="s">
        <v>119</v>
      </c>
      <c r="D26" s="151" t="s">
        <v>23</v>
      </c>
      <c r="E26" s="147" t="s">
        <v>104</v>
      </c>
      <c r="F26" s="152">
        <v>4</v>
      </c>
      <c r="G26" s="157"/>
      <c r="H26" s="147"/>
    </row>
    <row r="27" spans="1:8" ht="18" customHeight="1">
      <c r="A27" s="144">
        <v>19</v>
      </c>
      <c r="B27" s="144"/>
      <c r="C27" s="156" t="s">
        <v>205</v>
      </c>
      <c r="D27" s="151" t="s">
        <v>23</v>
      </c>
      <c r="E27" s="147" t="s">
        <v>104</v>
      </c>
      <c r="F27" s="152">
        <v>1</v>
      </c>
      <c r="G27" s="157"/>
      <c r="H27" s="147"/>
    </row>
    <row r="28" spans="1:8" ht="15.75" customHeight="1">
      <c r="A28" s="144">
        <v>20</v>
      </c>
      <c r="B28" s="144"/>
      <c r="C28" s="154" t="s">
        <v>120</v>
      </c>
      <c r="D28" s="151" t="s">
        <v>121</v>
      </c>
      <c r="E28" s="147" t="s">
        <v>104</v>
      </c>
      <c r="F28" s="152">
        <v>2.5</v>
      </c>
      <c r="G28" s="157"/>
      <c r="H28" s="147"/>
    </row>
    <row r="29" spans="1:8" ht="15.75" customHeight="1">
      <c r="A29" s="144"/>
      <c r="B29" s="144"/>
      <c r="C29" s="162" t="s">
        <v>105</v>
      </c>
      <c r="D29" s="162"/>
      <c r="E29" s="162"/>
      <c r="F29" s="162"/>
      <c r="G29" s="163"/>
      <c r="H29" s="164"/>
    </row>
    <row r="30" spans="2:9" ht="15.75" customHeight="1">
      <c r="B30" s="158"/>
      <c r="C30" s="165" t="s">
        <v>250</v>
      </c>
      <c r="D30" s="165"/>
      <c r="E30" s="165"/>
      <c r="F30" s="165"/>
      <c r="G30" s="165"/>
      <c r="H30" s="166"/>
      <c r="I30" s="159"/>
    </row>
    <row r="31" spans="2:9" ht="15.75" customHeight="1">
      <c r="B31" s="158"/>
      <c r="C31" s="165" t="s">
        <v>105</v>
      </c>
      <c r="D31" s="165"/>
      <c r="E31" s="165"/>
      <c r="F31" s="165"/>
      <c r="G31" s="165"/>
      <c r="H31" s="166"/>
      <c r="I31" s="159"/>
    </row>
    <row r="32" spans="3:9" ht="21" customHeight="1">
      <c r="C32" s="167" t="s">
        <v>251</v>
      </c>
      <c r="D32" s="168"/>
      <c r="E32" s="168"/>
      <c r="F32" s="168"/>
      <c r="G32" s="168"/>
      <c r="H32" s="160"/>
      <c r="I32" s="159"/>
    </row>
    <row r="33" spans="3:9" ht="15.75" customHeight="1">
      <c r="C33" s="169" t="s">
        <v>105</v>
      </c>
      <c r="D33" s="170"/>
      <c r="E33" s="168"/>
      <c r="F33" s="168"/>
      <c r="G33" s="168"/>
      <c r="H33" s="160"/>
      <c r="I33" s="159"/>
    </row>
    <row r="34" spans="3:9" ht="15.75" customHeight="1">
      <c r="C34" s="169" t="s">
        <v>252</v>
      </c>
      <c r="D34" s="168"/>
      <c r="E34" s="168"/>
      <c r="F34" s="168"/>
      <c r="G34" s="168"/>
      <c r="H34" s="160"/>
      <c r="I34" s="159"/>
    </row>
    <row r="35" spans="3:9" ht="15.75" customHeight="1">
      <c r="C35" s="169" t="s">
        <v>105</v>
      </c>
      <c r="D35" s="170"/>
      <c r="E35" s="168"/>
      <c r="F35" s="168"/>
      <c r="G35" s="168"/>
      <c r="H35" s="160"/>
      <c r="I35" s="159"/>
    </row>
    <row r="36" spans="3:9" ht="15.75" customHeight="1">
      <c r="C36" s="168" t="s">
        <v>253</v>
      </c>
      <c r="D36" s="168"/>
      <c r="E36" s="168"/>
      <c r="F36" s="168"/>
      <c r="G36" s="168"/>
      <c r="H36" s="160"/>
      <c r="I36" s="159"/>
    </row>
    <row r="37" spans="3:9" ht="18" customHeight="1">
      <c r="C37" s="168" t="s">
        <v>106</v>
      </c>
      <c r="D37" s="168"/>
      <c r="E37" s="168"/>
      <c r="F37" s="168"/>
      <c r="G37" s="168"/>
      <c r="H37" s="160"/>
      <c r="I37" s="159"/>
    </row>
    <row r="38" spans="3:9" ht="4.5" customHeight="1" hidden="1">
      <c r="C38" s="171"/>
      <c r="D38" s="123"/>
      <c r="F38" s="161"/>
      <c r="G38" s="161"/>
      <c r="H38" s="161"/>
      <c r="I38" s="161"/>
    </row>
    <row r="39" spans="3:8" ht="23.25" customHeight="1">
      <c r="C39" s="172" t="s">
        <v>254</v>
      </c>
      <c r="D39" s="123"/>
      <c r="E39" s="123"/>
      <c r="F39" s="123"/>
      <c r="G39" s="123"/>
      <c r="H39" s="175"/>
    </row>
    <row r="40" spans="3:8" ht="20.25" customHeight="1">
      <c r="C40" s="172" t="s">
        <v>36</v>
      </c>
      <c r="D40" s="123"/>
      <c r="E40" s="123"/>
      <c r="F40" s="123"/>
      <c r="G40" s="123"/>
      <c r="H40" s="175"/>
    </row>
    <row r="41" spans="3:8" ht="21" customHeight="1">
      <c r="C41" s="172" t="s">
        <v>93</v>
      </c>
      <c r="D41" s="123"/>
      <c r="E41" s="123"/>
      <c r="F41" s="123"/>
      <c r="G41" s="123"/>
      <c r="H41" s="175"/>
    </row>
    <row r="42" spans="3:8" ht="21.75" customHeight="1">
      <c r="C42" s="172" t="s">
        <v>123</v>
      </c>
      <c r="D42" s="123"/>
      <c r="E42" s="123"/>
      <c r="F42" s="123"/>
      <c r="G42" s="123"/>
      <c r="H42" s="175"/>
    </row>
    <row r="43" spans="3:8" ht="15.75" customHeight="1">
      <c r="C43" s="173"/>
      <c r="D43" s="123"/>
      <c r="E43" s="123"/>
      <c r="F43" s="123"/>
      <c r="G43" s="123"/>
      <c r="H43" s="174"/>
    </row>
    <row r="44" spans="3:8" ht="15.75" customHeight="1">
      <c r="C44" s="173"/>
      <c r="D44" s="123"/>
      <c r="E44" s="123"/>
      <c r="F44" s="123"/>
      <c r="G44" s="123"/>
      <c r="H44" s="123"/>
    </row>
    <row r="45" spans="3:8" ht="15.75" customHeight="1">
      <c r="C45" s="173"/>
      <c r="D45" s="123"/>
      <c r="E45" s="123"/>
      <c r="F45" s="123"/>
      <c r="G45" s="123"/>
      <c r="H45" s="123"/>
    </row>
    <row r="46" spans="4:8" ht="15.75" customHeight="1">
      <c r="D46" s="123"/>
      <c r="E46" s="123"/>
      <c r="F46" s="123"/>
      <c r="G46" s="123"/>
      <c r="H46" s="123"/>
    </row>
    <row r="47" spans="4:8" ht="15.75" customHeight="1">
      <c r="D47" s="123"/>
      <c r="E47" s="123"/>
      <c r="F47" s="123"/>
      <c r="G47" s="123"/>
      <c r="H47" s="123"/>
    </row>
    <row r="48" spans="4:8" ht="15.75" customHeight="1">
      <c r="D48" s="123"/>
      <c r="E48" s="123"/>
      <c r="F48" s="123"/>
      <c r="G48" s="123"/>
      <c r="H48" s="123"/>
    </row>
    <row r="49" spans="4:8" ht="15.75" customHeight="1">
      <c r="D49" s="123"/>
      <c r="E49" s="123"/>
      <c r="F49" s="123"/>
      <c r="G49" s="123"/>
      <c r="H49" s="123"/>
    </row>
    <row r="50" spans="4:8" ht="16.5">
      <c r="D50" s="123"/>
      <c r="E50" s="123"/>
      <c r="F50" s="123"/>
      <c r="G50" s="123"/>
      <c r="H50" s="123"/>
    </row>
    <row r="51" spans="4:8" ht="16.5">
      <c r="D51" s="123"/>
      <c r="E51" s="123"/>
      <c r="F51" s="123"/>
      <c r="G51" s="123"/>
      <c r="H51" s="123"/>
    </row>
    <row r="52" spans="4:8" ht="16.5">
      <c r="D52" s="123"/>
      <c r="E52" s="123"/>
      <c r="F52" s="123"/>
      <c r="G52" s="123"/>
      <c r="H52" s="123"/>
    </row>
    <row r="53" spans="4:8" ht="16.5">
      <c r="D53" s="123"/>
      <c r="E53" s="123"/>
      <c r="F53" s="123"/>
      <c r="G53" s="123"/>
      <c r="H53" s="123"/>
    </row>
  </sheetData>
  <sheetProtection password="CC2A" sheet="1"/>
  <mergeCells count="10">
    <mergeCell ref="A11:A12"/>
    <mergeCell ref="B11:B12"/>
    <mergeCell ref="A1:H1"/>
    <mergeCell ref="A3:H3"/>
    <mergeCell ref="A4:H4"/>
    <mergeCell ref="A5:H5"/>
    <mergeCell ref="C11:C12"/>
    <mergeCell ref="D11:D12"/>
    <mergeCell ref="E11:F11"/>
    <mergeCell ref="G11:H11"/>
  </mergeCells>
  <printOptions/>
  <pageMargins left="0.5" right="0.25" top="0.25" bottom="0.25" header="0.25" footer="0.2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sluts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apex</dc:creator>
  <cp:keywords/>
  <dc:description/>
  <cp:lastModifiedBy>gia papashvili</cp:lastModifiedBy>
  <cp:lastPrinted>2015-05-28T12:46:04Z</cp:lastPrinted>
  <dcterms:created xsi:type="dcterms:W3CDTF">2005-06-20T10:26:42Z</dcterms:created>
  <dcterms:modified xsi:type="dcterms:W3CDTF">2015-06-05T11:01:56Z</dcterms:modified>
  <cp:category/>
  <cp:version/>
  <cp:contentType/>
  <cp:contentStatus/>
</cp:coreProperties>
</file>