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0" sheetId="1" r:id="rId1"/>
  </sheets>
  <definedNames>
    <definedName name="_xlnm.Print_Area" localSheetId="0">'0'!$A$1:$K$71</definedName>
  </definedNames>
  <calcPr fullCalcOnLoad="1"/>
</workbook>
</file>

<file path=xl/sharedStrings.xml><?xml version="1.0" encoding="utf-8"?>
<sst xmlns="http://schemas.openxmlformats.org/spreadsheetml/2006/main" count="115" uniqueCount="69">
  <si>
    <t>#</t>
  </si>
  <si>
    <t>Tavi I. teritoriis aTviseba da 
mosamzadebeli samuSaoebi</t>
  </si>
  <si>
    <t>Tavi II. miwis vakisi</t>
  </si>
  <si>
    <t>Tavi III. sagzao samosi</t>
  </si>
  <si>
    <t>jami Tavi I:</t>
  </si>
  <si>
    <t>jami Tavi II:</t>
  </si>
  <si>
    <t>jami Tavi III:</t>
  </si>
  <si>
    <t>დამკვეთის დასახელება</t>
  </si>
  <si>
    <t>ლოკალური ხარჯთაღრიცხვა</t>
  </si>
  <si>
    <t>სახარჯთაღრიცხვო ღირებულება:</t>
  </si>
  <si>
    <t>ლარი</t>
  </si>
  <si>
    <t>სამუშაოს ჩამონათვალი</t>
  </si>
  <si>
    <t>განზ.
ერთ.</t>
  </si>
  <si>
    <t>რაოდენ.</t>
  </si>
  <si>
    <t>მ ა ს ა ლ ა</t>
  </si>
  <si>
    <t>ხელფასი</t>
  </si>
  <si>
    <t>ტრანსპორტი და მექანიზმების</t>
  </si>
  <si>
    <t>ჯამი</t>
  </si>
  <si>
    <t>ერთ. 
ფასი</t>
  </si>
  <si>
    <t>ტრასის აღდგენა და დამაგრება</t>
  </si>
  <si>
    <t>კმ</t>
  </si>
  <si>
    <t>ტ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</si>
  <si>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</si>
  <si>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</si>
  <si>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საფარის ქვედა ფენის მოწყობა მსხვილმარცვლოვანი ფოროვანი, ა/ბეტონის ცხელი ნარევით სისქით 5 სმ</t>
  </si>
  <si>
    <t>Tavi IV. xelovnuri nagebobebi</t>
  </si>
  <si>
    <t>ტრანშეის შევსება ქვიშა–ხრეშოვანი ნარევით</t>
  </si>
  <si>
    <t>ქვესაგები ფენის მოწყობა ქვიშა–ხრეშოვანი ნარევით                 სისქით 10 სმ</t>
  </si>
  <si>
    <t>გრძ/მ</t>
  </si>
  <si>
    <t>jami Tavi IV:</t>
  </si>
  <si>
    <t>jami Tavi V:</t>
  </si>
  <si>
    <t>ჰა</t>
  </si>
  <si>
    <t>ეზოს შესასვლელების მოხრეშვა</t>
  </si>
  <si>
    <t xml:space="preserve">გზის მოშანდაკება გრეიდერით </t>
  </si>
  <si>
    <r>
      <t>გზის გვერდების გაწმენდა გრეიდერით, რაც ითვალისწინებს  დალექილი გრუნტის და ნაგვის მოხსნას, გზის კიდეებიდან     L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>=1,0 - 1,5 მ</t>
    </r>
  </si>
  <si>
    <r>
      <t>მ</t>
    </r>
    <r>
      <rPr>
        <vertAlign val="superscript"/>
        <sz val="12"/>
        <rFont val="Arial"/>
        <family val="2"/>
      </rPr>
      <t>2</t>
    </r>
  </si>
  <si>
    <t>D-500 მმ გზის გადამკვეთი ლითონის მილის მოწყობა</t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</si>
  <si>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Arial"/>
        <family val="2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და დატვირთვა ა/თვითმცლელებზე </t>
    </r>
  </si>
  <si>
    <t>ლითონის მილის D-500 მმ ჩადება ტრანშეაში</t>
  </si>
  <si>
    <t>D-500 მმ ლითონის მილების მოწყობა მიერთებებზე</t>
  </si>
  <si>
    <t>ს/გზის მონიშვნა</t>
  </si>
  <si>
    <t>საგზაო ნიშნები</t>
  </si>
  <si>
    <r>
      <t xml:space="preserve">საგზაო ნიშანი # </t>
    </r>
    <r>
      <rPr>
        <sz val="12"/>
        <rFont val="Arial"/>
        <family val="2"/>
      </rPr>
      <t>2.4</t>
    </r>
  </si>
  <si>
    <t>ცალი</t>
  </si>
  <si>
    <r>
      <t xml:space="preserve">საგზაო ნიშანი # </t>
    </r>
    <r>
      <rPr>
        <sz val="12"/>
        <rFont val="Arial"/>
        <family val="2"/>
      </rPr>
      <t>2.5</t>
    </r>
  </si>
  <si>
    <r>
      <rPr>
        <sz val="12"/>
        <color indexed="8"/>
        <rFont val="Arial"/>
        <family val="2"/>
      </rPr>
      <t xml:space="preserve">B-7.5 </t>
    </r>
    <r>
      <rPr>
        <sz val="12"/>
        <color indexed="8"/>
        <rFont val="AcadNusx"/>
        <family val="0"/>
      </rPr>
      <t>კლასის ბეტონი ძელების ჩასამაგრებლად</t>
    </r>
  </si>
  <si>
    <r>
      <t xml:space="preserve">შედგენილია </t>
    </r>
    <r>
      <rPr>
        <sz val="11"/>
        <rFont val="Arial"/>
        <family val="2"/>
      </rPr>
      <t>2015</t>
    </r>
    <r>
      <rPr>
        <sz val="11"/>
        <rFont val="AcadNusx"/>
        <family val="0"/>
      </rPr>
      <t xml:space="preserve"> წლის I კვარტლის სამშენებლო რესურსების საბაზრო ფასების და მშენებლობის შემფასებელთა კავშირის ფასების მიხედვით </t>
    </r>
  </si>
  <si>
    <t>მისაყრელი გვერდულების მოწყობა ქვიშა–ხრეშოვანი ნარევით სისქით 19 სმ, (დატკეპნის კოეფიციენტის გათვალისწინებით K=1,22)</t>
  </si>
  <si>
    <t>გვერდითი ასევე ღერძულა მონიშვნა - უყვეტი ხაზი,                  სიგანით 100 მმ #1,2</t>
  </si>
  <si>
    <r>
      <t xml:space="preserve">ლითონის ძელები საგზაო ნიშნების მოსაწყობად 
</t>
    </r>
    <r>
      <rPr>
        <sz val="12"/>
        <color indexed="8"/>
        <rFont val="Arial"/>
        <family val="2"/>
      </rPr>
      <t>d=73</t>
    </r>
    <r>
      <rPr>
        <sz val="12"/>
        <color indexed="8"/>
        <rFont val="AcadNusx"/>
        <family val="0"/>
      </rPr>
      <t xml:space="preserve"> მმ </t>
    </r>
    <r>
      <rPr>
        <sz val="12"/>
        <color indexed="8"/>
        <rFont val="Arial"/>
        <family val="2"/>
      </rPr>
      <t xml:space="preserve">L-3,5 </t>
    </r>
    <r>
      <rPr>
        <sz val="12"/>
        <color indexed="8"/>
        <rFont val="AcadNusx"/>
        <family val="0"/>
      </rPr>
      <t>მ</t>
    </r>
  </si>
  <si>
    <t>ზედმეტი გრუნტის დატვირთვა და ტრანსპორტირება ნაყარში      5 კმ-ზე</t>
  </si>
  <si>
    <t>წყვეტილი მონიშვნა - თანაფარდობა შტრიხსა და შუალედს შორის 1:1, სიგანით 100 მმ #1.7</t>
  </si>
  <si>
    <t>ზედმეტი გრუნტის ტრანსპორტირება ნაყარში 5კმ-ზე</t>
  </si>
  <si>
    <t>გზის გვერდების გასუფთავება ეკალბარდებბისაგან და გზაზე გადმოსული ტოტების მოჭრა და დატვირთვა ა/თვითმცლელებზე</t>
  </si>
  <si>
    <t>საფუძვლის ქვედა  ფენის მოწყობა ქვიშა-ხრეშოვანი ნარევით სისქით h=20 სმ  (დატკეპნის კოეფიციენტის გათვალისწინებით K=1,22)</t>
  </si>
  <si>
    <t>საფუძვლის ზედა  ფენის მოწყობა ფრაქციული ღორღით  (0-40მმ) სისქით h=10 სმ  (დატკეპნის კოეფიციენტის გათვალისწინებით K=1,26)</t>
  </si>
  <si>
    <t>Tavi V. gzis kuTvnileba da keTilmowyoba</t>
  </si>
  <si>
    <t>I-V თავების ჯამები:</t>
  </si>
  <si>
    <r>
      <t xml:space="preserve">ჭიათურის მუნიციპალიტეტში, რგანი-ხრეითის  ს/გზის 
სარეაბილიტაციო სამუშაოები II უბანი პკ </t>
    </r>
    <r>
      <rPr>
        <sz val="16"/>
        <rFont val="Arial"/>
        <family val="2"/>
      </rPr>
      <t>26+00 - პკ 46+11</t>
    </r>
  </si>
  <si>
    <t xml:space="preserve">ა/ბეტონის ნარჩენების და 33გ/33გ კატეგორიის ტალახნარევი ხრეშოვანი გრუნტის საფარის მოხსნა მოჭრა  ბულდოზერის საშუალებით 50 მ-ზე გადაადგილებით h=32 სმ 
</t>
  </si>
  <si>
    <t xml:space="preserve">კიუვეტებში გუნტის (8ა/7ა) დამუშავება გრეიდერის დანით                        </t>
  </si>
  <si>
    <r>
      <t>საფუძვლის ზედა ფენაზე ნელად შეკვრადი ბიტუმის-ემულსიის
მოსხმა 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-700გრ                                                                                                            </t>
    </r>
  </si>
  <si>
    <r>
      <t>საფუძვლის ზედა ფენაზე ნელად შეკვრადი ბიტუმის-ემულსიის
მოსხმა 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-300გრ                                                                                                            </t>
    </r>
  </si>
  <si>
    <r>
      <t>საფარის ზედა ფენის მოწყობა წვრილმარცვლოვანი მკვრივი, ა/ბეტონის     ცხელი ნარევით, ტიპი ,,Б“  მარკა</t>
    </r>
    <r>
      <rPr>
        <sz val="12"/>
        <color indexed="8"/>
        <rFont val="AcadNusx"/>
        <family val="0"/>
      </rPr>
      <t xml:space="preserve"> II </t>
    </r>
    <r>
      <rPr>
        <sz val="12"/>
        <color indexed="8"/>
        <rFont val="Arial"/>
        <family val="2"/>
      </rPr>
      <t xml:space="preserve"> სისქით 4 სმ                                                        
</t>
    </r>
  </si>
  <si>
    <t>ჭიათურის  მუნიციპალიტეტი</t>
  </si>
  <si>
    <t>ზედნადები ხარჯები (%)</t>
  </si>
  <si>
    <t>გეგმიური დაგროვება (%)</t>
  </si>
  <si>
    <t>გაუთვალისწინებელი ხარჯები (%)</t>
  </si>
  <si>
    <t>დ.ღ.გ. %</t>
  </si>
</sst>
</file>

<file path=xl/styles.xml><?xml version="1.0" encoding="utf-8"?>
<styleSheet xmlns="http://schemas.openxmlformats.org/spreadsheetml/2006/main">
  <numFmts count="52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[$Ђ-2]\ #,##0.00_);[Red]\([$Ђ-2]\ #,##0.00\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sz val="16"/>
      <name val="AcadNusx"/>
      <family val="0"/>
    </font>
    <font>
      <b/>
      <sz val="18"/>
      <name val="AcadNusx"/>
      <family val="0"/>
    </font>
    <font>
      <sz val="10"/>
      <name val="AcadNusx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indexed="8"/>
      <name val="AcadNusx"/>
      <family val="0"/>
    </font>
    <font>
      <b/>
      <sz val="14"/>
      <name val="AcadMtavr"/>
      <family val="0"/>
    </font>
    <font>
      <sz val="11"/>
      <name val="AcadNusx"/>
      <family val="0"/>
    </font>
    <font>
      <sz val="11"/>
      <name val="Arial"/>
      <family val="2"/>
    </font>
    <font>
      <vertAlign val="superscript"/>
      <sz val="12"/>
      <color indexed="8"/>
      <name val="AcadNusx"/>
      <family val="0"/>
    </font>
    <font>
      <vertAlign val="subscript"/>
      <sz val="12"/>
      <name val="Arial"/>
      <family val="2"/>
    </font>
    <font>
      <b/>
      <sz val="12"/>
      <name val="Arial Cyr"/>
      <family val="0"/>
    </font>
    <font>
      <sz val="16"/>
      <name val="Arial"/>
      <family val="2"/>
    </font>
    <font>
      <vertAlign val="superscript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cadNusx"/>
      <family val="0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19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righ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2" fontId="6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21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21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1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7.00390625" style="3" customWidth="1"/>
    <col min="2" max="2" width="70.125" style="3" customWidth="1"/>
    <col min="3" max="3" width="9.875" style="3" customWidth="1"/>
    <col min="4" max="4" width="12.625" style="3" bestFit="1" customWidth="1"/>
    <col min="5" max="5" width="12.125" style="3" customWidth="1"/>
    <col min="6" max="6" width="15.75390625" style="3" customWidth="1"/>
    <col min="7" max="7" width="9.625" style="3" customWidth="1"/>
    <col min="8" max="8" width="13.625" style="3" bestFit="1" customWidth="1"/>
    <col min="9" max="9" width="8.75390625" style="3" customWidth="1"/>
    <col min="10" max="10" width="14.125" style="3" bestFit="1" customWidth="1"/>
    <col min="11" max="11" width="14.75390625" style="3" customWidth="1"/>
    <col min="12" max="12" width="16.125" style="3" bestFit="1" customWidth="1"/>
    <col min="13" max="13" width="9.875" style="3" bestFit="1" customWidth="1"/>
    <col min="14" max="16384" width="9.125" style="3" customWidth="1"/>
  </cols>
  <sheetData>
    <row r="1" spans="1:11" ht="22.5" customHeight="1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6.5" customHeight="1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7.5" customHeight="1">
      <c r="A3" s="17"/>
      <c r="B3" s="67" t="s">
        <v>8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ht="70.5" customHeight="1">
      <c r="A4" s="17"/>
      <c r="B4" s="66" t="s">
        <v>58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32.25" customHeight="1">
      <c r="A5" s="17"/>
      <c r="B5" s="65" t="s">
        <v>9</v>
      </c>
      <c r="C5" s="65"/>
      <c r="D5" s="65"/>
      <c r="E5" s="65"/>
      <c r="F5" s="68"/>
      <c r="G5" s="68"/>
      <c r="H5" s="18" t="s">
        <v>10</v>
      </c>
      <c r="I5" s="17"/>
      <c r="J5" s="17"/>
      <c r="K5" s="17"/>
    </row>
    <row r="6" spans="1:11" ht="46.5" customHeight="1">
      <c r="A6" s="17"/>
      <c r="B6" s="54" t="s">
        <v>46</v>
      </c>
      <c r="C6" s="54"/>
      <c r="D6" s="59"/>
      <c r="E6" s="60"/>
      <c r="F6" s="60"/>
      <c r="G6" s="60"/>
      <c r="H6" s="62"/>
      <c r="I6" s="63"/>
      <c r="J6" s="63"/>
      <c r="K6" s="63"/>
    </row>
    <row r="7" spans="1:11" ht="34.5" customHeight="1">
      <c r="A7" s="61" t="s">
        <v>0</v>
      </c>
      <c r="B7" s="53" t="s">
        <v>11</v>
      </c>
      <c r="C7" s="61" t="s">
        <v>12</v>
      </c>
      <c r="D7" s="53" t="s">
        <v>13</v>
      </c>
      <c r="E7" s="53" t="s">
        <v>14</v>
      </c>
      <c r="F7" s="53"/>
      <c r="G7" s="53" t="s">
        <v>15</v>
      </c>
      <c r="H7" s="53"/>
      <c r="I7" s="69" t="s">
        <v>16</v>
      </c>
      <c r="J7" s="69"/>
      <c r="K7" s="53" t="s">
        <v>17</v>
      </c>
    </row>
    <row r="8" spans="1:11" ht="34.5" customHeight="1">
      <c r="A8" s="61"/>
      <c r="B8" s="53"/>
      <c r="C8" s="61"/>
      <c r="D8" s="53"/>
      <c r="E8" s="29" t="s">
        <v>18</v>
      </c>
      <c r="F8" s="30" t="s">
        <v>17</v>
      </c>
      <c r="G8" s="29" t="s">
        <v>18</v>
      </c>
      <c r="H8" s="30" t="s">
        <v>17</v>
      </c>
      <c r="I8" s="29" t="s">
        <v>18</v>
      </c>
      <c r="J8" s="30" t="s">
        <v>17</v>
      </c>
      <c r="K8" s="53"/>
    </row>
    <row r="9" spans="1:1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</row>
    <row r="10" spans="1:13" ht="48.75" customHeight="1">
      <c r="A10" s="4"/>
      <c r="B10" s="5" t="s">
        <v>1</v>
      </c>
      <c r="C10" s="13"/>
      <c r="D10" s="1"/>
      <c r="E10" s="1"/>
      <c r="F10" s="1"/>
      <c r="G10" s="1"/>
      <c r="H10" s="1"/>
      <c r="I10" s="1"/>
      <c r="J10" s="1"/>
      <c r="K10" s="1"/>
      <c r="M10" s="6"/>
    </row>
    <row r="11" spans="1:11" ht="25.5" customHeight="1">
      <c r="A11" s="7">
        <v>1</v>
      </c>
      <c r="B11" s="14" t="s">
        <v>19</v>
      </c>
      <c r="C11" s="7" t="s">
        <v>20</v>
      </c>
      <c r="D11" s="8">
        <v>2.011</v>
      </c>
      <c r="E11" s="1"/>
      <c r="F11" s="1"/>
      <c r="G11" s="1"/>
      <c r="H11" s="1"/>
      <c r="I11" s="1"/>
      <c r="J11" s="1"/>
      <c r="K11" s="1"/>
    </row>
    <row r="12" spans="1:11" ht="30" customHeight="1">
      <c r="A12" s="9"/>
      <c r="B12" s="10" t="s">
        <v>4</v>
      </c>
      <c r="C12" s="9"/>
      <c r="D12" s="1"/>
      <c r="E12" s="1"/>
      <c r="F12" s="1"/>
      <c r="G12" s="1"/>
      <c r="H12" s="1"/>
      <c r="I12" s="2"/>
      <c r="J12" s="1"/>
      <c r="K12" s="11"/>
    </row>
    <row r="13" spans="1:11" ht="41.25" customHeight="1">
      <c r="A13" s="9"/>
      <c r="B13" s="12" t="s">
        <v>2</v>
      </c>
      <c r="C13" s="37"/>
      <c r="D13" s="2"/>
      <c r="E13" s="2"/>
      <c r="F13" s="1"/>
      <c r="G13" s="2"/>
      <c r="H13" s="1"/>
      <c r="I13" s="2"/>
      <c r="J13" s="1"/>
      <c r="K13" s="1"/>
    </row>
    <row r="14" spans="1:11" ht="49.5">
      <c r="A14" s="7">
        <v>1</v>
      </c>
      <c r="B14" s="15" t="s">
        <v>34</v>
      </c>
      <c r="C14" s="41" t="s">
        <v>22</v>
      </c>
      <c r="D14" s="2">
        <v>717.6</v>
      </c>
      <c r="E14" s="2"/>
      <c r="F14" s="1"/>
      <c r="G14" s="2"/>
      <c r="H14" s="1"/>
      <c r="I14" s="2"/>
      <c r="J14" s="1"/>
      <c r="K14" s="1"/>
    </row>
    <row r="15" spans="1:11" ht="51" customHeight="1">
      <c r="A15" s="7">
        <v>2</v>
      </c>
      <c r="B15" s="15" t="s">
        <v>59</v>
      </c>
      <c r="C15" s="42" t="s">
        <v>22</v>
      </c>
      <c r="D15" s="2">
        <v>4074.13</v>
      </c>
      <c r="E15" s="2"/>
      <c r="F15" s="1"/>
      <c r="G15" s="2"/>
      <c r="H15" s="1"/>
      <c r="I15" s="2"/>
      <c r="J15" s="1"/>
      <c r="K15" s="1"/>
    </row>
    <row r="16" spans="1:11" ht="36.75" customHeight="1">
      <c r="A16" s="7">
        <v>3</v>
      </c>
      <c r="B16" s="15" t="s">
        <v>53</v>
      </c>
      <c r="C16" s="42" t="s">
        <v>31</v>
      </c>
      <c r="D16" s="2">
        <v>0.04</v>
      </c>
      <c r="E16" s="2"/>
      <c r="F16" s="1"/>
      <c r="G16" s="2"/>
      <c r="H16" s="1"/>
      <c r="I16" s="2"/>
      <c r="J16" s="1"/>
      <c r="K16" s="1"/>
    </row>
    <row r="17" spans="1:11" ht="23.25" customHeight="1">
      <c r="A17" s="7">
        <v>4</v>
      </c>
      <c r="B17" s="16" t="s">
        <v>60</v>
      </c>
      <c r="C17" s="42" t="s">
        <v>22</v>
      </c>
      <c r="D17" s="2">
        <f>653.42/3</f>
        <v>217.80666666666664</v>
      </c>
      <c r="E17" s="2"/>
      <c r="F17" s="1"/>
      <c r="G17" s="2"/>
      <c r="H17" s="1"/>
      <c r="I17" s="2"/>
      <c r="J17" s="1"/>
      <c r="K17" s="1"/>
    </row>
    <row r="18" spans="1:12" ht="36.75" customHeight="1">
      <c r="A18" s="7">
        <v>5</v>
      </c>
      <c r="B18" s="15" t="s">
        <v>33</v>
      </c>
      <c r="C18" s="42" t="s">
        <v>23</v>
      </c>
      <c r="D18" s="2">
        <f>2011*6.5</f>
        <v>13071.5</v>
      </c>
      <c r="E18" s="2"/>
      <c r="F18" s="1"/>
      <c r="G18" s="36"/>
      <c r="H18" s="1"/>
      <c r="I18" s="36"/>
      <c r="J18" s="1"/>
      <c r="K18" s="1"/>
      <c r="L18" s="28"/>
    </row>
    <row r="19" spans="1:12" ht="38.25" customHeight="1">
      <c r="A19" s="7">
        <v>6</v>
      </c>
      <c r="B19" s="15" t="s">
        <v>50</v>
      </c>
      <c r="C19" s="37" t="s">
        <v>21</v>
      </c>
      <c r="D19" s="2">
        <f>(D14+D15+D17)*1.8</f>
        <v>9017.166000000001</v>
      </c>
      <c r="E19" s="2"/>
      <c r="F19" s="1"/>
      <c r="G19" s="2"/>
      <c r="H19" s="1"/>
      <c r="I19" s="2"/>
      <c r="J19" s="1"/>
      <c r="K19" s="1"/>
      <c r="L19" s="28"/>
    </row>
    <row r="20" spans="1:11" ht="32.25" customHeight="1">
      <c r="A20" s="42"/>
      <c r="B20" s="10" t="s">
        <v>5</v>
      </c>
      <c r="C20" s="37"/>
      <c r="D20" s="2"/>
      <c r="E20" s="2"/>
      <c r="F20" s="1"/>
      <c r="G20" s="2"/>
      <c r="H20" s="1"/>
      <c r="I20" s="2"/>
      <c r="J20" s="1"/>
      <c r="K20" s="11"/>
    </row>
    <row r="21" spans="1:11" ht="27" customHeight="1">
      <c r="A21" s="42"/>
      <c r="B21" s="5" t="s">
        <v>3</v>
      </c>
      <c r="C21" s="37"/>
      <c r="D21" s="2"/>
      <c r="E21" s="2"/>
      <c r="F21" s="1"/>
      <c r="G21" s="2"/>
      <c r="H21" s="1"/>
      <c r="I21" s="2"/>
      <c r="J21" s="1"/>
      <c r="K21" s="1"/>
    </row>
    <row r="22" spans="1:11" ht="45">
      <c r="A22" s="42">
        <v>1</v>
      </c>
      <c r="B22" s="16" t="s">
        <v>54</v>
      </c>
      <c r="C22" s="42" t="s">
        <v>22</v>
      </c>
      <c r="D22" s="2">
        <v>3354.91</v>
      </c>
      <c r="E22" s="2">
        <v>5</v>
      </c>
      <c r="F22" s="1"/>
      <c r="G22" s="2"/>
      <c r="H22" s="1"/>
      <c r="I22" s="2"/>
      <c r="J22" s="1"/>
      <c r="K22" s="1"/>
    </row>
    <row r="23" spans="1:11" ht="51.75" customHeight="1">
      <c r="A23" s="42">
        <v>2</v>
      </c>
      <c r="B23" s="16" t="s">
        <v>55</v>
      </c>
      <c r="C23" s="42" t="s">
        <v>35</v>
      </c>
      <c r="D23" s="2">
        <v>12275.66</v>
      </c>
      <c r="E23" s="2">
        <v>1.01</v>
      </c>
      <c r="F23" s="1"/>
      <c r="G23" s="36"/>
      <c r="H23" s="1"/>
      <c r="I23" s="2"/>
      <c r="J23" s="1"/>
      <c r="K23" s="1"/>
    </row>
    <row r="24" spans="1:11" ht="39.75" customHeight="1">
      <c r="A24" s="42">
        <v>3</v>
      </c>
      <c r="B24" s="16" t="s">
        <v>61</v>
      </c>
      <c r="C24" s="19" t="s">
        <v>21</v>
      </c>
      <c r="D24" s="2">
        <f>D25*0.0007</f>
        <v>7.74235</v>
      </c>
      <c r="E24" s="2">
        <v>1270</v>
      </c>
      <c r="F24" s="1"/>
      <c r="G24" s="2"/>
      <c r="H24" s="1"/>
      <c r="I24" s="2"/>
      <c r="J24" s="1"/>
      <c r="K24" s="1"/>
    </row>
    <row r="25" spans="1:14" ht="39.75" customHeight="1">
      <c r="A25" s="42">
        <v>4</v>
      </c>
      <c r="B25" s="16" t="s">
        <v>24</v>
      </c>
      <c r="C25" s="37" t="s">
        <v>23</v>
      </c>
      <c r="D25" s="2">
        <v>11060.5</v>
      </c>
      <c r="E25" s="2">
        <v>12.57</v>
      </c>
      <c r="F25" s="1"/>
      <c r="G25" s="2"/>
      <c r="H25" s="1"/>
      <c r="I25" s="2"/>
      <c r="J25" s="1"/>
      <c r="K25" s="1"/>
      <c r="L25" s="55"/>
      <c r="M25" s="56"/>
      <c r="N25" s="28"/>
    </row>
    <row r="26" spans="1:11" ht="39.75" customHeight="1">
      <c r="A26" s="42">
        <v>5</v>
      </c>
      <c r="B26" s="16" t="s">
        <v>62</v>
      </c>
      <c r="C26" s="19" t="s">
        <v>21</v>
      </c>
      <c r="D26" s="2">
        <f>D27*0.0003</f>
        <v>3.3181499999999997</v>
      </c>
      <c r="E26" s="2">
        <v>1270</v>
      </c>
      <c r="F26" s="1"/>
      <c r="G26" s="2"/>
      <c r="H26" s="1"/>
      <c r="I26" s="2"/>
      <c r="J26" s="1"/>
      <c r="K26" s="1"/>
    </row>
    <row r="27" spans="1:11" ht="39" customHeight="1">
      <c r="A27" s="42">
        <v>6</v>
      </c>
      <c r="B27" s="16" t="s">
        <v>63</v>
      </c>
      <c r="C27" s="37" t="s">
        <v>23</v>
      </c>
      <c r="D27" s="2">
        <f>D25</f>
        <v>11060.5</v>
      </c>
      <c r="E27" s="2">
        <v>10.7</v>
      </c>
      <c r="F27" s="1"/>
      <c r="G27" s="2"/>
      <c r="H27" s="1"/>
      <c r="I27" s="2"/>
      <c r="J27" s="1"/>
      <c r="K27" s="1"/>
    </row>
    <row r="28" spans="1:11" ht="48.75" customHeight="1">
      <c r="A28" s="42">
        <v>7</v>
      </c>
      <c r="B28" s="16" t="s">
        <v>47</v>
      </c>
      <c r="C28" s="42" t="s">
        <v>22</v>
      </c>
      <c r="D28" s="2">
        <v>331.99</v>
      </c>
      <c r="E28" s="2">
        <v>5</v>
      </c>
      <c r="F28" s="1"/>
      <c r="G28" s="2"/>
      <c r="H28" s="1"/>
      <c r="I28" s="2"/>
      <c r="J28" s="1"/>
      <c r="K28" s="1"/>
    </row>
    <row r="29" spans="1:11" ht="28.5" customHeight="1">
      <c r="A29" s="42"/>
      <c r="B29" s="10" t="s">
        <v>6</v>
      </c>
      <c r="C29" s="19"/>
      <c r="D29" s="2"/>
      <c r="E29" s="2"/>
      <c r="F29" s="1"/>
      <c r="G29" s="2"/>
      <c r="H29" s="1"/>
      <c r="I29" s="2"/>
      <c r="J29" s="1"/>
      <c r="K29" s="11"/>
    </row>
    <row r="30" spans="1:11" ht="28.5" customHeight="1">
      <c r="A30" s="42"/>
      <c r="B30" s="5" t="s">
        <v>25</v>
      </c>
      <c r="C30" s="37"/>
      <c r="D30" s="2"/>
      <c r="E30" s="2"/>
      <c r="F30" s="1"/>
      <c r="G30" s="2"/>
      <c r="H30" s="1"/>
      <c r="I30" s="2"/>
      <c r="J30" s="1"/>
      <c r="K30" s="1"/>
    </row>
    <row r="31" spans="1:11" ht="25.5" customHeight="1">
      <c r="A31" s="42"/>
      <c r="B31" s="32" t="s">
        <v>36</v>
      </c>
      <c r="C31" s="42"/>
      <c r="D31" s="2"/>
      <c r="E31" s="2"/>
      <c r="F31" s="1"/>
      <c r="G31" s="2"/>
      <c r="H31" s="1"/>
      <c r="I31" s="2"/>
      <c r="J31" s="1"/>
      <c r="K31" s="1"/>
    </row>
    <row r="32" spans="1:11" ht="36.75">
      <c r="A32" s="42">
        <v>1</v>
      </c>
      <c r="B32" s="33" t="s">
        <v>37</v>
      </c>
      <c r="C32" s="42" t="s">
        <v>22</v>
      </c>
      <c r="D32" s="2">
        <f>D35*0.9*0.7</f>
        <v>26.46</v>
      </c>
      <c r="E32" s="2"/>
      <c r="F32" s="1"/>
      <c r="G32" s="2"/>
      <c r="H32" s="1"/>
      <c r="I32" s="2"/>
      <c r="J32" s="1"/>
      <c r="K32" s="1"/>
    </row>
    <row r="33" spans="1:11" ht="35.25" customHeight="1">
      <c r="A33" s="42">
        <v>2</v>
      </c>
      <c r="B33" s="15" t="s">
        <v>52</v>
      </c>
      <c r="C33" s="42" t="s">
        <v>21</v>
      </c>
      <c r="D33" s="2">
        <f>D32*1.8</f>
        <v>47.628</v>
      </c>
      <c r="E33" s="2"/>
      <c r="F33" s="1"/>
      <c r="G33" s="2"/>
      <c r="H33" s="1"/>
      <c r="I33" s="2"/>
      <c r="J33" s="1"/>
      <c r="K33" s="1"/>
    </row>
    <row r="34" spans="1:11" ht="35.25" customHeight="1">
      <c r="A34" s="42">
        <v>3</v>
      </c>
      <c r="B34" s="15" t="s">
        <v>27</v>
      </c>
      <c r="C34" s="42" t="s">
        <v>22</v>
      </c>
      <c r="D34" s="2">
        <f>D35*0.6*0.1*1.22</f>
        <v>3.0744</v>
      </c>
      <c r="E34" s="2">
        <v>5</v>
      </c>
      <c r="F34" s="1"/>
      <c r="G34" s="2"/>
      <c r="H34" s="1"/>
      <c r="I34" s="2"/>
      <c r="J34" s="1"/>
      <c r="K34" s="1"/>
    </row>
    <row r="35" spans="1:11" ht="21" customHeight="1">
      <c r="A35" s="45">
        <v>4</v>
      </c>
      <c r="B35" s="15" t="s">
        <v>38</v>
      </c>
      <c r="C35" s="42" t="s">
        <v>28</v>
      </c>
      <c r="D35" s="2">
        <v>42</v>
      </c>
      <c r="E35" s="2">
        <v>111</v>
      </c>
      <c r="F35" s="1"/>
      <c r="G35" s="2"/>
      <c r="H35" s="1"/>
      <c r="I35" s="2"/>
      <c r="J35" s="1"/>
      <c r="K35" s="1"/>
    </row>
    <row r="36" spans="1:11" ht="25.5" customHeight="1">
      <c r="A36" s="42">
        <v>5</v>
      </c>
      <c r="B36" s="15" t="s">
        <v>26</v>
      </c>
      <c r="C36" s="42" t="s">
        <v>22</v>
      </c>
      <c r="D36" s="2">
        <f>D35*0.4*0.6*1.22</f>
        <v>12.2976</v>
      </c>
      <c r="E36" s="2">
        <v>5</v>
      </c>
      <c r="F36" s="1"/>
      <c r="G36" s="2"/>
      <c r="H36" s="1"/>
      <c r="I36" s="2"/>
      <c r="J36" s="1"/>
      <c r="K36" s="1"/>
    </row>
    <row r="37" spans="1:11" ht="22.5" customHeight="1">
      <c r="A37" s="42"/>
      <c r="B37" s="32" t="s">
        <v>39</v>
      </c>
      <c r="C37" s="42"/>
      <c r="D37" s="2"/>
      <c r="E37" s="2"/>
      <c r="F37" s="1"/>
      <c r="G37" s="2"/>
      <c r="H37" s="1"/>
      <c r="I37" s="2"/>
      <c r="J37" s="1"/>
      <c r="K37" s="1"/>
    </row>
    <row r="38" spans="1:11" ht="36.75">
      <c r="A38" s="42">
        <v>1</v>
      </c>
      <c r="B38" s="33" t="s">
        <v>37</v>
      </c>
      <c r="C38" s="42" t="s">
        <v>22</v>
      </c>
      <c r="D38" s="2">
        <f>D41*0.9*0.7</f>
        <v>49.14</v>
      </c>
      <c r="E38" s="2"/>
      <c r="F38" s="1"/>
      <c r="G38" s="2"/>
      <c r="H38" s="1"/>
      <c r="I38" s="2"/>
      <c r="J38" s="1"/>
      <c r="K38" s="1"/>
    </row>
    <row r="39" spans="1:11" ht="15">
      <c r="A39" s="42">
        <v>2</v>
      </c>
      <c r="B39" s="15" t="s">
        <v>52</v>
      </c>
      <c r="C39" s="42" t="s">
        <v>21</v>
      </c>
      <c r="D39" s="2">
        <f>D38*1.8</f>
        <v>88.452</v>
      </c>
      <c r="E39" s="2"/>
      <c r="F39" s="1"/>
      <c r="G39" s="2"/>
      <c r="H39" s="1"/>
      <c r="I39" s="2"/>
      <c r="J39" s="1"/>
      <c r="K39" s="1"/>
    </row>
    <row r="40" spans="1:11" ht="30">
      <c r="A40" s="42">
        <v>3</v>
      </c>
      <c r="B40" s="15" t="s">
        <v>27</v>
      </c>
      <c r="C40" s="42" t="s">
        <v>22</v>
      </c>
      <c r="D40" s="2">
        <f>D41*0.6*0.1*1.22</f>
        <v>5.709599999999999</v>
      </c>
      <c r="E40" s="2">
        <v>5</v>
      </c>
      <c r="F40" s="1"/>
      <c r="G40" s="2"/>
      <c r="H40" s="1"/>
      <c r="I40" s="2"/>
      <c r="J40" s="1"/>
      <c r="K40" s="1"/>
    </row>
    <row r="41" spans="1:11" ht="15">
      <c r="A41" s="45">
        <v>4</v>
      </c>
      <c r="B41" s="15" t="s">
        <v>38</v>
      </c>
      <c r="C41" s="42" t="s">
        <v>28</v>
      </c>
      <c r="D41" s="2">
        <v>78</v>
      </c>
      <c r="E41" s="2">
        <v>111</v>
      </c>
      <c r="F41" s="1"/>
      <c r="G41" s="2"/>
      <c r="H41" s="1"/>
      <c r="I41" s="2"/>
      <c r="J41" s="1"/>
      <c r="K41" s="1"/>
    </row>
    <row r="42" spans="1:11" ht="18">
      <c r="A42" s="42">
        <v>5</v>
      </c>
      <c r="B42" s="15" t="s">
        <v>26</v>
      </c>
      <c r="C42" s="42" t="s">
        <v>22</v>
      </c>
      <c r="D42" s="2">
        <f>D41*0.4*0.6*1.22</f>
        <v>22.838400000000004</v>
      </c>
      <c r="E42" s="2">
        <v>5</v>
      </c>
      <c r="F42" s="1"/>
      <c r="G42" s="2"/>
      <c r="H42" s="1"/>
      <c r="I42" s="2"/>
      <c r="J42" s="1"/>
      <c r="K42" s="1"/>
    </row>
    <row r="43" spans="1:11" ht="22.5" customHeight="1">
      <c r="A43" s="42"/>
      <c r="B43" s="10" t="s">
        <v>29</v>
      </c>
      <c r="C43" s="37"/>
      <c r="D43" s="2"/>
      <c r="E43" s="2"/>
      <c r="F43" s="1"/>
      <c r="G43" s="2"/>
      <c r="H43" s="1"/>
      <c r="I43" s="2"/>
      <c r="J43" s="1"/>
      <c r="K43" s="11"/>
    </row>
    <row r="44" spans="1:11" ht="39">
      <c r="A44" s="42"/>
      <c r="B44" s="34" t="s">
        <v>56</v>
      </c>
      <c r="C44" s="39"/>
      <c r="D44" s="2"/>
      <c r="E44" s="2"/>
      <c r="F44" s="1"/>
      <c r="G44" s="2"/>
      <c r="H44" s="1"/>
      <c r="I44" s="2"/>
      <c r="J44" s="1"/>
      <c r="K44" s="1"/>
    </row>
    <row r="45" spans="1:11" ht="22.5" customHeight="1">
      <c r="A45" s="42"/>
      <c r="B45" s="40" t="s">
        <v>32</v>
      </c>
      <c r="C45" s="39"/>
      <c r="D45" s="2"/>
      <c r="E45" s="2"/>
      <c r="F45" s="1"/>
      <c r="G45" s="2"/>
      <c r="H45" s="1"/>
      <c r="I45" s="2"/>
      <c r="J45" s="1"/>
      <c r="K45" s="1"/>
    </row>
    <row r="46" spans="1:11" ht="15.75">
      <c r="A46" s="42"/>
      <c r="B46" s="40" t="s">
        <v>40</v>
      </c>
      <c r="C46" s="42"/>
      <c r="D46" s="2"/>
      <c r="E46" s="2"/>
      <c r="F46" s="1"/>
      <c r="G46" s="2"/>
      <c r="H46" s="1"/>
      <c r="I46" s="2"/>
      <c r="J46" s="1"/>
      <c r="K46" s="1"/>
    </row>
    <row r="47" spans="1:11" ht="30">
      <c r="A47" s="42">
        <v>1</v>
      </c>
      <c r="B47" s="16" t="s">
        <v>48</v>
      </c>
      <c r="C47" s="42" t="s">
        <v>28</v>
      </c>
      <c r="D47" s="2">
        <f>6033-D48</f>
        <v>5817</v>
      </c>
      <c r="E47" s="2">
        <v>0.93</v>
      </c>
      <c r="F47" s="1"/>
      <c r="G47" s="2"/>
      <c r="H47" s="1"/>
      <c r="I47" s="2"/>
      <c r="J47" s="1"/>
      <c r="K47" s="1"/>
    </row>
    <row r="48" spans="1:11" ht="30">
      <c r="A48" s="42">
        <v>2</v>
      </c>
      <c r="B48" s="16" t="s">
        <v>51</v>
      </c>
      <c r="C48" s="42" t="s">
        <v>28</v>
      </c>
      <c r="D48" s="2">
        <v>216</v>
      </c>
      <c r="E48" s="2">
        <v>0.52</v>
      </c>
      <c r="F48" s="1"/>
      <c r="G48" s="2"/>
      <c r="H48" s="1"/>
      <c r="I48" s="2"/>
      <c r="J48" s="1"/>
      <c r="K48" s="1"/>
    </row>
    <row r="49" spans="1:11" ht="15.75">
      <c r="A49" s="42"/>
      <c r="B49" s="40" t="s">
        <v>41</v>
      </c>
      <c r="C49" s="42"/>
      <c r="D49" s="2"/>
      <c r="E49" s="2"/>
      <c r="F49" s="1"/>
      <c r="G49" s="2"/>
      <c r="H49" s="1"/>
      <c r="I49" s="2"/>
      <c r="J49" s="1"/>
      <c r="K49" s="1"/>
    </row>
    <row r="50" spans="1:11" ht="16.5">
      <c r="A50" s="42">
        <v>1</v>
      </c>
      <c r="B50" s="48" t="s">
        <v>41</v>
      </c>
      <c r="C50" s="49"/>
      <c r="D50" s="46"/>
      <c r="E50" s="46"/>
      <c r="F50" s="47"/>
      <c r="G50" s="46"/>
      <c r="H50" s="47"/>
      <c r="I50" s="46"/>
      <c r="J50" s="47"/>
      <c r="K50" s="47"/>
    </row>
    <row r="51" spans="1:11" ht="16.5">
      <c r="A51" s="42">
        <v>3</v>
      </c>
      <c r="B51" s="48" t="s">
        <v>42</v>
      </c>
      <c r="C51" s="49" t="s">
        <v>43</v>
      </c>
      <c r="D51" s="47">
        <v>13</v>
      </c>
      <c r="E51" s="46">
        <v>100</v>
      </c>
      <c r="F51" s="47"/>
      <c r="G51" s="46"/>
      <c r="H51" s="47"/>
      <c r="I51" s="46"/>
      <c r="J51" s="47"/>
      <c r="K51" s="47"/>
    </row>
    <row r="52" spans="1:11" ht="16.5">
      <c r="A52" s="42">
        <v>4</v>
      </c>
      <c r="B52" s="48" t="s">
        <v>44</v>
      </c>
      <c r="C52" s="49" t="s">
        <v>43</v>
      </c>
      <c r="D52" s="47">
        <v>13</v>
      </c>
      <c r="E52" s="46">
        <v>100</v>
      </c>
      <c r="F52" s="47"/>
      <c r="G52" s="46"/>
      <c r="H52" s="47"/>
      <c r="I52" s="46"/>
      <c r="J52" s="47"/>
      <c r="K52" s="47"/>
    </row>
    <row r="53" spans="1:11" ht="33">
      <c r="A53" s="42">
        <v>9</v>
      </c>
      <c r="B53" s="50" t="s">
        <v>49</v>
      </c>
      <c r="C53" s="49" t="s">
        <v>28</v>
      </c>
      <c r="D53" s="47">
        <f>(+D51+D52)*3.5</f>
        <v>91</v>
      </c>
      <c r="E53" s="46">
        <v>9.3</v>
      </c>
      <c r="F53" s="47"/>
      <c r="G53" s="46"/>
      <c r="H53" s="47"/>
      <c r="I53" s="46"/>
      <c r="J53" s="47"/>
      <c r="K53" s="47"/>
    </row>
    <row r="54" spans="1:11" ht="18">
      <c r="A54" s="42">
        <v>10</v>
      </c>
      <c r="B54" s="51" t="s">
        <v>45</v>
      </c>
      <c r="C54" s="42" t="s">
        <v>22</v>
      </c>
      <c r="D54" s="47">
        <f>26*0.5*0.5*0.9</f>
        <v>5.8500000000000005</v>
      </c>
      <c r="E54" s="46">
        <v>90</v>
      </c>
      <c r="F54" s="47"/>
      <c r="G54" s="46"/>
      <c r="H54" s="47"/>
      <c r="I54" s="46"/>
      <c r="J54" s="47"/>
      <c r="K54" s="47"/>
    </row>
    <row r="55" spans="1:11" ht="22.5" customHeight="1">
      <c r="A55" s="42"/>
      <c r="B55" s="10" t="s">
        <v>30</v>
      </c>
      <c r="C55" s="39"/>
      <c r="D55" s="20"/>
      <c r="E55" s="20"/>
      <c r="F55" s="11"/>
      <c r="G55" s="20"/>
      <c r="H55" s="11"/>
      <c r="I55" s="20"/>
      <c r="J55" s="11"/>
      <c r="K55" s="38"/>
    </row>
    <row r="56" spans="1:12" ht="23.25" customHeight="1">
      <c r="A56" s="35"/>
      <c r="B56" s="35" t="s">
        <v>57</v>
      </c>
      <c r="C56" s="20" t="s">
        <v>10</v>
      </c>
      <c r="D56" s="20"/>
      <c r="E56" s="20"/>
      <c r="F56" s="20"/>
      <c r="G56" s="20"/>
      <c r="H56" s="20"/>
      <c r="I56" s="20"/>
      <c r="J56" s="20"/>
      <c r="K56" s="21"/>
      <c r="L56" s="28"/>
    </row>
    <row r="57" spans="1:11" ht="24" customHeight="1">
      <c r="A57" s="42"/>
      <c r="B57" s="22" t="s">
        <v>65</v>
      </c>
      <c r="C57" s="20" t="s">
        <v>10</v>
      </c>
      <c r="D57" s="2"/>
      <c r="E57" s="2"/>
      <c r="F57" s="2"/>
      <c r="G57" s="2"/>
      <c r="H57" s="2"/>
      <c r="I57" s="2"/>
      <c r="J57" s="2"/>
      <c r="K57" s="21"/>
    </row>
    <row r="58" spans="1:11" ht="24" customHeight="1">
      <c r="A58" s="42"/>
      <c r="B58" s="22" t="s">
        <v>17</v>
      </c>
      <c r="C58" s="20" t="s">
        <v>10</v>
      </c>
      <c r="D58" s="2"/>
      <c r="E58" s="2"/>
      <c r="F58" s="2"/>
      <c r="G58" s="2"/>
      <c r="H58" s="2"/>
      <c r="I58" s="2"/>
      <c r="J58" s="2"/>
      <c r="K58" s="21"/>
    </row>
    <row r="59" spans="1:11" ht="24" customHeight="1">
      <c r="A59" s="42"/>
      <c r="B59" s="22" t="s">
        <v>66</v>
      </c>
      <c r="C59" s="20" t="s">
        <v>10</v>
      </c>
      <c r="D59" s="2"/>
      <c r="E59" s="2"/>
      <c r="F59" s="2"/>
      <c r="G59" s="2"/>
      <c r="H59" s="2"/>
      <c r="I59" s="2"/>
      <c r="J59" s="2"/>
      <c r="K59" s="21"/>
    </row>
    <row r="60" spans="1:11" ht="24" customHeight="1">
      <c r="A60" s="42"/>
      <c r="B60" s="22" t="s">
        <v>17</v>
      </c>
      <c r="C60" s="20" t="s">
        <v>10</v>
      </c>
      <c r="D60" s="2"/>
      <c r="E60" s="2"/>
      <c r="F60" s="2"/>
      <c r="G60" s="2"/>
      <c r="H60" s="2"/>
      <c r="I60" s="2"/>
      <c r="J60" s="2"/>
      <c r="K60" s="21"/>
    </row>
    <row r="61" spans="1:11" ht="24" customHeight="1">
      <c r="A61" s="7"/>
      <c r="B61" s="22" t="s">
        <v>67</v>
      </c>
      <c r="C61" s="20" t="s">
        <v>10</v>
      </c>
      <c r="D61" s="2"/>
      <c r="E61" s="2"/>
      <c r="F61" s="2"/>
      <c r="G61" s="2"/>
      <c r="H61" s="2"/>
      <c r="I61" s="2"/>
      <c r="J61" s="2"/>
      <c r="K61" s="21"/>
    </row>
    <row r="62" spans="1:11" ht="24" customHeight="1">
      <c r="A62" s="7"/>
      <c r="B62" s="22" t="s">
        <v>17</v>
      </c>
      <c r="C62" s="20" t="s">
        <v>10</v>
      </c>
      <c r="D62" s="2"/>
      <c r="E62" s="2"/>
      <c r="F62" s="2"/>
      <c r="G62" s="2"/>
      <c r="H62" s="2"/>
      <c r="I62" s="2"/>
      <c r="J62" s="2"/>
      <c r="K62" s="21"/>
    </row>
    <row r="63" spans="1:11" ht="24" customHeight="1">
      <c r="A63" s="7"/>
      <c r="B63" s="22" t="s">
        <v>68</v>
      </c>
      <c r="C63" s="20" t="s">
        <v>10</v>
      </c>
      <c r="D63" s="2"/>
      <c r="E63" s="2"/>
      <c r="F63" s="2"/>
      <c r="G63" s="2"/>
      <c r="H63" s="2"/>
      <c r="I63" s="2"/>
      <c r="J63" s="2"/>
      <c r="K63" s="21"/>
    </row>
    <row r="64" spans="1:12" ht="24" customHeight="1">
      <c r="A64" s="7"/>
      <c r="B64" s="22" t="s">
        <v>17</v>
      </c>
      <c r="C64" s="20" t="s">
        <v>10</v>
      </c>
      <c r="D64" s="2"/>
      <c r="E64" s="2"/>
      <c r="F64" s="2"/>
      <c r="G64" s="2"/>
      <c r="H64" s="2"/>
      <c r="I64" s="2"/>
      <c r="J64" s="2"/>
      <c r="K64" s="21"/>
      <c r="L64" s="43"/>
    </row>
    <row r="65" spans="11:12" ht="15.75">
      <c r="K65" s="52"/>
      <c r="L65" s="52"/>
    </row>
    <row r="66" spans="11:12" ht="15">
      <c r="K66" s="28"/>
      <c r="L66" s="28"/>
    </row>
    <row r="67" spans="1:11" ht="16.5">
      <c r="A67" s="23"/>
      <c r="B67" s="23"/>
      <c r="C67" s="23"/>
      <c r="D67" s="23"/>
      <c r="E67" s="23"/>
      <c r="F67" s="24"/>
      <c r="G67" s="24"/>
      <c r="H67" s="24"/>
      <c r="I67" s="24"/>
      <c r="J67" s="23"/>
      <c r="K67" s="25"/>
    </row>
    <row r="68" spans="1:11" ht="16.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6.5">
      <c r="A69" s="44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ht="1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6.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</sheetData>
  <sheetProtection password="CF42" sheet="1"/>
  <mergeCells count="25">
    <mergeCell ref="A1:K1"/>
    <mergeCell ref="A7:A8"/>
    <mergeCell ref="H6:K6"/>
    <mergeCell ref="B5:E5"/>
    <mergeCell ref="B4:K4"/>
    <mergeCell ref="B3:K3"/>
    <mergeCell ref="K7:K8"/>
    <mergeCell ref="F5:G5"/>
    <mergeCell ref="I7:J7"/>
    <mergeCell ref="A2:K2"/>
    <mergeCell ref="D6:G6"/>
    <mergeCell ref="E7:F7"/>
    <mergeCell ref="C7:C8"/>
    <mergeCell ref="B7:B8"/>
    <mergeCell ref="B6:C6"/>
    <mergeCell ref="K65:L65"/>
    <mergeCell ref="D7:D8"/>
    <mergeCell ref="L25:M25"/>
    <mergeCell ref="A68:K68"/>
    <mergeCell ref="A71:K71"/>
    <mergeCell ref="G7:H7"/>
  </mergeCells>
  <printOptions horizontalCentered="1"/>
  <pageMargins left="0.2362204724409449" right="0.2362204724409449" top="0.5511811023622047" bottom="0" header="0.2362204724409449" footer="0"/>
  <pageSetup horizontalDpi="600" verticalDpi="600" orientation="landscape" paperSize="9" scale="75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2015-03-28T18:05:10Z</cp:lastPrinted>
  <dcterms:created xsi:type="dcterms:W3CDTF">2006-03-03T07:45:10Z</dcterms:created>
  <dcterms:modified xsi:type="dcterms:W3CDTF">2015-05-13T13:29:46Z</dcterms:modified>
  <cp:category/>
  <cp:version/>
  <cp:contentType/>
  <cp:contentStatus/>
</cp:coreProperties>
</file>