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B-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<sst xmlns="http://schemas.openxmlformats.org/spreadsheetml/2006/main" count="67" uniqueCount="48">
  <si>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#</t>
  </si>
  <si>
    <t>samuSaos dasaxeleba</t>
  </si>
  <si>
    <t>ganz.</t>
  </si>
  <si>
    <t>raod</t>
  </si>
  <si>
    <t>t</t>
  </si>
  <si>
    <t>masala</t>
  </si>
  <si>
    <t>xelfasi</t>
  </si>
  <si>
    <t>meqanizmi</t>
  </si>
  <si>
    <t>jami</t>
  </si>
  <si>
    <t>erT. Ffasi</t>
  </si>
  <si>
    <t>c</t>
  </si>
  <si>
    <t>3</t>
  </si>
  <si>
    <t>5</t>
  </si>
  <si>
    <t>7</t>
  </si>
  <si>
    <t>9</t>
  </si>
  <si>
    <t>11</t>
  </si>
  <si>
    <t>xarjTaRricxva</t>
  </si>
  <si>
    <t>sul danaxarjebi</t>
  </si>
  <si>
    <t>%</t>
  </si>
  <si>
    <t>ჯამი</t>
  </si>
  <si>
    <t>zednadebi xarjebi</t>
  </si>
  <si>
    <t xml:space="preserve">gegmiuri dagroveba  </t>
  </si>
  <si>
    <r>
      <t xml:space="preserve">gauTvaliswinebeli xarjebi </t>
    </r>
    <r>
      <rPr>
        <b/>
        <sz val="12"/>
        <color indexed="10"/>
        <rFont val="AcadNusx"/>
        <family val="0"/>
      </rPr>
      <t>(*)</t>
    </r>
  </si>
  <si>
    <t xml:space="preserve">s u l </t>
  </si>
  <si>
    <t>transportis xarji (masalaTa Rirebulebidan)</t>
  </si>
  <si>
    <t xml:space="preserve">დანართი N#2 </t>
  </si>
  <si>
    <t>პრეტენდენტი ორგანიზაცია</t>
  </si>
  <si>
    <t>ხელმოწერა   ბ.ა.</t>
  </si>
  <si>
    <t>SeniSvna:</t>
  </si>
  <si>
    <t>განფასება შედგენილ იქნას  საქართველოს მთავრობის 2014 წლის 14 იანვრის #55 დადგენილების  მოთხოვნათა გათვალისწინებით.</t>
  </si>
  <si>
    <r>
      <t xml:space="preserve">(*) </t>
    </r>
    <r>
      <rPr>
        <b/>
        <sz val="12"/>
        <rFont val="AcadNusx"/>
        <family val="0"/>
      </rPr>
      <t>gauTvaliswinebeli xarji</t>
    </r>
    <r>
      <rPr>
        <sz val="12"/>
        <rFont val="AcadNusx"/>
        <family val="0"/>
      </rPr>
      <t xml:space="preserve"> -- dauSvebelia pretendentis mier gauTvaliswinebeli xarjis procentuli maCveneblis Secvla </t>
    </r>
    <r>
      <rPr>
        <b/>
        <sz val="12"/>
        <color indexed="10"/>
        <rFont val="AcadNusx"/>
        <family val="0"/>
      </rPr>
      <t>(3%)</t>
    </r>
  </si>
  <si>
    <t>gruntis amoTxra xeliT</t>
  </si>
  <si>
    <t>kub.m</t>
  </si>
  <si>
    <t>RorRis mosamzadebeli fena  lenturi saZirkvlis qveS</t>
  </si>
  <si>
    <t>betonis lenturi saZirkvlis mowyoba m-250</t>
  </si>
  <si>
    <t>armatura saZirkvlisTvis d-12 a-III</t>
  </si>
  <si>
    <t>sayalibe xis masala saZirkvlisTvis</t>
  </si>
  <si>
    <t>RorRis mosamzadebeli fena bazaltis filebis qveS  sisqiT 8sm (24.8kv.m)</t>
  </si>
  <si>
    <t>betonis filis dasxma</t>
  </si>
  <si>
    <t>bazaltis filebis dageba</t>
  </si>
  <si>
    <t>kv.m</t>
  </si>
  <si>
    <t>liTonis WiSkris da Robis SeRebva antikoroziuli zeTovani saRebaviT</t>
  </si>
  <si>
    <t>gasamwvanebeli teritoriis Sevseba gruntiT</t>
  </si>
  <si>
    <t xml:space="preserve">skveris sanaTis montaJi (kabeli, liTonis trosi, sanaTi) </t>
  </si>
  <si>
    <t>skveris skamis montaJi sigrZiT 1.8m</t>
  </si>
  <si>
    <t>sof. ratevanSi nodar devnozaSvilis saxelobis wyaros mimdebare teritoriis keTilmowyobis samuSaoebis</t>
  </si>
  <si>
    <r>
      <t xml:space="preserve">liTonis Robis mowyoba kvadratuli milebiT </t>
    </r>
    <r>
      <rPr>
        <b/>
        <sz val="11"/>
        <color indexed="10"/>
        <rFont val="AcadNusx"/>
        <family val="0"/>
      </rPr>
      <t>h-1,2m</t>
    </r>
  </si>
  <si>
    <r>
      <t xml:space="preserve">liTonis WiSkris mowyoba kvadratuli milebiT </t>
    </r>
    <r>
      <rPr>
        <b/>
        <sz val="11"/>
        <color indexed="10"/>
        <rFont val="AcadNusx"/>
        <family val="0"/>
      </rPr>
      <t>h-1.6m</t>
    </r>
  </si>
</sst>
</file>

<file path=xl/styles.xml><?xml version="1.0" encoding="utf-8"?>
<styleSheet xmlns="http://schemas.openxmlformats.org/spreadsheetml/2006/main">
  <numFmts count="5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%"/>
    <numFmt numFmtId="191" formatCode="0.0000"/>
    <numFmt numFmtId="192" formatCode="0.00000000"/>
    <numFmt numFmtId="193" formatCode="0.0000000"/>
    <numFmt numFmtId="194" formatCode="0.000000"/>
    <numFmt numFmtId="195" formatCode="0.00000"/>
    <numFmt numFmtId="196" formatCode="_(* #,##0.00_);_(* \(#,##0.00\);_(* &quot;-&quot;???_);_(@_)"/>
    <numFmt numFmtId="197" formatCode="_(* #,##0.000_);_(* \(#,##0.000\);_(* &quot;-&quot;???_);_(@_)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0.0;[Red]0.0"/>
    <numFmt numFmtId="202" formatCode="_-* #,##0.000\ _L_a_r_i_-;\-* #,##0.000\ _L_a_r_i_-;_-* &quot;-&quot;???\ _L_a_r_i_-;_-@_-"/>
    <numFmt numFmtId="203" formatCode="0.00;[Red]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;[Red]0"/>
    <numFmt numFmtId="209" formatCode="#,##0.0"/>
    <numFmt numFmtId="210" formatCode="[$-409]dddd\,\ mmmm\ dd\,\ yyyy"/>
    <numFmt numFmtId="211" formatCode="[$-409]h:mm:ss\ AM/PM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1"/>
      <name val="AcadMtavr"/>
      <family val="0"/>
    </font>
    <font>
      <b/>
      <sz val="11"/>
      <name val="AcadNusx"/>
      <family val="0"/>
    </font>
    <font>
      <sz val="12"/>
      <name val="AcadNusx"/>
      <family val="0"/>
    </font>
    <font>
      <b/>
      <sz val="11"/>
      <name val="Arial Cyr"/>
      <family val="0"/>
    </font>
    <font>
      <b/>
      <sz val="12"/>
      <name val="AcadNusx"/>
      <family val="0"/>
    </font>
    <font>
      <b/>
      <sz val="12"/>
      <color indexed="10"/>
      <name val="AcadNusx"/>
      <family val="0"/>
    </font>
    <font>
      <b/>
      <sz val="10"/>
      <name val="Arial"/>
      <family val="2"/>
    </font>
    <font>
      <b/>
      <sz val="11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cadNusx"/>
      <family val="0"/>
    </font>
    <font>
      <sz val="12"/>
      <color indexed="8"/>
      <name val="AcadNusx"/>
      <family val="0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sz val="12"/>
      <color indexed="10"/>
      <name val="AcadNusx"/>
      <family val="0"/>
    </font>
    <font>
      <b/>
      <sz val="11"/>
      <color indexed="10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Nusx"/>
      <family val="0"/>
    </font>
    <font>
      <sz val="12"/>
      <color theme="1"/>
      <name val="AcadNusx"/>
      <family val="0"/>
    </font>
    <font>
      <sz val="11"/>
      <color theme="1"/>
      <name val="AcadNusx"/>
      <family val="0"/>
    </font>
    <font>
      <b/>
      <sz val="12"/>
      <color theme="1"/>
      <name val="AcadNusx"/>
      <family val="0"/>
    </font>
    <font>
      <b/>
      <sz val="12"/>
      <color rgb="FFFF0000"/>
      <name val="AcadNusx"/>
      <family val="0"/>
    </font>
    <font>
      <b/>
      <sz val="11"/>
      <color theme="1"/>
      <name val="AcadNusx"/>
      <family val="0"/>
    </font>
    <font>
      <b/>
      <sz val="11"/>
      <color theme="1"/>
      <name val="AcadMtavr"/>
      <family val="0"/>
    </font>
    <font>
      <b/>
      <sz val="11"/>
      <color rgb="FFFF0000"/>
      <name val="AcadMtavr"/>
      <family val="0"/>
    </font>
    <font>
      <sz val="12"/>
      <color rgb="FFFF0000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0" fontId="55" fillId="0" borderId="0" xfId="0" applyNumberFormat="1" applyFont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6" fillId="0" borderId="0" xfId="0" applyNumberFormat="1" applyFont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18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2" fontId="58" fillId="34" borderId="12" xfId="0" applyNumberFormat="1" applyFont="1" applyFill="1" applyBorder="1" applyAlignment="1" applyProtection="1">
      <alignment horizontal="center" vertical="center" wrapText="1"/>
      <protection hidden="1"/>
    </xf>
    <xf numFmtId="2" fontId="58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2" fontId="58" fillId="34" borderId="13" xfId="0" applyNumberFormat="1" applyFont="1" applyFill="1" applyBorder="1" applyAlignment="1" applyProtection="1">
      <alignment horizontal="center" vertical="center" wrapText="1"/>
      <protection hidden="1"/>
    </xf>
    <xf numFmtId="190" fontId="58" fillId="0" borderId="12" xfId="0" applyNumberFormat="1" applyFont="1" applyBorder="1" applyAlignment="1" applyProtection="1">
      <alignment horizontal="center" vertical="center" wrapText="1"/>
      <protection hidden="1"/>
    </xf>
    <xf numFmtId="2" fontId="58" fillId="0" borderId="13" xfId="0" applyNumberFormat="1" applyFont="1" applyBorder="1" applyAlignment="1" applyProtection="1">
      <alignment horizontal="center" vertical="center" wrapText="1"/>
      <protection hidden="1"/>
    </xf>
    <xf numFmtId="190" fontId="58" fillId="0" borderId="14" xfId="0" applyNumberFormat="1" applyFont="1" applyBorder="1" applyAlignment="1" applyProtection="1">
      <alignment horizontal="center" vertical="center" wrapText="1"/>
      <protection hidden="1"/>
    </xf>
    <xf numFmtId="2" fontId="58" fillId="0" borderId="15" xfId="0" applyNumberFormat="1" applyFont="1" applyBorder="1" applyAlignment="1" applyProtection="1">
      <alignment horizontal="center" vertical="center" wrapText="1"/>
      <protection hidden="1"/>
    </xf>
    <xf numFmtId="2" fontId="58" fillId="0" borderId="16" xfId="0" applyNumberFormat="1" applyFont="1" applyBorder="1" applyAlignment="1" applyProtection="1">
      <alignment horizontal="center" vertical="center" wrapText="1"/>
      <protection hidden="1"/>
    </xf>
    <xf numFmtId="9" fontId="59" fillId="0" borderId="12" xfId="0" applyNumberFormat="1" applyFont="1" applyBorder="1" applyAlignment="1" applyProtection="1">
      <alignment horizontal="center" vertical="center" wrapText="1"/>
      <protection hidden="1"/>
    </xf>
    <xf numFmtId="2" fontId="58" fillId="0" borderId="17" xfId="0" applyNumberFormat="1" applyFont="1" applyBorder="1" applyAlignment="1" applyProtection="1">
      <alignment horizontal="center" vertical="center" wrapText="1"/>
      <protection hidden="1"/>
    </xf>
    <xf numFmtId="1" fontId="58" fillId="34" borderId="18" xfId="0" applyNumberFormat="1" applyFont="1" applyFill="1" applyBorder="1" applyAlignment="1" applyProtection="1">
      <alignment horizontal="center" vertical="center" wrapText="1"/>
      <protection hidden="1"/>
    </xf>
    <xf numFmtId="2" fontId="6" fillId="33" borderId="12" xfId="0" applyNumberFormat="1" applyFont="1" applyFill="1" applyBorder="1" applyAlignment="1" applyProtection="1">
      <alignment horizontal="center"/>
      <protection locked="0"/>
    </xf>
    <xf numFmtId="2" fontId="6" fillId="33" borderId="12" xfId="0" applyNumberFormat="1" applyFont="1" applyFill="1" applyBorder="1" applyAlignment="1" applyProtection="1">
      <alignment horizontal="center" vertical="center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58" fillId="0" borderId="19" xfId="0" applyNumberFormat="1" applyFont="1" applyBorder="1" applyAlignment="1" applyProtection="1">
      <alignment horizontal="right" vertical="center" wrapText="1"/>
      <protection hidden="1"/>
    </xf>
    <xf numFmtId="0" fontId="58" fillId="0" borderId="20" xfId="0" applyNumberFormat="1" applyFont="1" applyBorder="1" applyAlignment="1" applyProtection="1">
      <alignment horizontal="right" vertical="center" wrapText="1"/>
      <protection hidden="1"/>
    </xf>
    <xf numFmtId="0" fontId="58" fillId="0" borderId="21" xfId="0" applyNumberFormat="1" applyFont="1" applyBorder="1" applyAlignment="1" applyProtection="1">
      <alignment horizontal="right" vertical="center" wrapText="1"/>
      <protection hidden="1"/>
    </xf>
    <xf numFmtId="0" fontId="58" fillId="0" borderId="12" xfId="0" applyNumberFormat="1" applyFont="1" applyBorder="1" applyAlignment="1" applyProtection="1">
      <alignment horizontal="right" vertical="center" wrapText="1"/>
      <protection hidden="1"/>
    </xf>
    <xf numFmtId="2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3" fillId="0" borderId="22" xfId="0" applyFont="1" applyBorder="1" applyAlignment="1" applyProtection="1">
      <alignment horizontal="left" vertical="center" wrapText="1"/>
      <protection hidden="1"/>
    </xf>
    <xf numFmtId="0" fontId="56" fillId="0" borderId="22" xfId="0" applyFont="1" applyBorder="1" applyAlignment="1" applyProtection="1">
      <alignment horizontal="left" vertical="center" wrapText="1"/>
      <protection hidden="1"/>
    </xf>
    <xf numFmtId="0" fontId="56" fillId="0" borderId="23" xfId="0" applyFont="1" applyBorder="1" applyAlignment="1" applyProtection="1">
      <alignment horizontal="left" vertical="center" wrapText="1"/>
      <protection hidden="1"/>
    </xf>
    <xf numFmtId="0" fontId="56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56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56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58" fillId="34" borderId="27" xfId="0" applyNumberFormat="1" applyFont="1" applyFill="1" applyBorder="1" applyAlignment="1" applyProtection="1">
      <alignment horizontal="right" vertical="center" wrapText="1"/>
      <protection hidden="1"/>
    </xf>
    <xf numFmtId="0" fontId="58" fillId="34" borderId="14" xfId="0" applyNumberFormat="1" applyFont="1" applyFill="1" applyBorder="1" applyAlignment="1" applyProtection="1">
      <alignment horizontal="right" vertical="center" wrapText="1"/>
      <protection hidden="1"/>
    </xf>
    <xf numFmtId="0" fontId="58" fillId="34" borderId="28" xfId="0" applyNumberFormat="1" applyFont="1" applyFill="1" applyBorder="1" applyAlignment="1" applyProtection="1">
      <alignment horizontal="right" vertical="center" wrapText="1"/>
      <protection hidden="1"/>
    </xf>
    <xf numFmtId="0" fontId="55" fillId="0" borderId="0" xfId="0" applyNumberFormat="1" applyFont="1" applyAlignment="1" applyProtection="1">
      <alignment horizontal="right" vertical="center" wrapText="1"/>
      <protection hidden="1"/>
    </xf>
    <xf numFmtId="0" fontId="11" fillId="0" borderId="29" xfId="0" applyFont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58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58" fillId="34" borderId="12" xfId="0" applyNumberFormat="1" applyFont="1" applyFill="1" applyBorder="1" applyAlignment="1" applyProtection="1">
      <alignment horizontal="right" vertical="center" wrapText="1"/>
      <protection hidden="1"/>
    </xf>
    <xf numFmtId="0" fontId="58" fillId="0" borderId="27" xfId="0" applyNumberFormat="1" applyFont="1" applyBorder="1" applyAlignment="1" applyProtection="1">
      <alignment horizontal="right" vertical="center" wrapText="1"/>
      <protection hidden="1"/>
    </xf>
    <xf numFmtId="0" fontId="58" fillId="0" borderId="14" xfId="0" applyNumberFormat="1" applyFont="1" applyBorder="1" applyAlignment="1" applyProtection="1">
      <alignment horizontal="right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50" zoomScaleNormal="150" zoomScalePageLayoutView="0" workbookViewId="0" topLeftCell="A22">
      <selection activeCell="D17" sqref="D17:D18"/>
    </sheetView>
  </sheetViews>
  <sheetFormatPr defaultColWidth="9.00390625" defaultRowHeight="12.75"/>
  <cols>
    <col min="1" max="1" width="4.625" style="0" customWidth="1"/>
    <col min="2" max="2" width="54.75390625" style="0" customWidth="1"/>
    <col min="4" max="4" width="10.125" style="0" bestFit="1" customWidth="1"/>
    <col min="5" max="6" width="8.75390625" style="0" customWidth="1"/>
    <col min="11" max="11" width="11.125" style="0" customWidth="1"/>
  </cols>
  <sheetData>
    <row r="1" spans="1:12" ht="23.25" customHeigh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2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15.7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15.75" customHeight="1">
      <c r="A4" s="21"/>
      <c r="B4" s="48" t="s">
        <v>16</v>
      </c>
      <c r="C4" s="48"/>
      <c r="D4" s="48"/>
      <c r="E4" s="48"/>
      <c r="F4" s="48"/>
      <c r="G4" s="48"/>
      <c r="H4" s="48"/>
      <c r="I4" s="48"/>
      <c r="J4" s="48"/>
      <c r="K4" s="21"/>
    </row>
    <row r="5" spans="1:11" s="1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2" customFormat="1" ht="13.5" customHeight="1">
      <c r="A6" s="54" t="s">
        <v>0</v>
      </c>
      <c r="B6" s="54" t="s">
        <v>1</v>
      </c>
      <c r="C6" s="54" t="s">
        <v>2</v>
      </c>
      <c r="D6" s="53" t="s">
        <v>3</v>
      </c>
      <c r="E6" s="54" t="s">
        <v>5</v>
      </c>
      <c r="F6" s="54"/>
      <c r="G6" s="54" t="s">
        <v>6</v>
      </c>
      <c r="H6" s="54"/>
      <c r="I6" s="54" t="s">
        <v>7</v>
      </c>
      <c r="J6" s="54"/>
      <c r="K6" s="53" t="s">
        <v>8</v>
      </c>
    </row>
    <row r="7" spans="1:11" s="2" customFormat="1" ht="27">
      <c r="A7" s="54"/>
      <c r="B7" s="54"/>
      <c r="C7" s="54"/>
      <c r="D7" s="53"/>
      <c r="E7" s="24" t="s">
        <v>9</v>
      </c>
      <c r="F7" s="23" t="s">
        <v>8</v>
      </c>
      <c r="G7" s="25" t="s">
        <v>9</v>
      </c>
      <c r="H7" s="22" t="s">
        <v>8</v>
      </c>
      <c r="I7" s="24" t="s">
        <v>9</v>
      </c>
      <c r="J7" s="22" t="s">
        <v>8</v>
      </c>
      <c r="K7" s="53"/>
    </row>
    <row r="8" spans="1:11" s="2" customFormat="1" ht="13.5">
      <c r="A8" s="22">
        <v>1</v>
      </c>
      <c r="B8" s="22">
        <v>2</v>
      </c>
      <c r="C8" s="26" t="s">
        <v>11</v>
      </c>
      <c r="D8" s="22">
        <v>4</v>
      </c>
      <c r="E8" s="26" t="s">
        <v>12</v>
      </c>
      <c r="F8" s="22">
        <v>6</v>
      </c>
      <c r="G8" s="26" t="s">
        <v>13</v>
      </c>
      <c r="H8" s="22">
        <v>8</v>
      </c>
      <c r="I8" s="26" t="s">
        <v>14</v>
      </c>
      <c r="J8" s="22">
        <v>10</v>
      </c>
      <c r="K8" s="26" t="s">
        <v>15</v>
      </c>
    </row>
    <row r="9" spans="1:12" s="5" customFormat="1" ht="27.75" customHeight="1">
      <c r="A9" s="27">
        <v>1</v>
      </c>
      <c r="B9" s="44" t="s">
        <v>31</v>
      </c>
      <c r="C9" s="45" t="s">
        <v>32</v>
      </c>
      <c r="D9" s="46">
        <f>2.64*1.2</f>
        <v>3.168</v>
      </c>
      <c r="E9" s="41"/>
      <c r="F9" s="41">
        <f>D9*E9</f>
        <v>0</v>
      </c>
      <c r="G9" s="41"/>
      <c r="H9" s="41">
        <f>D9*G9</f>
        <v>0</v>
      </c>
      <c r="I9" s="41"/>
      <c r="J9" s="41">
        <f>D9*I9</f>
        <v>0</v>
      </c>
      <c r="K9" s="41">
        <f>J9+H9+F9</f>
        <v>0</v>
      </c>
      <c r="L9" s="9"/>
    </row>
    <row r="10" spans="1:12" s="4" customFormat="1" ht="37.5" customHeight="1">
      <c r="A10" s="28">
        <v>2</v>
      </c>
      <c r="B10" s="44" t="s">
        <v>33</v>
      </c>
      <c r="C10" s="45" t="s">
        <v>32</v>
      </c>
      <c r="D10" s="46">
        <v>0.53</v>
      </c>
      <c r="E10" s="42"/>
      <c r="F10" s="42">
        <f aca="true" t="shared" si="0" ref="F10:F22">D10*E10</f>
        <v>0</v>
      </c>
      <c r="G10" s="42"/>
      <c r="H10" s="42">
        <f aca="true" t="shared" si="1" ref="H10:H22">D10*G10</f>
        <v>0</v>
      </c>
      <c r="I10" s="42"/>
      <c r="J10" s="42">
        <f aca="true" t="shared" si="2" ref="J10:J22">D10*I10</f>
        <v>0</v>
      </c>
      <c r="K10" s="42">
        <f aca="true" t="shared" si="3" ref="K10:K22">J10+H10+F10</f>
        <v>0</v>
      </c>
      <c r="L10" s="10"/>
    </row>
    <row r="11" spans="1:12" s="5" customFormat="1" ht="29.25" customHeight="1">
      <c r="A11" s="27">
        <v>3</v>
      </c>
      <c r="B11" s="44" t="s">
        <v>34</v>
      </c>
      <c r="C11" s="45" t="s">
        <v>32</v>
      </c>
      <c r="D11" s="46">
        <v>2.88</v>
      </c>
      <c r="E11" s="41"/>
      <c r="F11" s="41">
        <f t="shared" si="0"/>
        <v>0</v>
      </c>
      <c r="G11" s="41"/>
      <c r="H11" s="41">
        <f t="shared" si="1"/>
        <v>0</v>
      </c>
      <c r="I11" s="41"/>
      <c r="J11" s="41">
        <f t="shared" si="2"/>
        <v>0</v>
      </c>
      <c r="K11" s="41">
        <f t="shared" si="3"/>
        <v>0</v>
      </c>
      <c r="L11" s="9"/>
    </row>
    <row r="12" spans="1:12" s="1" customFormat="1" ht="21.75" customHeight="1">
      <c r="A12" s="28">
        <v>4</v>
      </c>
      <c r="B12" s="44" t="s">
        <v>35</v>
      </c>
      <c r="C12" s="45" t="s">
        <v>4</v>
      </c>
      <c r="D12" s="46">
        <v>0.118</v>
      </c>
      <c r="E12" s="42"/>
      <c r="F12" s="42">
        <f t="shared" si="0"/>
        <v>0</v>
      </c>
      <c r="G12" s="42"/>
      <c r="H12" s="42">
        <f t="shared" si="1"/>
        <v>0</v>
      </c>
      <c r="I12" s="42"/>
      <c r="J12" s="42">
        <f t="shared" si="2"/>
        <v>0</v>
      </c>
      <c r="K12" s="42">
        <f t="shared" si="3"/>
        <v>0</v>
      </c>
      <c r="L12" s="7"/>
    </row>
    <row r="13" spans="1:12" s="2" customFormat="1" ht="29.25" customHeight="1">
      <c r="A13" s="28">
        <v>5</v>
      </c>
      <c r="B13" s="44" t="s">
        <v>36</v>
      </c>
      <c r="C13" s="45" t="s">
        <v>32</v>
      </c>
      <c r="D13" s="46">
        <v>0.62</v>
      </c>
      <c r="E13" s="42"/>
      <c r="F13" s="43">
        <f t="shared" si="0"/>
        <v>0</v>
      </c>
      <c r="G13" s="42"/>
      <c r="H13" s="42">
        <f t="shared" si="1"/>
        <v>0</v>
      </c>
      <c r="I13" s="42"/>
      <c r="J13" s="42">
        <f t="shared" si="2"/>
        <v>0</v>
      </c>
      <c r="K13" s="42">
        <f t="shared" si="3"/>
        <v>0</v>
      </c>
      <c r="L13" s="7"/>
    </row>
    <row r="14" spans="1:12" s="2" customFormat="1" ht="31.5">
      <c r="A14" s="28">
        <v>6</v>
      </c>
      <c r="B14" s="44" t="s">
        <v>37</v>
      </c>
      <c r="C14" s="45" t="s">
        <v>32</v>
      </c>
      <c r="D14" s="46">
        <f>1.92*1.05</f>
        <v>2.016</v>
      </c>
      <c r="E14" s="42"/>
      <c r="F14" s="43">
        <f t="shared" si="0"/>
        <v>0</v>
      </c>
      <c r="G14" s="42"/>
      <c r="H14" s="42">
        <f t="shared" si="1"/>
        <v>0</v>
      </c>
      <c r="I14" s="42"/>
      <c r="J14" s="42">
        <f t="shared" si="2"/>
        <v>0</v>
      </c>
      <c r="K14" s="42">
        <f t="shared" si="3"/>
        <v>0</v>
      </c>
      <c r="L14" s="7"/>
    </row>
    <row r="15" spans="1:12" s="2" customFormat="1" ht="26.25" customHeight="1">
      <c r="A15" s="28">
        <v>7</v>
      </c>
      <c r="B15" s="44" t="s">
        <v>38</v>
      </c>
      <c r="C15" s="45" t="s">
        <v>32</v>
      </c>
      <c r="D15" s="46">
        <f>25*0.14</f>
        <v>3.5000000000000004</v>
      </c>
      <c r="E15" s="42"/>
      <c r="F15" s="43">
        <f t="shared" si="0"/>
        <v>0</v>
      </c>
      <c r="G15" s="42"/>
      <c r="H15" s="42">
        <f t="shared" si="1"/>
        <v>0</v>
      </c>
      <c r="I15" s="42"/>
      <c r="J15" s="42">
        <f t="shared" si="2"/>
        <v>0</v>
      </c>
      <c r="K15" s="42">
        <f t="shared" si="3"/>
        <v>0</v>
      </c>
      <c r="L15" s="7"/>
    </row>
    <row r="16" spans="1:12" s="6" customFormat="1" ht="26.25" customHeight="1">
      <c r="A16" s="27">
        <v>8</v>
      </c>
      <c r="B16" s="44" t="s">
        <v>39</v>
      </c>
      <c r="C16" s="45" t="s">
        <v>40</v>
      </c>
      <c r="D16" s="46">
        <v>24.8</v>
      </c>
      <c r="E16" s="41"/>
      <c r="F16" s="41">
        <f t="shared" si="0"/>
        <v>0</v>
      </c>
      <c r="G16" s="41"/>
      <c r="H16" s="41">
        <f t="shared" si="1"/>
        <v>0</v>
      </c>
      <c r="I16" s="41"/>
      <c r="J16" s="41">
        <f t="shared" si="2"/>
        <v>0</v>
      </c>
      <c r="K16" s="41">
        <f t="shared" si="3"/>
        <v>0</v>
      </c>
      <c r="L16" s="8"/>
    </row>
    <row r="17" spans="1:12" s="1" customFormat="1" ht="39" customHeight="1">
      <c r="A17" s="28">
        <v>9</v>
      </c>
      <c r="B17" s="44" t="s">
        <v>46</v>
      </c>
      <c r="C17" s="45" t="s">
        <v>40</v>
      </c>
      <c r="D17" s="47">
        <v>27.72</v>
      </c>
      <c r="E17" s="42"/>
      <c r="F17" s="42">
        <f t="shared" si="0"/>
        <v>0</v>
      </c>
      <c r="G17" s="42"/>
      <c r="H17" s="42">
        <f t="shared" si="1"/>
        <v>0</v>
      </c>
      <c r="I17" s="42"/>
      <c r="J17" s="42">
        <f t="shared" si="2"/>
        <v>0</v>
      </c>
      <c r="K17" s="42">
        <f t="shared" si="3"/>
        <v>0</v>
      </c>
      <c r="L17" s="7"/>
    </row>
    <row r="18" spans="1:12" s="1" customFormat="1" ht="31.5">
      <c r="A18" s="28">
        <v>10</v>
      </c>
      <c r="B18" s="44" t="s">
        <v>47</v>
      </c>
      <c r="C18" s="45" t="s">
        <v>40</v>
      </c>
      <c r="D18" s="47">
        <v>2.38</v>
      </c>
      <c r="E18" s="42"/>
      <c r="F18" s="42">
        <f t="shared" si="0"/>
        <v>0</v>
      </c>
      <c r="G18" s="42"/>
      <c r="H18" s="42">
        <f t="shared" si="1"/>
        <v>0</v>
      </c>
      <c r="I18" s="42"/>
      <c r="J18" s="42">
        <f t="shared" si="2"/>
        <v>0</v>
      </c>
      <c r="K18" s="42">
        <f t="shared" si="3"/>
        <v>0</v>
      </c>
      <c r="L18" s="7"/>
    </row>
    <row r="19" spans="1:12" s="3" customFormat="1" ht="31.5">
      <c r="A19" s="28">
        <v>11</v>
      </c>
      <c r="B19" s="44" t="s">
        <v>41</v>
      </c>
      <c r="C19" s="45" t="s">
        <v>40</v>
      </c>
      <c r="D19" s="47">
        <f>D18+D17</f>
        <v>30.099999999999998</v>
      </c>
      <c r="E19" s="42"/>
      <c r="F19" s="42">
        <f t="shared" si="0"/>
        <v>0</v>
      </c>
      <c r="G19" s="42"/>
      <c r="H19" s="43">
        <f t="shared" si="1"/>
        <v>0</v>
      </c>
      <c r="I19" s="42"/>
      <c r="J19" s="42">
        <f t="shared" si="2"/>
        <v>0</v>
      </c>
      <c r="K19" s="42">
        <f t="shared" si="3"/>
        <v>0</v>
      </c>
      <c r="L19" s="11"/>
    </row>
    <row r="20" spans="1:12" s="1" customFormat="1" ht="31.5">
      <c r="A20" s="28">
        <v>12</v>
      </c>
      <c r="B20" s="44" t="s">
        <v>42</v>
      </c>
      <c r="C20" s="45" t="s">
        <v>32</v>
      </c>
      <c r="D20" s="46">
        <v>12.8</v>
      </c>
      <c r="E20" s="42"/>
      <c r="F20" s="42">
        <f t="shared" si="0"/>
        <v>0</v>
      </c>
      <c r="G20" s="42"/>
      <c r="H20" s="42">
        <f t="shared" si="1"/>
        <v>0</v>
      </c>
      <c r="I20" s="42"/>
      <c r="J20" s="42">
        <f t="shared" si="2"/>
        <v>0</v>
      </c>
      <c r="K20" s="42">
        <f t="shared" si="3"/>
        <v>0</v>
      </c>
      <c r="L20" s="7"/>
    </row>
    <row r="21" spans="1:12" s="1" customFormat="1" ht="31.5">
      <c r="A21" s="28">
        <v>13</v>
      </c>
      <c r="B21" s="44" t="s">
        <v>43</v>
      </c>
      <c r="C21" s="45" t="s">
        <v>10</v>
      </c>
      <c r="D21" s="46">
        <v>2</v>
      </c>
      <c r="E21" s="42"/>
      <c r="F21" s="42">
        <f t="shared" si="0"/>
        <v>0</v>
      </c>
      <c r="G21" s="42"/>
      <c r="H21" s="42">
        <f t="shared" si="1"/>
        <v>0</v>
      </c>
      <c r="I21" s="42"/>
      <c r="J21" s="42">
        <f t="shared" si="2"/>
        <v>0</v>
      </c>
      <c r="K21" s="42">
        <f t="shared" si="3"/>
        <v>0</v>
      </c>
      <c r="L21" s="7"/>
    </row>
    <row r="22" spans="1:12" s="1" customFormat="1" ht="24" customHeight="1">
      <c r="A22" s="28">
        <v>14</v>
      </c>
      <c r="B22" s="44" t="s">
        <v>44</v>
      </c>
      <c r="C22" s="45" t="s">
        <v>10</v>
      </c>
      <c r="D22" s="46">
        <v>2</v>
      </c>
      <c r="E22" s="42"/>
      <c r="F22" s="42">
        <f t="shared" si="0"/>
        <v>0</v>
      </c>
      <c r="G22" s="42"/>
      <c r="H22" s="42">
        <f t="shared" si="1"/>
        <v>0</v>
      </c>
      <c r="I22" s="42"/>
      <c r="J22" s="42">
        <f t="shared" si="2"/>
        <v>0</v>
      </c>
      <c r="K22" s="42">
        <f t="shared" si="3"/>
        <v>0</v>
      </c>
      <c r="L22" s="7"/>
    </row>
    <row r="23" spans="1:11" ht="16.5">
      <c r="A23" s="67" t="s">
        <v>17</v>
      </c>
      <c r="B23" s="68"/>
      <c r="C23" s="68"/>
      <c r="D23" s="68"/>
      <c r="E23" s="68"/>
      <c r="F23" s="29">
        <f>SUM(F9:F22)</f>
        <v>0</v>
      </c>
      <c r="G23" s="30"/>
      <c r="H23" s="29">
        <f>SUM(H9:H22)</f>
        <v>0</v>
      </c>
      <c r="I23" s="31"/>
      <c r="J23" s="29">
        <f>SUM(J9:J22)</f>
        <v>0</v>
      </c>
      <c r="K23" s="32">
        <f>SUM(K9:K22)</f>
        <v>0</v>
      </c>
    </row>
    <row r="24" spans="1:11" ht="16.5">
      <c r="A24" s="51" t="s">
        <v>24</v>
      </c>
      <c r="B24" s="52"/>
      <c r="C24" s="52"/>
      <c r="D24" s="52"/>
      <c r="E24" s="52"/>
      <c r="F24" s="52"/>
      <c r="G24" s="52"/>
      <c r="H24" s="52"/>
      <c r="I24" s="52"/>
      <c r="J24" s="33" t="s">
        <v>18</v>
      </c>
      <c r="K24" s="34" t="e">
        <f>F23*J24</f>
        <v>#VALUE!</v>
      </c>
    </row>
    <row r="25" spans="1:11" ht="16.5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34" t="e">
        <f>K23+K24</f>
        <v>#VALUE!</v>
      </c>
    </row>
    <row r="26" spans="1:11" ht="17.25" thickBot="1">
      <c r="A26" s="69" t="s">
        <v>20</v>
      </c>
      <c r="B26" s="70"/>
      <c r="C26" s="70"/>
      <c r="D26" s="70"/>
      <c r="E26" s="70"/>
      <c r="F26" s="70"/>
      <c r="G26" s="70"/>
      <c r="H26" s="70"/>
      <c r="I26" s="70"/>
      <c r="J26" s="35" t="s">
        <v>18</v>
      </c>
      <c r="K26" s="36" t="e">
        <f>K25*J26</f>
        <v>#VALUE!</v>
      </c>
    </row>
    <row r="27" spans="1:11" ht="16.5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37" t="e">
        <f>K25+K26</f>
        <v>#VALUE!</v>
      </c>
    </row>
    <row r="28" spans="1:13" ht="16.5">
      <c r="A28" s="51" t="s">
        <v>21</v>
      </c>
      <c r="B28" s="52"/>
      <c r="C28" s="52"/>
      <c r="D28" s="52"/>
      <c r="E28" s="52"/>
      <c r="F28" s="52"/>
      <c r="G28" s="52"/>
      <c r="H28" s="52"/>
      <c r="I28" s="52"/>
      <c r="J28" s="33" t="s">
        <v>18</v>
      </c>
      <c r="K28" s="34" t="e">
        <f>K27*J28</f>
        <v>#VALUE!</v>
      </c>
      <c r="M28" s="20"/>
    </row>
    <row r="29" spans="1:11" ht="16.5">
      <c r="A29" s="51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34" t="e">
        <f>K27+K28</f>
        <v>#VALUE!</v>
      </c>
    </row>
    <row r="30" spans="1:11" ht="17.25" thickBot="1">
      <c r="A30" s="51" t="s">
        <v>22</v>
      </c>
      <c r="B30" s="52"/>
      <c r="C30" s="52"/>
      <c r="D30" s="52"/>
      <c r="E30" s="52"/>
      <c r="F30" s="52"/>
      <c r="G30" s="52"/>
      <c r="H30" s="52"/>
      <c r="I30" s="52"/>
      <c r="J30" s="38">
        <v>0.03</v>
      </c>
      <c r="K30" s="39" t="e">
        <f>K29/J30</f>
        <v>#VALUE!</v>
      </c>
    </row>
    <row r="31" spans="1:11" ht="17.25" thickBot="1">
      <c r="A31" s="61" t="s">
        <v>23</v>
      </c>
      <c r="B31" s="62"/>
      <c r="C31" s="62"/>
      <c r="D31" s="62"/>
      <c r="E31" s="62"/>
      <c r="F31" s="62"/>
      <c r="G31" s="62"/>
      <c r="H31" s="62"/>
      <c r="I31" s="62"/>
      <c r="J31" s="63"/>
      <c r="K31" s="40" t="e">
        <f>K29+K30</f>
        <v>#VALUE!</v>
      </c>
    </row>
    <row r="32" spans="1:11" ht="36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7.25" thickBot="1">
      <c r="A33" s="16"/>
      <c r="B33" s="13"/>
      <c r="C33" s="16"/>
      <c r="D33" s="14"/>
      <c r="E33" s="15"/>
      <c r="F33" s="15"/>
      <c r="G33" s="15"/>
      <c r="H33" s="16"/>
      <c r="I33" s="16"/>
      <c r="J33" s="15"/>
      <c r="K33" s="15"/>
    </row>
    <row r="34" spans="1:11" ht="16.5">
      <c r="A34" s="14"/>
      <c r="B34" s="65" t="s">
        <v>26</v>
      </c>
      <c r="C34" s="65"/>
      <c r="D34" s="17"/>
      <c r="E34" s="15"/>
      <c r="F34" s="15"/>
      <c r="G34" s="15"/>
      <c r="H34" s="65" t="s">
        <v>27</v>
      </c>
      <c r="I34" s="65"/>
      <c r="J34" s="15"/>
      <c r="K34" s="15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5" thickBot="1">
      <c r="A36" s="66" t="s">
        <v>28</v>
      </c>
      <c r="B36" s="66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33.75" customHeight="1" thickBot="1">
      <c r="A37" s="19">
        <v>1</v>
      </c>
      <c r="B37" s="55" t="s">
        <v>30</v>
      </c>
      <c r="C37" s="56"/>
      <c r="D37" s="56"/>
      <c r="E37" s="56"/>
      <c r="F37" s="56"/>
      <c r="G37" s="56"/>
      <c r="H37" s="56"/>
      <c r="I37" s="56"/>
      <c r="J37" s="56"/>
      <c r="K37" s="57"/>
    </row>
    <row r="38" spans="1:11" ht="33.75" customHeight="1" thickBot="1">
      <c r="A38" s="19">
        <v>2</v>
      </c>
      <c r="B38" s="58" t="s">
        <v>29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sheetProtection/>
  <mergeCells count="25">
    <mergeCell ref="A1:K1"/>
    <mergeCell ref="B34:C34"/>
    <mergeCell ref="H34:I34"/>
    <mergeCell ref="A36:B36"/>
    <mergeCell ref="A23:E23"/>
    <mergeCell ref="A24:I24"/>
    <mergeCell ref="G6:H6"/>
    <mergeCell ref="I6:J6"/>
    <mergeCell ref="B4:J4"/>
    <mergeCell ref="A26:I26"/>
    <mergeCell ref="B38:K38"/>
    <mergeCell ref="B6:B7"/>
    <mergeCell ref="C6:C7"/>
    <mergeCell ref="D6:D7"/>
    <mergeCell ref="E6:F6"/>
    <mergeCell ref="A31:J31"/>
    <mergeCell ref="A29:J29"/>
    <mergeCell ref="A30:I30"/>
    <mergeCell ref="A25:J25"/>
    <mergeCell ref="A3:K3"/>
    <mergeCell ref="A27:J27"/>
    <mergeCell ref="A28:I28"/>
    <mergeCell ref="K6:K7"/>
    <mergeCell ref="A6:A7"/>
    <mergeCell ref="B37:K37"/>
  </mergeCells>
  <conditionalFormatting sqref="A20:IP22 A18:IQ18 A17:IN17 L13:IL14 L15:IM16 A14:IL14 L12:IV12 L9:IN11 A9:K16 D9:D20">
    <cfRule type="cellIs" priority="50" dxfId="1" operator="equal" stopIfTrue="1">
      <formula>8223.307275</formula>
    </cfRule>
  </conditionalFormatting>
  <printOptions/>
  <pageMargins left="0.29" right="0.275590551181102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XUROTMODZGVARI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Xurotmodzgvari</dc:creator>
  <cp:keywords/>
  <dc:description/>
  <cp:lastModifiedBy>giorgi</cp:lastModifiedBy>
  <cp:lastPrinted>2015-03-15T13:30:38Z</cp:lastPrinted>
  <dcterms:created xsi:type="dcterms:W3CDTF">2003-05-18T12:48:00Z</dcterms:created>
  <dcterms:modified xsi:type="dcterms:W3CDTF">2015-03-31T09:47:06Z</dcterms:modified>
  <cp:category/>
  <cp:version/>
  <cp:contentType/>
  <cp:contentStatus/>
</cp:coreProperties>
</file>