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5895" activeTab="2"/>
  </bookViews>
  <sheets>
    <sheet name="proeqt.tavf." sheetId="1" r:id="rId1"/>
    <sheet name="tav" sheetId="2" r:id="rId2"/>
    <sheet name="თემქის 3მ.რ. 4კვ." sheetId="3" r:id="rId3"/>
  </sheets>
  <definedNames>
    <definedName name="_xlnm.Print_Area" localSheetId="1">'tav'!$A$1:$M$74</definedName>
  </definedNames>
  <calcPr fullCalcOnLoad="1"/>
</workbook>
</file>

<file path=xl/sharedStrings.xml><?xml version="1.0" encoding="utf-8"?>
<sst xmlns="http://schemas.openxmlformats.org/spreadsheetml/2006/main" count="351" uniqueCount="194">
  <si>
    <t>#</t>
  </si>
  <si>
    <t>jami</t>
  </si>
  <si>
    <t xml:space="preserve"> ganmartebiTi  baraTi</t>
  </si>
  <si>
    <t>ganz.</t>
  </si>
  <si>
    <t>erT.</t>
  </si>
  <si>
    <t>fasi</t>
  </si>
  <si>
    <t>TanxiT:</t>
  </si>
  <si>
    <t xml:space="preserve">    </t>
  </si>
  <si>
    <t xml:space="preserve">      direqtori:</t>
  </si>
  <si>
    <t>lokalur-resursul xarjTaRricxvaSi samuSaoTa moculobebi, manqana meqanizmebze, masalebze</t>
  </si>
  <si>
    <t>saxarjTaRricxvo dokumentacia sabazro urTierTobebis pirobebSi gansazRvravs mSeneblobis</t>
  </si>
  <si>
    <t xml:space="preserve">          SezRuduli pasuxismgeblobis sazogadoeba</t>
  </si>
  <si>
    <t>winaswar Rirebulebas da ar warmoadgens damkveTsa da moijares Soris gadaxdis saboloo angariS-</t>
  </si>
  <si>
    <t xml:space="preserve">sworebis dokuments. maT Soris angariSsworeba xdeba faqtiuri danaxarjebis mixedviT, saTanado </t>
  </si>
  <si>
    <t>dokumentaciis wardgeniT.</t>
  </si>
  <si>
    <r>
      <t>m</t>
    </r>
    <r>
      <rPr>
        <vertAlign val="superscript"/>
        <sz val="12"/>
        <rFont val="AcadNusx"/>
        <family val="0"/>
      </rPr>
      <t>3</t>
    </r>
  </si>
  <si>
    <t>ton</t>
  </si>
  <si>
    <t xml:space="preserve"> jami     </t>
  </si>
  <si>
    <r>
      <t>m</t>
    </r>
    <r>
      <rPr>
        <vertAlign val="superscript"/>
        <sz val="12"/>
        <rFont val="AcadNusx"/>
        <family val="0"/>
      </rPr>
      <t>2</t>
    </r>
  </si>
  <si>
    <t>aT. lari</t>
  </si>
  <si>
    <t xml:space="preserve">              ,, jeoreseti "</t>
  </si>
  <si>
    <t>" saqbinremproeqti"</t>
  </si>
  <si>
    <t>SezRuduli pasuxismgeblobis sazogadoeba</t>
  </si>
  <si>
    <t xml:space="preserve">/ a. jafariZe /  </t>
  </si>
  <si>
    <t>" saqbinremproeqti "</t>
  </si>
  <si>
    <t>proeqtis mT. konstruqtori</t>
  </si>
  <si>
    <t>/ z. papuaSvili /</t>
  </si>
  <si>
    <t>gauTvaliswinebeli xarji 3%</t>
  </si>
  <si>
    <t>d.R.g. 18%</t>
  </si>
  <si>
    <t xml:space="preserve">daricxvebi gaTvaliswinebulia: zednadebi xarjebi 10%, gegmiuri dagroveba 8%,  </t>
  </si>
  <si>
    <t>gauTvaliswinebeli xarji 3%, d.R.g. 18%.</t>
  </si>
  <si>
    <t>cal.</t>
  </si>
  <si>
    <t>samSeneblo samuSaoebis moculobebi dadginda S.p.s. ,, saqbinremproeqt"-Si damuSavebuli muSa</t>
  </si>
  <si>
    <t>daxerxili xis masala.</t>
  </si>
  <si>
    <t>q. Tbilisi 2015 weli</t>
  </si>
  <si>
    <t xml:space="preserve">            q. Tbilisi  2015 weli</t>
  </si>
  <si>
    <t>naxazebis safuZvelze.</t>
  </si>
  <si>
    <t>konstruqciebze da nakeTobebze aRebulia 1984 wlis normativebiT, xolo maTi Rirebulebebi, vinaidan mSeneblobis SemfasebelTa kavSiris mier samSeneblo resursebis fasebis 2015 wlis I kvartlis krebuli ar gamoqveynebula, gamoyenebulia dReisaTvis moqmedi sabazro fasebi.</t>
  </si>
  <si>
    <t>saxarjTaRricxvo gaangariSeba</t>
  </si>
  <si>
    <t>g/m</t>
  </si>
  <si>
    <r>
      <t xml:space="preserve">xvrelebis gaburRva betonis fenilSi </t>
    </r>
    <r>
      <rPr>
        <sz val="12"/>
        <rFont val="Arial"/>
        <family val="2"/>
      </rPr>
      <t>d-18,</t>
    </r>
    <r>
      <rPr>
        <sz val="12"/>
        <rFont val="AcadNusx"/>
        <family val="0"/>
      </rPr>
      <t xml:space="preserve"> (ankerebis mosawyobad)</t>
    </r>
  </si>
  <si>
    <t>I samSeneblo samuSaoebi</t>
  </si>
  <si>
    <t xml:space="preserve">gadamagrebuli svetebis Selesva q/cementis xsnariT  sisqiT-3sm. </t>
  </si>
  <si>
    <t>Selesili svetebis daSxefva dekoratiuli q/cementis xsnariT</t>
  </si>
  <si>
    <t>II saxuravi</t>
  </si>
  <si>
    <t>Jolobebis Sesworeba wyalSemkreb Zabrebis mierTebasTan</t>
  </si>
  <si>
    <t>wert.</t>
  </si>
  <si>
    <t>fasadze II sarTulis baqnis donidan saxuravze asasvleli liTonis kibis damzadeba da mowyoba sigrZiT-4m.</t>
  </si>
  <si>
    <t>m.d.f.-is karebi (2,2X0,8)</t>
  </si>
  <si>
    <t>III sarinelis mowyoba</t>
  </si>
  <si>
    <t>IV gauqmebuli gaTbobis arxis likvidacia</t>
  </si>
  <si>
    <r>
      <t xml:space="preserve">arsebuli milebis </t>
    </r>
    <r>
      <rPr>
        <sz val="12"/>
        <rFont val="Arial"/>
        <family val="2"/>
      </rPr>
      <t>D=70</t>
    </r>
    <r>
      <rPr>
        <sz val="12"/>
        <rFont val="AcadNusx"/>
        <family val="0"/>
      </rPr>
      <t xml:space="preserve">mm. CaWra da maTze sacobis mowyoba miduRebiT </t>
    </r>
  </si>
  <si>
    <t>betonis kedlis mowyoba (arxSi milebis dasafaravad)</t>
  </si>
  <si>
    <t>moquCebuli gruntis ukuCayra xeliT</t>
  </si>
  <si>
    <t>q. TbilisSi,   devnilTa gansaxlebis obieqtis, kerZod, Temqis dasaxleba, III m/r. IV kvartaliSi  mdebare ( s/k 01.12.02.007.015) sacxovrebeli saxlis  sarinelis mowyobis da svetis  gamagrebis   proeqti .</t>
  </si>
  <si>
    <t>q. TbilisSi,  devnilTa gansaxlebis obieqtis, kerZod,  Temqis dasaxleba, me-III m/r. IV kvartalSi mdebare ( s/k 01.12.02.007.015) sacxovrebeli saxlis sarinelis mowyobis da svetis gamagrebis samSeneblo-saremonto samuSaoebze .</t>
  </si>
  <si>
    <t xml:space="preserve"> d.R.g.-s CaTvliT.</t>
  </si>
  <si>
    <t xml:space="preserve">      rac Seexeba muSaxelis xelfass, damkveTTan SeTanxmebiT, daxarjuli Sromatevadoba xarjTaRricxvaSi gaTvaliswinebulia dReisaTvis moqmedi saSualo sabazro saxelSekrulebo fasebiT.</t>
  </si>
  <si>
    <t>Ria aivnis saxuravis kedelTan mierTebis adgilis amogeba mTel sigrZeze moTuTiebuli TunuqiT</t>
  </si>
  <si>
    <t>arsebuli svetebis gamagreba profilirebuli foladiT</t>
  </si>
  <si>
    <t>ლიტ</t>
  </si>
  <si>
    <t>______________________________________________</t>
  </si>
  <si>
    <t>/mSeneblobis dasaxeleba/</t>
  </si>
  <si>
    <t xml:space="preserve">lokalur-resursuli xarjTaRricxva </t>
  </si>
  <si>
    <t xml:space="preserve">  (saerTo samSeneblo samuSaoebi)</t>
  </si>
  <si>
    <t>______________________________</t>
  </si>
  <si>
    <t xml:space="preserve"> /obieqtis, samuSaos da danaxarjebis dasaxeleba/</t>
  </si>
  <si>
    <t>safuZveli: proeqti</t>
  </si>
  <si>
    <t xml:space="preserve">saxarjTaRricxvo Rirebuleba </t>
  </si>
  <si>
    <t>Sedgenilia  2015w. I kv. doneze</t>
  </si>
  <si>
    <t xml:space="preserve"> maT Soris xelfasi</t>
  </si>
  <si>
    <t xml:space="preserve">   normatiuli</t>
  </si>
  <si>
    <t xml:space="preserve">   xelfasi</t>
  </si>
  <si>
    <t xml:space="preserve">     masala</t>
  </si>
  <si>
    <t xml:space="preserve">   samSeneblo </t>
  </si>
  <si>
    <t>s a m u S a o s</t>
  </si>
  <si>
    <t xml:space="preserve">     resursi</t>
  </si>
  <si>
    <t xml:space="preserve">   meqanizmebi</t>
  </si>
  <si>
    <t>safuZveli</t>
  </si>
  <si>
    <t>dasaxeleba</t>
  </si>
  <si>
    <t>erTeulze</t>
  </si>
  <si>
    <t>sul</t>
  </si>
  <si>
    <t>1'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</si>
  <si>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</si>
  <si>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</si>
  <si>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</si>
  <si>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</si>
  <si>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</si>
  <si>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</si>
  <si>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</si>
  <si>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</si>
  <si>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</si>
  <si>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</si>
  <si>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</si>
  <si>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</si>
  <si>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>kvm</t>
  </si>
  <si>
    <t>SromiTi resursebi</t>
  </si>
  <si>
    <t>k/sT</t>
  </si>
  <si>
    <t>samSeneblo manqanebi</t>
  </si>
  <si>
    <t>lari</t>
  </si>
  <si>
    <t>g.m</t>
  </si>
  <si>
    <t>kbm</t>
  </si>
  <si>
    <t>SromiTi danaxarji</t>
  </si>
  <si>
    <t>sxvadasxva masala normiT</t>
  </si>
  <si>
    <t>moTuTiebuli Tunuqis furc.</t>
  </si>
  <si>
    <t>kg</t>
  </si>
  <si>
    <t>r-8-233  miyen.</t>
  </si>
  <si>
    <t>12-8-5</t>
  </si>
  <si>
    <t>m/sT</t>
  </si>
  <si>
    <t>sabazro</t>
  </si>
  <si>
    <t>q. TbilisSi,   devnilTa gansaxlebis obieqtis, kerZod, Temqis dasaxleba III m/r. IV kvart. mdebare (s/k 01.12.02.007.015) sacxovrebeli saxlis sarinelis mowyobis da svetis gamagrebis  samSeneblo-saremonto samuSaoebze .</t>
  </si>
  <si>
    <t>xvr.</t>
  </si>
  <si>
    <t>1) SromiTi danaxarji</t>
  </si>
  <si>
    <t>46-19-1</t>
  </si>
  <si>
    <t>mwvave avariuli (metad gadaxrili) svetis winaswar droebiT gamagreba domkratebiT ( 25 dRe)</t>
  </si>
  <si>
    <t>cal,</t>
  </si>
  <si>
    <r>
      <t xml:space="preserve">saZirkvlis armirebuli  fila-koWis  mowyoba betoniT </t>
    </r>
    <r>
      <rPr>
        <sz val="12"/>
        <rFont val="Arial"/>
        <family val="2"/>
      </rPr>
      <t xml:space="preserve">B-20                         </t>
    </r>
  </si>
  <si>
    <t>armatura a-Ikl.</t>
  </si>
  <si>
    <t>armatura a-IIIkl.</t>
  </si>
  <si>
    <t>eleqtrodebi</t>
  </si>
  <si>
    <t>proeq.</t>
  </si>
  <si>
    <r>
      <t xml:space="preserve">betoniT </t>
    </r>
    <r>
      <rPr>
        <sz val="12"/>
        <rFont val="Arial"/>
        <family val="2"/>
      </rPr>
      <t>B</t>
    </r>
    <r>
      <rPr>
        <sz val="12"/>
        <rFont val="AcadNusx"/>
        <family val="0"/>
      </rPr>
      <t xml:space="preserve">-20  </t>
    </r>
  </si>
  <si>
    <t>6-15-1</t>
  </si>
  <si>
    <t>46-2-2</t>
  </si>
  <si>
    <t>კუთხოვანა 100X10</t>
  </si>
  <si>
    <t>ზოლოვან. ფოლადი</t>
  </si>
  <si>
    <r>
      <t>armatura A</t>
    </r>
    <r>
      <rPr>
        <sz val="12"/>
        <rFont val="Arial"/>
        <family val="2"/>
      </rPr>
      <t>A</t>
    </r>
    <r>
      <rPr>
        <sz val="12"/>
        <rFont val="AcadNusx"/>
        <family val="0"/>
      </rPr>
      <t>-III</t>
    </r>
  </si>
  <si>
    <t>15-52-9</t>
  </si>
  <si>
    <t>q /cementis xsnari</t>
  </si>
  <si>
    <t>r-11-61</t>
  </si>
  <si>
    <t>10-20-1</t>
  </si>
  <si>
    <t>m.d.f.-is karebi (2,2X0,8)                 (2 cali)</t>
  </si>
  <si>
    <t xml:space="preserve">plastmasis wyalsawreti milebis mowyoba </t>
  </si>
  <si>
    <t xml:space="preserve">plastmasis wyalsawreti mili </t>
  </si>
  <si>
    <t>kac/sT</t>
  </si>
  <si>
    <t>manqanebi</t>
  </si>
  <si>
    <t>milkvadrati 60X30</t>
  </si>
  <si>
    <t>pro-iT</t>
  </si>
  <si>
    <t>milkvadrati 40X40</t>
  </si>
  <si>
    <t>liTonis furceli 200X200X4 (4c.)</t>
  </si>
  <si>
    <t>sxva xarjebi</t>
  </si>
  <si>
    <t>9-12-1</t>
  </si>
  <si>
    <t>sxva manqanebi</t>
  </si>
  <si>
    <t>WanWikebi</t>
  </si>
  <si>
    <t>34-34-7</t>
  </si>
  <si>
    <t>kibis liTonis elementebis SeRebva antikoroziuli laqiT</t>
  </si>
  <si>
    <t>შრომიTi რესურსები</t>
  </si>
  <si>
    <t>კაც/სთ</t>
  </si>
  <si>
    <t>laqi</t>
  </si>
  <si>
    <t>kg.</t>
  </si>
  <si>
    <r>
      <t>III kategoriis gruntis damuSaveba xeliT  (230m</t>
    </r>
    <r>
      <rPr>
        <vertAlign val="superscript"/>
        <sz val="12"/>
        <rFont val="AcadNusx"/>
        <family val="0"/>
      </rPr>
      <t>2</t>
    </r>
    <r>
      <rPr>
        <sz val="12"/>
        <rFont val="AcadNusx"/>
        <family val="0"/>
      </rPr>
      <t>X0,1=23m</t>
    </r>
    <r>
      <rPr>
        <vertAlign val="superscript"/>
        <sz val="12"/>
        <rFont val="AcadNusx"/>
        <family val="0"/>
      </rPr>
      <t>3</t>
    </r>
    <r>
      <rPr>
        <sz val="12"/>
        <rFont val="AcadNusx"/>
        <family val="0"/>
      </rPr>
      <t>) da dazianebuli bordiurebis demontaJi (8m</t>
    </r>
    <r>
      <rPr>
        <vertAlign val="superscript"/>
        <sz val="12"/>
        <rFont val="AcadNusx"/>
        <family val="0"/>
      </rPr>
      <t>3</t>
    </r>
    <r>
      <rPr>
        <sz val="12"/>
        <rFont val="AcadNusx"/>
        <family val="0"/>
      </rPr>
      <t>)</t>
    </r>
  </si>
  <si>
    <t xml:space="preserve">1-78-3  </t>
  </si>
  <si>
    <t>r-1-3</t>
  </si>
  <si>
    <t>bordiurebisa da gruntis xeliT datvirTva a/TviTmclelebze</t>
  </si>
  <si>
    <t>27-19-1</t>
  </si>
  <si>
    <t>axali betonis bordiuris (150X300mm.) mowyoba betonis safuZvelze</t>
  </si>
  <si>
    <t>bordiuri 150X300mm.</t>
  </si>
  <si>
    <t>6_1_1</t>
  </si>
  <si>
    <r>
      <t xml:space="preserve">betonis momzadebis mowyoba bordiuris qveS </t>
    </r>
    <r>
      <rPr>
        <sz val="12"/>
        <rFont val="Arial"/>
        <family val="2"/>
      </rPr>
      <t>M-150</t>
    </r>
  </si>
  <si>
    <r>
      <t>betoni M</t>
    </r>
    <r>
      <rPr>
        <sz val="12"/>
        <rFont val="Arial"/>
        <family val="2"/>
      </rPr>
      <t>M</t>
    </r>
    <r>
      <rPr>
        <sz val="12"/>
        <rFont val="AcadNusx"/>
        <family val="0"/>
      </rPr>
      <t>-150</t>
    </r>
  </si>
  <si>
    <t>27_7_2</t>
  </si>
  <si>
    <t>avtogreideri saSualo tipis 79kvt (108c,Z)</t>
  </si>
  <si>
    <t>satkepni sagzao TviTmavali  pnevmosvlaze 18ton.</t>
  </si>
  <si>
    <t>mosarwyavi manqana 6000lit.</t>
  </si>
  <si>
    <t>wyali</t>
  </si>
  <si>
    <t>RorRi</t>
  </si>
  <si>
    <t>liTonis elementebis SeRebva antikoroziuli laqiT</t>
  </si>
  <si>
    <t>karis mowyobiloba</t>
  </si>
  <si>
    <t>komp.</t>
  </si>
  <si>
    <t>saketi karis</t>
  </si>
  <si>
    <t>toli</t>
  </si>
  <si>
    <r>
      <rPr>
        <b/>
        <sz val="12"/>
        <rFont val="AcadNusx"/>
        <family val="0"/>
      </rPr>
      <t>tipi-I</t>
    </r>
    <r>
      <rPr>
        <sz val="12"/>
        <rFont val="AcadNusx"/>
        <family val="0"/>
      </rPr>
      <t xml:space="preserve"> sarinelis safuZvlis fenis mowyoba fraqciuli RorRiT (0-40mm.) datkepniT 230X0,1X1,26=28,98m</t>
    </r>
    <r>
      <rPr>
        <vertAlign val="superscript"/>
        <sz val="12"/>
        <rFont val="AcadNusx"/>
        <family val="0"/>
      </rPr>
      <t>3</t>
    </r>
    <r>
      <rPr>
        <sz val="12"/>
        <rFont val="AcadNusx"/>
        <family val="0"/>
      </rPr>
      <t>.</t>
    </r>
  </si>
  <si>
    <t xml:space="preserve">12_9_8       miyen. </t>
  </si>
  <si>
    <t>60%-iani bitumis emulsia</t>
  </si>
  <si>
    <t>lit</t>
  </si>
  <si>
    <r>
      <t xml:space="preserve"> </t>
    </r>
    <r>
      <rPr>
        <b/>
        <sz val="12"/>
        <rFont val="AcadNusx"/>
        <family val="0"/>
      </rPr>
      <t>tipi-II</t>
    </r>
    <r>
      <rPr>
        <sz val="12"/>
        <rFont val="AcadNusx"/>
        <family val="0"/>
      </rPr>
      <t xml:space="preserve"> arsebul betonis safarze  60%-iani bitumis emulsiis mosxma (0,35ლ/მ</t>
    </r>
    <r>
      <rPr>
        <vertAlign val="superscript"/>
        <sz val="12"/>
        <rFont val="AcadNusx"/>
        <family val="0"/>
      </rPr>
      <t>2</t>
    </r>
    <r>
      <rPr>
        <sz val="12"/>
        <rFont val="AcadNusx"/>
        <family val="0"/>
      </rPr>
      <t>) 335m</t>
    </r>
    <r>
      <rPr>
        <vertAlign val="superscript"/>
        <sz val="12"/>
        <rFont val="AcadNusx"/>
        <family val="0"/>
      </rPr>
      <t>2</t>
    </r>
    <r>
      <rPr>
        <sz val="12"/>
        <rFont val="AcadNusx"/>
        <family val="0"/>
      </rPr>
      <t>-ze</t>
    </r>
  </si>
  <si>
    <r>
      <t xml:space="preserve"> </t>
    </r>
    <r>
      <rPr>
        <b/>
        <sz val="12"/>
        <rFont val="AcadNusx"/>
        <family val="0"/>
      </rPr>
      <t>tipi-I</t>
    </r>
    <r>
      <rPr>
        <sz val="12"/>
        <rFont val="AcadNusx"/>
        <family val="0"/>
      </rPr>
      <t xml:space="preserve"> da </t>
    </r>
    <r>
      <rPr>
        <b/>
        <sz val="12"/>
        <rFont val="AcadNusx"/>
        <family val="0"/>
      </rPr>
      <t xml:space="preserve">tipi-II </t>
    </r>
    <r>
      <rPr>
        <sz val="12"/>
        <rFont val="AcadNusx"/>
        <family val="0"/>
      </rPr>
      <t xml:space="preserve">safaris mowyoba qviSovani a/betoniT sisqiT - 3sm.  </t>
    </r>
  </si>
  <si>
    <t>asfaltobetoni</t>
  </si>
  <si>
    <t>Txevadi biTumi</t>
  </si>
  <si>
    <t>qviSa</t>
  </si>
  <si>
    <t xml:space="preserve">srf 2014   IVkv  </t>
  </si>
  <si>
    <r>
      <t>gruntisa da samSeneblo narCenebis gazidva a/TviTmclelebiT nayarSi saS. 15km-ze.  (31m</t>
    </r>
    <r>
      <rPr>
        <vertAlign val="superscript"/>
        <sz val="12"/>
        <rFont val="AcadNusx"/>
        <family val="0"/>
      </rPr>
      <t>3</t>
    </r>
    <r>
      <rPr>
        <sz val="12"/>
        <rFont val="AcadNusx"/>
        <family val="0"/>
      </rPr>
      <t>)</t>
    </r>
  </si>
  <si>
    <t xml:space="preserve">IV-2-82  1-78-3  </t>
  </si>
  <si>
    <t xml:space="preserve">III kategoriis gruntis damuSaveba xeliT da moquCeba  </t>
  </si>
  <si>
    <t>r-25-16-41</t>
  </si>
  <si>
    <t>6-11-1</t>
  </si>
  <si>
    <t>1-81-2</t>
  </si>
  <si>
    <t>სახარჯთაღრიცხვო გაანგარიშება შეადგენს</t>
  </si>
  <si>
    <t xml:space="preserve">ათ. ლარს დ.ღ.გ.-ს გარეშე და </t>
  </si>
  <si>
    <t>ათ.ლარს</t>
  </si>
  <si>
    <t>avto amwe 6,3 ton</t>
  </si>
  <si>
    <t>zednadebi xarjebi %</t>
  </si>
  <si>
    <t>gegmiuri dagroveba %</t>
  </si>
  <si>
    <t>satransporto xarji masalaze %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</si>
</sst>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0.0"/>
    <numFmt numFmtId="189" formatCode="0.000"/>
    <numFmt numFmtId="190" formatCode="0.0000"/>
    <numFmt numFmtId="191" formatCode="0.00000"/>
    <numFmt numFmtId="192" formatCode="0.0%"/>
    <numFmt numFmtId="193" formatCode="#,##0.0"/>
    <numFmt numFmtId="194" formatCode="0.000000"/>
  </numFmts>
  <fonts count="55">
    <font>
      <sz val="10"/>
      <name val="Arial"/>
      <family val="0"/>
    </font>
    <font>
      <sz val="12"/>
      <name val="AcadNusx"/>
      <family val="0"/>
    </font>
    <font>
      <u val="single"/>
      <sz val="12"/>
      <name val="AcadNusx"/>
      <family val="0"/>
    </font>
    <font>
      <b/>
      <sz val="14"/>
      <name val="AcadNusx"/>
      <family val="0"/>
    </font>
    <font>
      <u val="single"/>
      <sz val="14"/>
      <name val="AcadNusx"/>
      <family val="0"/>
    </font>
    <font>
      <sz val="14"/>
      <name val="AcadNusx"/>
      <family val="0"/>
    </font>
    <font>
      <b/>
      <sz val="12"/>
      <name val="AcadNusx"/>
      <family val="0"/>
    </font>
    <font>
      <sz val="11"/>
      <name val="AcadNusx"/>
      <family val="0"/>
    </font>
    <font>
      <b/>
      <sz val="11"/>
      <name val="AcadNusx"/>
      <family val="0"/>
    </font>
    <font>
      <b/>
      <sz val="10"/>
      <name val="AcadNusx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vertAlign val="superscript"/>
      <sz val="12"/>
      <name val="AcadNusx"/>
      <family val="0"/>
    </font>
    <font>
      <sz val="12"/>
      <name val="Arial"/>
      <family val="2"/>
    </font>
    <font>
      <b/>
      <sz val="16"/>
      <name val="AcadNusx"/>
      <family val="0"/>
    </font>
    <font>
      <sz val="8"/>
      <name val="Arial"/>
      <family val="2"/>
    </font>
    <font>
      <b/>
      <u val="single"/>
      <sz val="12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mbria"/>
      <family val="1"/>
    </font>
    <font>
      <sz val="12"/>
      <name val="Calibri"/>
      <family val="2"/>
    </font>
    <font>
      <sz val="12"/>
      <color indexed="9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AcadNusx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40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 indent="1"/>
    </xf>
    <xf numFmtId="49" fontId="1" fillId="0" borderId="0" xfId="0" applyNumberFormat="1" applyFont="1" applyBorder="1" applyAlignment="1">
      <alignment horizontal="left" vertical="center" indent="1"/>
    </xf>
    <xf numFmtId="2" fontId="1" fillId="0" borderId="0" xfId="0" applyNumberFormat="1" applyFont="1" applyAlignment="1">
      <alignment horizontal="left" vertical="center" indent="5"/>
    </xf>
    <xf numFmtId="0" fontId="1" fillId="0" borderId="0" xfId="0" applyFont="1" applyAlignment="1">
      <alignment horizontal="left" indent="1"/>
    </xf>
    <xf numFmtId="188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indent="11"/>
    </xf>
    <xf numFmtId="189" fontId="1" fillId="0" borderId="0" xfId="0" applyNumberFormat="1" applyFont="1" applyAlignment="1">
      <alignment horizontal="left" indent="1"/>
    </xf>
    <xf numFmtId="189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top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center" indent="7"/>
    </xf>
    <xf numFmtId="2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 indent="4"/>
    </xf>
    <xf numFmtId="0" fontId="1" fillId="0" borderId="0" xfId="0" applyFont="1" applyBorder="1" applyAlignment="1">
      <alignment horizontal="left" inden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49" fontId="1" fillId="0" borderId="0" xfId="0" applyNumberFormat="1" applyFont="1" applyBorder="1" applyAlignment="1">
      <alignment horizontal="left" vertical="center" indent="6"/>
    </xf>
    <xf numFmtId="0" fontId="1" fillId="0" borderId="0" xfId="0" applyFont="1" applyAlignment="1">
      <alignment horizontal="left" vertical="center" indent="15"/>
    </xf>
    <xf numFmtId="0" fontId="1" fillId="0" borderId="0" xfId="0" applyFont="1" applyAlignment="1">
      <alignment horizontal="left" vertical="center" indent="5"/>
    </xf>
    <xf numFmtId="2" fontId="1" fillId="0" borderId="0" xfId="0" applyNumberFormat="1" applyFont="1" applyAlignment="1">
      <alignment horizontal="left" vertical="center" indent="6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indent="4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 indent="2"/>
    </xf>
    <xf numFmtId="0" fontId="1" fillId="0" borderId="0" xfId="0" applyFont="1" applyBorder="1" applyAlignment="1">
      <alignment horizontal="left" vertical="top" indent="2"/>
    </xf>
    <xf numFmtId="0" fontId="1" fillId="0" borderId="0" xfId="0" applyFont="1" applyAlignment="1">
      <alignment horizontal="left" vertical="center" indent="2"/>
    </xf>
    <xf numFmtId="0" fontId="1" fillId="0" borderId="0" xfId="0" applyFont="1" applyAlignment="1">
      <alignment horizontal="left" indent="2"/>
    </xf>
    <xf numFmtId="2" fontId="1" fillId="0" borderId="0" xfId="0" applyNumberFormat="1" applyFont="1" applyAlignment="1">
      <alignment horizontal="left" indent="6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 indent="6"/>
    </xf>
    <xf numFmtId="0" fontId="1" fillId="0" borderId="0" xfId="0" applyFont="1" applyBorder="1" applyAlignment="1">
      <alignment horizontal="left" indent="4"/>
    </xf>
    <xf numFmtId="0" fontId="1" fillId="0" borderId="0" xfId="0" applyFont="1" applyBorder="1" applyAlignment="1">
      <alignment horizontal="left" indent="3"/>
    </xf>
    <xf numFmtId="0" fontId="1" fillId="0" borderId="0" xfId="0" applyFont="1" applyBorder="1" applyAlignment="1">
      <alignment horizontal="left" indent="6"/>
    </xf>
    <xf numFmtId="0" fontId="1" fillId="0" borderId="0" xfId="0" applyFont="1" applyAlignment="1">
      <alignment horizontal="left" indent="10"/>
    </xf>
    <xf numFmtId="49" fontId="1" fillId="0" borderId="0" xfId="0" applyNumberFormat="1" applyFont="1" applyBorder="1" applyAlignment="1">
      <alignment horizontal="left" indent="7"/>
    </xf>
    <xf numFmtId="0" fontId="1" fillId="0" borderId="0" xfId="0" applyFont="1" applyBorder="1" applyAlignment="1">
      <alignment horizontal="left" vertical="top" indent="7"/>
    </xf>
    <xf numFmtId="0" fontId="1" fillId="0" borderId="0" xfId="0" applyFont="1" applyAlignment="1">
      <alignment horizontal="left" indent="7"/>
    </xf>
    <xf numFmtId="2" fontId="1" fillId="0" borderId="0" xfId="0" applyNumberFormat="1" applyFont="1" applyAlignment="1">
      <alignment horizontal="left" indent="11"/>
    </xf>
    <xf numFmtId="0" fontId="3" fillId="0" borderId="0" xfId="0" applyFont="1" applyAlignment="1">
      <alignment horizontal="left" indent="5"/>
    </xf>
    <xf numFmtId="0" fontId="3" fillId="0" borderId="0" xfId="0" applyFont="1" applyAlignment="1">
      <alignment/>
    </xf>
    <xf numFmtId="0" fontId="4" fillId="0" borderId="0" xfId="0" applyFont="1" applyAlignment="1">
      <alignment horizontal="left" indent="5"/>
    </xf>
    <xf numFmtId="0" fontId="5" fillId="0" borderId="0" xfId="0" applyFont="1" applyAlignment="1">
      <alignment horizontal="left" indent="5"/>
    </xf>
    <xf numFmtId="0" fontId="3" fillId="0" borderId="0" xfId="0" applyFont="1" applyAlignment="1">
      <alignment horizontal="left" indent="8"/>
    </xf>
    <xf numFmtId="0" fontId="6" fillId="0" borderId="0" xfId="0" applyFont="1" applyAlignment="1">
      <alignment horizontal="left" indent="4"/>
    </xf>
    <xf numFmtId="0" fontId="6" fillId="0" borderId="0" xfId="0" applyFont="1" applyAlignment="1">
      <alignment horizontal="left" indent="3"/>
    </xf>
    <xf numFmtId="0" fontId="6" fillId="0" borderId="0" xfId="0" applyFont="1" applyAlignment="1">
      <alignment/>
    </xf>
    <xf numFmtId="0" fontId="3" fillId="0" borderId="0" xfId="0" applyFont="1" applyAlignment="1">
      <alignment horizontal="left" indent="7"/>
    </xf>
    <xf numFmtId="0" fontId="1" fillId="0" borderId="0" xfId="0" applyFont="1" applyAlignment="1">
      <alignment horizontal="left" indent="15"/>
    </xf>
    <xf numFmtId="0" fontId="1" fillId="0" borderId="0" xfId="0" applyFont="1" applyAlignment="1">
      <alignment horizontal="left" vertical="center" indent="14"/>
    </xf>
    <xf numFmtId="189" fontId="1" fillId="0" borderId="0" xfId="0" applyNumberFormat="1" applyFont="1" applyAlignment="1">
      <alignment horizontal="left" indent="4"/>
    </xf>
    <xf numFmtId="189" fontId="1" fillId="0" borderId="0" xfId="0" applyNumberFormat="1" applyFont="1" applyAlignment="1">
      <alignment horizontal="left" indent="5"/>
    </xf>
    <xf numFmtId="0" fontId="3" fillId="0" borderId="0" xfId="0" applyFont="1" applyAlignment="1">
      <alignment horizontal="left" indent="10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indent="15"/>
    </xf>
    <xf numFmtId="0" fontId="3" fillId="0" borderId="0" xfId="0" applyFont="1" applyAlignment="1">
      <alignment horizontal="left" indent="13"/>
    </xf>
    <xf numFmtId="0" fontId="1" fillId="0" borderId="0" xfId="0" applyFont="1" applyAlignment="1">
      <alignment horizontal="left" vertical="top" indent="10"/>
    </xf>
    <xf numFmtId="49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indent="14"/>
    </xf>
    <xf numFmtId="0" fontId="2" fillId="0" borderId="0" xfId="0" applyFont="1" applyAlignment="1">
      <alignment horizontal="left" indent="12"/>
    </xf>
    <xf numFmtId="0" fontId="1" fillId="0" borderId="0" xfId="0" applyFont="1" applyAlignment="1">
      <alignment horizontal="left" indent="12"/>
    </xf>
    <xf numFmtId="49" fontId="1" fillId="0" borderId="0" xfId="0" applyNumberFormat="1" applyFont="1" applyBorder="1" applyAlignment="1">
      <alignment horizontal="left" indent="11"/>
    </xf>
    <xf numFmtId="0" fontId="1" fillId="0" borderId="0" xfId="0" applyFont="1" applyBorder="1" applyAlignment="1">
      <alignment horizontal="left" vertical="top" indent="11"/>
    </xf>
    <xf numFmtId="0" fontId="1" fillId="0" borderId="0" xfId="0" applyFont="1" applyAlignment="1">
      <alignment horizontal="left" indent="11"/>
    </xf>
    <xf numFmtId="2" fontId="1" fillId="0" borderId="0" xfId="0" applyNumberFormat="1" applyFont="1" applyAlignment="1">
      <alignment horizontal="left" indent="15"/>
    </xf>
    <xf numFmtId="0" fontId="1" fillId="0" borderId="0" xfId="0" applyFont="1" applyBorder="1" applyAlignment="1">
      <alignment horizontal="left" indent="10"/>
    </xf>
    <xf numFmtId="188" fontId="1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2" fontId="6" fillId="0" borderId="0" xfId="0" applyNumberFormat="1" applyFont="1" applyAlignment="1">
      <alignment horizontal="center"/>
    </xf>
    <xf numFmtId="0" fontId="1" fillId="0" borderId="1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 vertical="top"/>
    </xf>
    <xf numFmtId="0" fontId="2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 indent="15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indent="2"/>
    </xf>
    <xf numFmtId="0" fontId="1" fillId="0" borderId="0" xfId="0" applyFont="1" applyBorder="1" applyAlignment="1">
      <alignment horizontal="left" indent="5"/>
    </xf>
    <xf numFmtId="0" fontId="5" fillId="0" borderId="0" xfId="0" applyFont="1" applyAlignment="1">
      <alignment/>
    </xf>
    <xf numFmtId="0" fontId="3" fillId="0" borderId="0" xfId="0" applyFont="1" applyAlignment="1">
      <alignment horizontal="left" indent="1"/>
    </xf>
    <xf numFmtId="0" fontId="2" fillId="0" borderId="0" xfId="0" applyFont="1" applyBorder="1" applyAlignment="1">
      <alignment horizontal="left" indent="9"/>
    </xf>
    <xf numFmtId="0" fontId="1" fillId="0" borderId="0" xfId="0" applyFont="1" applyBorder="1" applyAlignment="1">
      <alignment horizontal="left" indent="9"/>
    </xf>
    <xf numFmtId="0" fontId="1" fillId="0" borderId="0" xfId="0" applyFont="1" applyBorder="1" applyAlignment="1">
      <alignment horizontal="left" indent="7"/>
    </xf>
    <xf numFmtId="0" fontId="1" fillId="0" borderId="0" xfId="0" applyFont="1" applyAlignment="1">
      <alignment horizontal="left" indent="3"/>
    </xf>
    <xf numFmtId="0" fontId="1" fillId="0" borderId="11" xfId="0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indent="1"/>
    </xf>
    <xf numFmtId="49" fontId="6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left" vertical="center" indent="3"/>
    </xf>
    <xf numFmtId="2" fontId="6" fillId="0" borderId="0" xfId="0" applyNumberFormat="1" applyFont="1" applyAlignment="1">
      <alignment horizontal="left" vertical="center" indent="1"/>
    </xf>
    <xf numFmtId="0" fontId="6" fillId="0" borderId="0" xfId="0" applyFont="1" applyAlignment="1">
      <alignment horizontal="left" vertical="center" indent="11"/>
    </xf>
    <xf numFmtId="189" fontId="6" fillId="0" borderId="0" xfId="0" applyNumberFormat="1" applyFont="1" applyAlignment="1">
      <alignment horizontal="left" indent="1"/>
    </xf>
    <xf numFmtId="189" fontId="6" fillId="0" borderId="0" xfId="0" applyNumberFormat="1" applyFont="1" applyAlignment="1">
      <alignment horizontal="left"/>
    </xf>
    <xf numFmtId="188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wrapText="1"/>
    </xf>
    <xf numFmtId="49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 vertical="top" indent="4"/>
    </xf>
    <xf numFmtId="0" fontId="6" fillId="0" borderId="0" xfId="0" applyFont="1" applyAlignment="1">
      <alignment horizontal="left" vertical="center" indent="4"/>
    </xf>
    <xf numFmtId="2" fontId="6" fillId="0" borderId="0" xfId="0" applyNumberFormat="1" applyFont="1" applyAlignment="1">
      <alignment horizontal="left" indent="5"/>
    </xf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horizontal="left" indent="1"/>
    </xf>
    <xf numFmtId="0" fontId="6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 horizontal="center" vertical="center" wrapText="1"/>
    </xf>
    <xf numFmtId="189" fontId="1" fillId="34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34" borderId="0" xfId="0" applyFont="1" applyFill="1" applyBorder="1" applyAlignment="1">
      <alignment/>
    </xf>
    <xf numFmtId="0" fontId="1" fillId="34" borderId="0" xfId="0" applyFont="1" applyFill="1" applyBorder="1" applyAlignment="1">
      <alignment horizontal="center"/>
    </xf>
    <xf numFmtId="0" fontId="1" fillId="34" borderId="0" xfId="0" applyFont="1" applyFill="1" applyAlignment="1">
      <alignment/>
    </xf>
    <xf numFmtId="0" fontId="1" fillId="34" borderId="0" xfId="0" applyFont="1" applyFill="1" applyBorder="1" applyAlignment="1">
      <alignment wrapText="1"/>
    </xf>
    <xf numFmtId="0" fontId="1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/>
    </xf>
    <xf numFmtId="2" fontId="1" fillId="34" borderId="11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190" fontId="1" fillId="34" borderId="13" xfId="0" applyNumberFormat="1" applyFont="1" applyFill="1" applyBorder="1" applyAlignment="1">
      <alignment horizontal="center" vertical="center" wrapText="1"/>
    </xf>
    <xf numFmtId="189" fontId="1" fillId="34" borderId="1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57" applyFont="1" applyBorder="1" applyAlignment="1">
      <alignment horizontal="center" vertical="center"/>
      <protection/>
    </xf>
    <xf numFmtId="0" fontId="1" fillId="0" borderId="0" xfId="57" applyFont="1" applyAlignment="1">
      <alignment horizontal="center" vertical="center"/>
      <protection/>
    </xf>
    <xf numFmtId="0" fontId="1" fillId="0" borderId="0" xfId="57" applyFont="1" applyAlignment="1">
      <alignment horizontal="center"/>
      <protection/>
    </xf>
    <xf numFmtId="0" fontId="1" fillId="0" borderId="0" xfId="57" applyFont="1" applyAlignment="1">
      <alignment horizontal="left"/>
      <protection/>
    </xf>
    <xf numFmtId="0" fontId="1" fillId="0" borderId="0" xfId="59" applyFont="1" applyAlignment="1">
      <alignment vertical="center"/>
      <protection/>
    </xf>
    <xf numFmtId="0" fontId="1" fillId="0" borderId="0" xfId="60" applyFont="1" applyAlignment="1">
      <alignment horizontal="center"/>
      <protection/>
    </xf>
    <xf numFmtId="0" fontId="1" fillId="0" borderId="0" xfId="60" applyFont="1" applyAlignment="1">
      <alignment horizontal="center" vertical="center"/>
      <protection/>
    </xf>
    <xf numFmtId="0" fontId="1" fillId="0" borderId="0" xfId="60" applyFont="1" applyAlignment="1">
      <alignment horizontal="right" vertical="center"/>
      <protection/>
    </xf>
    <xf numFmtId="0" fontId="1" fillId="0" borderId="0" xfId="61" applyFont="1" applyAlignment="1">
      <alignment horizontal="right" vertical="center"/>
      <protection/>
    </xf>
    <xf numFmtId="2" fontId="1" fillId="0" borderId="0" xfId="61" applyNumberFormat="1" applyFont="1" applyAlignment="1">
      <alignment horizontal="center" vertical="center"/>
      <protection/>
    </xf>
    <xf numFmtId="0" fontId="1" fillId="0" borderId="0" xfId="61" applyFont="1" applyAlignment="1">
      <alignment horizontal="center" vertical="center"/>
      <protection/>
    </xf>
    <xf numFmtId="0" fontId="1" fillId="0" borderId="0" xfId="59" applyFont="1" applyAlignment="1">
      <alignment horizontal="left" vertical="center"/>
      <protection/>
    </xf>
    <xf numFmtId="0" fontId="1" fillId="0" borderId="0" xfId="60" applyFont="1" applyBorder="1" applyAlignment="1">
      <alignment horizontal="center" vertical="center"/>
      <protection/>
    </xf>
    <xf numFmtId="0" fontId="1" fillId="0" borderId="0" xfId="57" applyFont="1" applyBorder="1" applyAlignment="1">
      <alignment horizontal="center"/>
      <protection/>
    </xf>
    <xf numFmtId="0" fontId="1" fillId="0" borderId="14" xfId="57" applyFont="1" applyBorder="1" applyAlignment="1">
      <alignment horizontal="center" vertical="center"/>
      <protection/>
    </xf>
    <xf numFmtId="1" fontId="1" fillId="0" borderId="0" xfId="57" applyNumberFormat="1" applyFont="1" applyBorder="1" applyAlignment="1">
      <alignment horizontal="center" vertical="center"/>
      <protection/>
    </xf>
    <xf numFmtId="0" fontId="1" fillId="0" borderId="15" xfId="60" applyFont="1" applyBorder="1" applyAlignment="1">
      <alignment vertical="center"/>
      <protection/>
    </xf>
    <xf numFmtId="0" fontId="1" fillId="0" borderId="12" xfId="60" applyFont="1" applyBorder="1" applyAlignment="1">
      <alignment horizontal="center"/>
      <protection/>
    </xf>
    <xf numFmtId="0" fontId="1" fillId="0" borderId="16" xfId="60" applyFont="1" applyBorder="1" applyAlignment="1">
      <alignment horizontal="center"/>
      <protection/>
    </xf>
    <xf numFmtId="0" fontId="1" fillId="0" borderId="15" xfId="60" applyFont="1" applyBorder="1" applyAlignment="1">
      <alignment horizontal="center" vertical="center"/>
      <protection/>
    </xf>
    <xf numFmtId="0" fontId="1" fillId="0" borderId="16" xfId="60" applyFont="1" applyBorder="1" applyAlignment="1">
      <alignment horizontal="center" vertical="center"/>
      <protection/>
    </xf>
    <xf numFmtId="0" fontId="1" fillId="0" borderId="17" xfId="60" applyFont="1" applyBorder="1" applyAlignment="1">
      <alignment horizontal="center" vertical="center"/>
      <protection/>
    </xf>
    <xf numFmtId="0" fontId="1" fillId="0" borderId="12" xfId="60" applyFont="1" applyBorder="1" applyAlignment="1">
      <alignment horizontal="center" vertical="center"/>
      <protection/>
    </xf>
    <xf numFmtId="0" fontId="1" fillId="0" borderId="18" xfId="60" applyFont="1" applyBorder="1" applyAlignment="1">
      <alignment vertical="center"/>
      <protection/>
    </xf>
    <xf numFmtId="0" fontId="1" fillId="0" borderId="19" xfId="60" applyFont="1" applyBorder="1" applyAlignment="1">
      <alignment horizontal="center"/>
      <protection/>
    </xf>
    <xf numFmtId="0" fontId="1" fillId="0" borderId="11" xfId="60" applyFont="1" applyBorder="1" applyAlignment="1">
      <alignment horizontal="center" vertical="center"/>
      <protection/>
    </xf>
    <xf numFmtId="0" fontId="1" fillId="0" borderId="20" xfId="60" applyFont="1" applyBorder="1" applyAlignment="1">
      <alignment horizontal="center" vertical="center"/>
      <protection/>
    </xf>
    <xf numFmtId="0" fontId="1" fillId="0" borderId="21" xfId="60" applyFont="1" applyBorder="1" applyAlignment="1">
      <alignment horizontal="center" vertical="center"/>
      <protection/>
    </xf>
    <xf numFmtId="0" fontId="1" fillId="0" borderId="20" xfId="60" applyFont="1" applyBorder="1" applyAlignment="1">
      <alignment vertical="center"/>
      <protection/>
    </xf>
    <xf numFmtId="0" fontId="1" fillId="0" borderId="19" xfId="60" applyFont="1" applyBorder="1" applyAlignment="1">
      <alignment horizontal="center" vertical="center"/>
      <protection/>
    </xf>
    <xf numFmtId="0" fontId="1" fillId="0" borderId="18" xfId="60" applyFont="1" applyBorder="1" applyAlignment="1">
      <alignment horizontal="center" vertical="center"/>
      <protection/>
    </xf>
    <xf numFmtId="0" fontId="1" fillId="0" borderId="11" xfId="60" applyFont="1" applyBorder="1" applyAlignment="1">
      <alignment horizontal="center"/>
      <protection/>
    </xf>
    <xf numFmtId="0" fontId="1" fillId="0" borderId="14" xfId="60" applyFont="1" applyBorder="1" applyAlignment="1">
      <alignment horizontal="center"/>
      <protection/>
    </xf>
    <xf numFmtId="0" fontId="1" fillId="0" borderId="10" xfId="60" applyFont="1" applyBorder="1" applyAlignment="1">
      <alignment horizontal="center" vertical="center"/>
      <protection/>
    </xf>
    <xf numFmtId="0" fontId="1" fillId="0" borderId="10" xfId="60" applyFont="1" applyBorder="1" applyAlignment="1">
      <alignment horizontal="center"/>
      <protection/>
    </xf>
    <xf numFmtId="0" fontId="16" fillId="0" borderId="10" xfId="57" applyFont="1" applyBorder="1" applyAlignment="1">
      <alignment horizontal="center" vertical="center"/>
      <protection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189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22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center" vertical="center" wrapText="1"/>
    </xf>
    <xf numFmtId="189" fontId="1" fillId="0" borderId="22" xfId="0" applyNumberFormat="1" applyFont="1" applyBorder="1" applyAlignment="1">
      <alignment horizontal="center" vertical="center"/>
    </xf>
    <xf numFmtId="2" fontId="1" fillId="0" borderId="22" xfId="0" applyNumberFormat="1" applyFont="1" applyBorder="1" applyAlignment="1">
      <alignment horizontal="center" vertical="center"/>
    </xf>
    <xf numFmtId="0" fontId="1" fillId="0" borderId="10" xfId="57" applyFont="1" applyBorder="1" applyAlignment="1">
      <alignment horizontal="center" vertical="center"/>
      <protection/>
    </xf>
    <xf numFmtId="189" fontId="1" fillId="0" borderId="10" xfId="57" applyNumberFormat="1" applyFont="1" applyBorder="1" applyAlignment="1">
      <alignment horizontal="center" vertical="center"/>
      <protection/>
    </xf>
    <xf numFmtId="2" fontId="1" fillId="0" borderId="10" xfId="57" applyNumberFormat="1" applyFont="1" applyBorder="1" applyAlignment="1">
      <alignment horizontal="center" vertical="center"/>
      <protection/>
    </xf>
    <xf numFmtId="0" fontId="1" fillId="0" borderId="10" xfId="57" applyFont="1" applyBorder="1" applyAlignment="1">
      <alignment horizontal="center"/>
      <protection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10" xfId="58" applyNumberFormat="1" applyFont="1" applyBorder="1" applyAlignment="1">
      <alignment horizontal="center" vertical="center" wrapText="1"/>
      <protection/>
    </xf>
    <xf numFmtId="14" fontId="1" fillId="0" borderId="2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189" fontId="1" fillId="0" borderId="11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2" fontId="1" fillId="0" borderId="10" xfId="60" applyNumberFormat="1" applyFont="1" applyBorder="1" applyAlignment="1">
      <alignment horizontal="center" vertical="center"/>
      <protection/>
    </xf>
    <xf numFmtId="0" fontId="1" fillId="0" borderId="23" xfId="0" applyFont="1" applyBorder="1" applyAlignment="1">
      <alignment horizontal="center" wrapText="1"/>
    </xf>
    <xf numFmtId="0" fontId="1" fillId="0" borderId="11" xfId="57" applyFont="1" applyBorder="1" applyAlignment="1">
      <alignment horizontal="center" vertical="center"/>
      <protection/>
    </xf>
    <xf numFmtId="2" fontId="1" fillId="0" borderId="11" xfId="57" applyNumberFormat="1" applyFont="1" applyBorder="1" applyAlignment="1">
      <alignment horizontal="center" vertical="center"/>
      <protection/>
    </xf>
    <xf numFmtId="188" fontId="1" fillId="0" borderId="11" xfId="57" applyNumberFormat="1" applyFont="1" applyBorder="1" applyAlignment="1">
      <alignment horizontal="center" vertical="center"/>
      <protection/>
    </xf>
    <xf numFmtId="14" fontId="1" fillId="0" borderId="10" xfId="0" applyNumberFormat="1" applyFont="1" applyBorder="1" applyAlignment="1">
      <alignment horizontal="center"/>
    </xf>
    <xf numFmtId="0" fontId="34" fillId="0" borderId="10" xfId="57" applyFont="1" applyBorder="1" applyAlignment="1">
      <alignment horizontal="center" vertical="center" wrapText="1"/>
      <protection/>
    </xf>
    <xf numFmtId="2" fontId="1" fillId="0" borderId="11" xfId="57" applyNumberFormat="1" applyFont="1" applyBorder="1" applyAlignment="1">
      <alignment horizontal="center" vertical="center" wrapText="1"/>
      <protection/>
    </xf>
    <xf numFmtId="188" fontId="1" fillId="0" borderId="11" xfId="57" applyNumberFormat="1" applyFont="1" applyBorder="1" applyAlignment="1">
      <alignment horizontal="center" vertical="center" wrapText="1"/>
      <protection/>
    </xf>
    <xf numFmtId="0" fontId="35" fillId="0" borderId="10" xfId="57" applyFont="1" applyBorder="1" applyAlignment="1">
      <alignment horizontal="center" vertical="center" wrapText="1"/>
      <protection/>
    </xf>
    <xf numFmtId="2" fontId="1" fillId="0" borderId="10" xfId="57" applyNumberFormat="1" applyFont="1" applyBorder="1" applyAlignment="1">
      <alignment horizontal="center" vertical="center" wrapText="1"/>
      <protection/>
    </xf>
    <xf numFmtId="188" fontId="1" fillId="0" borderId="10" xfId="57" applyNumberFormat="1" applyFont="1" applyBorder="1" applyAlignment="1">
      <alignment horizontal="center" vertical="center" wrapText="1"/>
      <protection/>
    </xf>
    <xf numFmtId="0" fontId="1" fillId="0" borderId="22" xfId="57" applyFont="1" applyBorder="1" applyAlignment="1">
      <alignment horizontal="center" vertical="center"/>
      <protection/>
    </xf>
    <xf numFmtId="0" fontId="1" fillId="0" borderId="22" xfId="57" applyFont="1" applyBorder="1" applyAlignment="1">
      <alignment horizontal="center"/>
      <protection/>
    </xf>
    <xf numFmtId="2" fontId="1" fillId="0" borderId="22" xfId="57" applyNumberFormat="1" applyFont="1" applyBorder="1" applyAlignment="1">
      <alignment horizontal="center" vertical="center"/>
      <protection/>
    </xf>
    <xf numFmtId="188" fontId="1" fillId="0" borderId="22" xfId="57" applyNumberFormat="1" applyFont="1" applyBorder="1" applyAlignment="1">
      <alignment horizontal="center" vertical="center"/>
      <protection/>
    </xf>
    <xf numFmtId="188" fontId="1" fillId="0" borderId="11" xfId="0" applyNumberFormat="1" applyFont="1" applyBorder="1" applyAlignment="1">
      <alignment horizontal="center" vertical="center" wrapText="1"/>
    </xf>
    <xf numFmtId="189" fontId="1" fillId="0" borderId="11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35" fillId="0" borderId="10" xfId="0" applyFont="1" applyBorder="1" applyAlignment="1">
      <alignment horizontal="center"/>
    </xf>
    <xf numFmtId="0" fontId="1" fillId="0" borderId="10" xfId="57" applyFont="1" applyBorder="1" applyAlignment="1">
      <alignment horizontal="center" vertical="center" wrapText="1"/>
      <protection/>
    </xf>
    <xf numFmtId="14" fontId="1" fillId="0" borderId="10" xfId="57" applyNumberFormat="1" applyFont="1" applyBorder="1" applyAlignment="1">
      <alignment horizontal="center" vertical="center" wrapText="1"/>
      <protection/>
    </xf>
    <xf numFmtId="189" fontId="1" fillId="0" borderId="10" xfId="57" applyNumberFormat="1" applyFont="1" applyBorder="1" applyAlignment="1">
      <alignment horizontal="center" vertical="center" wrapText="1"/>
      <protection/>
    </xf>
    <xf numFmtId="188" fontId="6" fillId="0" borderId="10" xfId="57" applyNumberFormat="1" applyFont="1" applyBorder="1" applyAlignment="1">
      <alignment horizontal="center" vertical="center" wrapText="1"/>
      <protection/>
    </xf>
    <xf numFmtId="2" fontId="6" fillId="0" borderId="10" xfId="57" applyNumberFormat="1" applyFont="1" applyBorder="1" applyAlignment="1">
      <alignment horizontal="center" vertical="center" wrapText="1"/>
      <protection/>
    </xf>
    <xf numFmtId="14" fontId="1" fillId="0" borderId="10" xfId="57" applyNumberFormat="1" applyFont="1" applyBorder="1" applyAlignment="1">
      <alignment horizontal="center"/>
      <protection/>
    </xf>
    <xf numFmtId="188" fontId="6" fillId="0" borderId="10" xfId="57" applyNumberFormat="1" applyFont="1" applyBorder="1" applyAlignment="1">
      <alignment horizontal="center" vertical="center"/>
      <protection/>
    </xf>
    <xf numFmtId="0" fontId="6" fillId="0" borderId="10" xfId="57" applyFont="1" applyBorder="1" applyAlignment="1">
      <alignment horizontal="center" vertical="center"/>
      <protection/>
    </xf>
    <xf numFmtId="2" fontId="6" fillId="0" borderId="10" xfId="57" applyNumberFormat="1" applyFont="1" applyBorder="1" applyAlignment="1">
      <alignment horizontal="center" vertical="center"/>
      <protection/>
    </xf>
    <xf numFmtId="2" fontId="6" fillId="34" borderId="10" xfId="57" applyNumberFormat="1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188" fontId="6" fillId="0" borderId="10" xfId="0" applyNumberFormat="1" applyFont="1" applyBorder="1" applyAlignment="1">
      <alignment horizontal="center" vertical="center"/>
    </xf>
    <xf numFmtId="0" fontId="1" fillId="0" borderId="0" xfId="57" applyFont="1" applyBorder="1" applyAlignment="1">
      <alignment horizontal="center" vertical="center" wrapText="1"/>
      <protection/>
    </xf>
    <xf numFmtId="189" fontId="1" fillId="0" borderId="0" xfId="57" applyNumberFormat="1" applyFont="1" applyBorder="1" applyAlignment="1">
      <alignment horizontal="center" vertical="center" wrapText="1"/>
      <protection/>
    </xf>
    <xf numFmtId="2" fontId="1" fillId="0" borderId="0" xfId="57" applyNumberFormat="1" applyFont="1" applyBorder="1" applyAlignment="1">
      <alignment horizontal="center" vertical="center" wrapText="1"/>
      <protection/>
    </xf>
    <xf numFmtId="188" fontId="1" fillId="0" borderId="0" xfId="57" applyNumberFormat="1" applyFont="1" applyBorder="1" applyAlignment="1">
      <alignment horizontal="center" vertical="center" wrapText="1"/>
      <protection/>
    </xf>
    <xf numFmtId="14" fontId="1" fillId="0" borderId="0" xfId="57" applyNumberFormat="1" applyFont="1" applyBorder="1" applyAlignment="1">
      <alignment horizontal="center"/>
      <protection/>
    </xf>
    <xf numFmtId="189" fontId="1" fillId="0" borderId="0" xfId="57" applyNumberFormat="1" applyFont="1" applyBorder="1" applyAlignment="1">
      <alignment horizontal="center" vertical="center"/>
      <protection/>
    </xf>
    <xf numFmtId="2" fontId="1" fillId="0" borderId="0" xfId="57" applyNumberFormat="1" applyFont="1" applyBorder="1" applyAlignment="1">
      <alignment horizontal="center" vertical="center"/>
      <protection/>
    </xf>
    <xf numFmtId="188" fontId="1" fillId="0" borderId="0" xfId="57" applyNumberFormat="1" applyFont="1" applyBorder="1" applyAlignment="1">
      <alignment horizontal="center" vertical="center"/>
      <protection/>
    </xf>
    <xf numFmtId="2" fontId="54" fillId="0" borderId="0" xfId="57" applyNumberFormat="1" applyFont="1" applyBorder="1" applyAlignment="1">
      <alignment horizontal="center" vertical="center"/>
      <protection/>
    </xf>
    <xf numFmtId="0" fontId="6" fillId="33" borderId="11" xfId="0" applyFont="1" applyFill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189" fontId="1" fillId="0" borderId="11" xfId="57" applyNumberFormat="1" applyFont="1" applyBorder="1" applyAlignment="1">
      <alignment horizontal="center" vertical="center"/>
      <protection/>
    </xf>
    <xf numFmtId="49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wrapText="1"/>
    </xf>
    <xf numFmtId="0" fontId="1" fillId="34" borderId="10" xfId="0" applyFont="1" applyFill="1" applyBorder="1" applyAlignment="1">
      <alignment vertical="center" wrapText="1"/>
    </xf>
    <xf numFmtId="189" fontId="1" fillId="34" borderId="10" xfId="0" applyNumberFormat="1" applyFont="1" applyFill="1" applyBorder="1" applyAlignment="1">
      <alignment horizontal="center" vertical="center"/>
    </xf>
    <xf numFmtId="2" fontId="1" fillId="34" borderId="10" xfId="0" applyNumberFormat="1" applyFont="1" applyFill="1" applyBorder="1" applyAlignment="1">
      <alignment horizontal="center" vertical="center"/>
    </xf>
    <xf numFmtId="0" fontId="1" fillId="33" borderId="11" xfId="57" applyFont="1" applyFill="1" applyBorder="1" applyAlignment="1">
      <alignment horizontal="center" vertical="center" wrapText="1"/>
      <protection/>
    </xf>
    <xf numFmtId="2" fontId="1" fillId="34" borderId="11" xfId="57" applyNumberFormat="1" applyFont="1" applyFill="1" applyBorder="1" applyAlignment="1">
      <alignment horizontal="center" vertical="center" wrapText="1"/>
      <protection/>
    </xf>
    <xf numFmtId="190" fontId="1" fillId="0" borderId="2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1" fillId="34" borderId="24" xfId="0" applyFont="1" applyFill="1" applyBorder="1" applyAlignment="1">
      <alignment horizontal="left" vertical="center" wrapText="1"/>
    </xf>
    <xf numFmtId="2" fontId="1" fillId="0" borderId="24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34" borderId="12" xfId="0" applyFont="1" applyFill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34" borderId="25" xfId="0" applyFont="1" applyFill="1" applyBorder="1" applyAlignment="1">
      <alignment horizontal="center" vertical="center"/>
    </xf>
    <xf numFmtId="2" fontId="1" fillId="0" borderId="24" xfId="0" applyNumberFormat="1" applyFont="1" applyBorder="1" applyAlignment="1">
      <alignment horizontal="center" vertical="center" wrapText="1"/>
    </xf>
    <xf numFmtId="190" fontId="1" fillId="34" borderId="10" xfId="0" applyNumberFormat="1" applyFont="1" applyFill="1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 horizontal="center"/>
    </xf>
    <xf numFmtId="0" fontId="1" fillId="0" borderId="11" xfId="0" applyFont="1" applyBorder="1" applyAlignment="1">
      <alignment vertical="center"/>
    </xf>
    <xf numFmtId="0" fontId="1" fillId="34" borderId="10" xfId="0" applyFont="1" applyFill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190" fontId="1" fillId="34" borderId="11" xfId="0" applyNumberFormat="1" applyFont="1" applyFill="1" applyBorder="1" applyAlignment="1">
      <alignment horizontal="center" vertical="center" wrapText="1"/>
    </xf>
    <xf numFmtId="2" fontId="1" fillId="34" borderId="11" xfId="0" applyNumberFormat="1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/>
    </xf>
    <xf numFmtId="0" fontId="1" fillId="34" borderId="11" xfId="0" applyFont="1" applyFill="1" applyBorder="1" applyAlignment="1">
      <alignment vertical="center"/>
    </xf>
    <xf numFmtId="0" fontId="1" fillId="34" borderId="11" xfId="0" applyFont="1" applyFill="1" applyBorder="1" applyAlignment="1">
      <alignment vertical="center" wrapText="1"/>
    </xf>
    <xf numFmtId="189" fontId="1" fillId="34" borderId="11" xfId="0" applyNumberFormat="1" applyFont="1" applyFill="1" applyBorder="1" applyAlignment="1">
      <alignment horizontal="center" vertical="center"/>
    </xf>
    <xf numFmtId="2" fontId="1" fillId="34" borderId="22" xfId="0" applyNumberFormat="1" applyFont="1" applyFill="1" applyBorder="1" applyAlignment="1">
      <alignment horizontal="center" vertical="center" wrapText="1"/>
    </xf>
    <xf numFmtId="2" fontId="1" fillId="34" borderId="22" xfId="0" applyNumberFormat="1" applyFont="1" applyFill="1" applyBorder="1" applyAlignment="1">
      <alignment horizontal="center"/>
    </xf>
    <xf numFmtId="0" fontId="1" fillId="34" borderId="22" xfId="0" applyFont="1" applyFill="1" applyBorder="1" applyAlignment="1">
      <alignment vertical="center"/>
    </xf>
    <xf numFmtId="0" fontId="1" fillId="34" borderId="22" xfId="0" applyFont="1" applyFill="1" applyBorder="1" applyAlignment="1">
      <alignment vertical="center" wrapText="1"/>
    </xf>
    <xf numFmtId="0" fontId="1" fillId="34" borderId="22" xfId="0" applyFont="1" applyFill="1" applyBorder="1" applyAlignment="1">
      <alignment horizontal="center" vertical="center"/>
    </xf>
    <xf numFmtId="189" fontId="1" fillId="34" borderId="22" xfId="0" applyNumberFormat="1" applyFont="1" applyFill="1" applyBorder="1" applyAlignment="1">
      <alignment horizontal="center" vertical="center"/>
    </xf>
    <xf numFmtId="2" fontId="1" fillId="34" borderId="22" xfId="0" applyNumberFormat="1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/>
    </xf>
    <xf numFmtId="14" fontId="1" fillId="34" borderId="1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right" wrapText="1"/>
    </xf>
    <xf numFmtId="0" fontId="1" fillId="34" borderId="19" xfId="0" applyFont="1" applyFill="1" applyBorder="1" applyAlignment="1">
      <alignment horizontal="center" vertical="center"/>
    </xf>
    <xf numFmtId="188" fontId="1" fillId="0" borderId="11" xfId="0" applyNumberFormat="1" applyFont="1" applyBorder="1" applyAlignment="1">
      <alignment horizontal="center" vertical="center"/>
    </xf>
    <xf numFmtId="0" fontId="1" fillId="34" borderId="22" xfId="0" applyFont="1" applyFill="1" applyBorder="1" applyAlignment="1">
      <alignment horizontal="left" vertical="center" wrapText="1"/>
    </xf>
    <xf numFmtId="190" fontId="1" fillId="34" borderId="22" xfId="0" applyNumberFormat="1" applyFont="1" applyFill="1" applyBorder="1" applyAlignment="1">
      <alignment horizontal="center" vertical="center" wrapText="1"/>
    </xf>
    <xf numFmtId="14" fontId="1" fillId="34" borderId="11" xfId="0" applyNumberFormat="1" applyFont="1" applyFill="1" applyBorder="1" applyAlignment="1">
      <alignment horizontal="center" vertical="center" wrapText="1"/>
    </xf>
    <xf numFmtId="2" fontId="1" fillId="34" borderId="11" xfId="0" applyNumberFormat="1" applyFont="1" applyFill="1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/>
    </xf>
    <xf numFmtId="0" fontId="1" fillId="34" borderId="11" xfId="0" applyNumberFormat="1" applyFont="1" applyFill="1" applyBorder="1" applyAlignment="1">
      <alignment horizontal="center" vertical="center"/>
    </xf>
    <xf numFmtId="2" fontId="1" fillId="34" borderId="21" xfId="0" applyNumberFormat="1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left" vertical="center" wrapText="1"/>
    </xf>
    <xf numFmtId="0" fontId="1" fillId="0" borderId="22" xfId="0" applyFont="1" applyBorder="1" applyAlignment="1">
      <alignment horizontal="center" wrapText="1"/>
    </xf>
    <xf numFmtId="0" fontId="1" fillId="0" borderId="27" xfId="0" applyFont="1" applyBorder="1" applyAlignment="1">
      <alignment horizontal="center" vertical="center" wrapText="1"/>
    </xf>
    <xf numFmtId="190" fontId="1" fillId="0" borderId="11" xfId="0" applyNumberFormat="1" applyFont="1" applyBorder="1" applyAlignment="1">
      <alignment horizontal="center" vertical="center"/>
    </xf>
    <xf numFmtId="0" fontId="1" fillId="34" borderId="28" xfId="0" applyFont="1" applyFill="1" applyBorder="1" applyAlignment="1">
      <alignment horizontal="center" vertical="center"/>
    </xf>
    <xf numFmtId="0" fontId="1" fillId="34" borderId="28" xfId="0" applyFont="1" applyFill="1" applyBorder="1" applyAlignment="1">
      <alignment horizontal="center" vertical="center" wrapText="1"/>
    </xf>
    <xf numFmtId="0" fontId="1" fillId="34" borderId="28" xfId="0" applyFont="1" applyFill="1" applyBorder="1" applyAlignment="1">
      <alignment horizontal="left" vertical="center" wrapText="1"/>
    </xf>
    <xf numFmtId="2" fontId="1" fillId="34" borderId="28" xfId="0" applyNumberFormat="1" applyFont="1" applyFill="1" applyBorder="1" applyAlignment="1">
      <alignment horizontal="center" vertical="center" wrapText="1"/>
    </xf>
    <xf numFmtId="188" fontId="1" fillId="0" borderId="22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7" fillId="0" borderId="0" xfId="0" applyFont="1" applyAlignment="1">
      <alignment/>
    </xf>
    <xf numFmtId="2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1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34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1" fillId="0" borderId="15" xfId="60" applyFont="1" applyBorder="1" applyAlignment="1">
      <alignment horizontal="center" vertical="center"/>
      <protection/>
    </xf>
    <xf numFmtId="0" fontId="1" fillId="0" borderId="16" xfId="60" applyFont="1" applyBorder="1" applyAlignment="1">
      <alignment horizontal="center" vertical="center"/>
      <protection/>
    </xf>
    <xf numFmtId="0" fontId="1" fillId="0" borderId="17" xfId="60" applyFont="1" applyBorder="1" applyAlignment="1">
      <alignment horizontal="center" vertical="center"/>
      <protection/>
    </xf>
    <xf numFmtId="0" fontId="1" fillId="0" borderId="20" xfId="60" applyFont="1" applyBorder="1" applyAlignment="1">
      <alignment horizontal="center" vertical="center"/>
      <protection/>
    </xf>
    <xf numFmtId="0" fontId="1" fillId="0" borderId="21" xfId="60" applyFont="1" applyBorder="1" applyAlignment="1">
      <alignment horizontal="center" vertical="center"/>
      <protection/>
    </xf>
    <xf numFmtId="0" fontId="1" fillId="0" borderId="15" xfId="60" applyFont="1" applyBorder="1" applyAlignment="1">
      <alignment vertical="center"/>
      <protection/>
    </xf>
    <xf numFmtId="0" fontId="1" fillId="0" borderId="17" xfId="60" applyFont="1" applyBorder="1" applyAlignment="1">
      <alignment vertical="center"/>
      <protection/>
    </xf>
    <xf numFmtId="0" fontId="1" fillId="0" borderId="20" xfId="60" applyFont="1" applyBorder="1" applyAlignment="1">
      <alignment vertical="center"/>
      <protection/>
    </xf>
    <xf numFmtId="0" fontId="1" fillId="0" borderId="21" xfId="60" applyFont="1" applyBorder="1" applyAlignment="1">
      <alignment vertical="center"/>
      <protection/>
    </xf>
    <xf numFmtId="0" fontId="1" fillId="0" borderId="15" xfId="60" applyFont="1" applyBorder="1" applyAlignment="1">
      <alignment horizontal="right" vertical="center"/>
      <protection/>
    </xf>
    <xf numFmtId="0" fontId="1" fillId="0" borderId="17" xfId="60" applyFont="1" applyBorder="1" applyAlignment="1">
      <alignment horizontal="right" vertical="center"/>
      <protection/>
    </xf>
    <xf numFmtId="0" fontId="1" fillId="0" borderId="12" xfId="60" applyFont="1" applyBorder="1" applyAlignment="1">
      <alignment horizontal="center" vertical="center"/>
      <protection/>
    </xf>
    <xf numFmtId="0" fontId="1" fillId="0" borderId="19" xfId="60" applyFont="1" applyBorder="1" applyAlignment="1">
      <alignment horizontal="center" vertical="center"/>
      <protection/>
    </xf>
    <xf numFmtId="0" fontId="1" fillId="0" borderId="11" xfId="60" applyFont="1" applyBorder="1" applyAlignment="1">
      <alignment horizontal="center" vertical="center"/>
      <protection/>
    </xf>
    <xf numFmtId="0" fontId="1" fillId="0" borderId="20" xfId="60" applyFont="1" applyBorder="1" applyAlignment="1">
      <alignment horizontal="left" vertical="center"/>
      <protection/>
    </xf>
    <xf numFmtId="0" fontId="1" fillId="0" borderId="21" xfId="60" applyFont="1" applyBorder="1" applyAlignment="1">
      <alignment horizontal="left" vertical="center"/>
      <protection/>
    </xf>
    <xf numFmtId="0" fontId="1" fillId="0" borderId="12" xfId="60" applyFont="1" applyBorder="1" applyAlignment="1">
      <alignment horizontal="center" vertical="center" wrapText="1"/>
      <protection/>
    </xf>
    <xf numFmtId="0" fontId="1" fillId="0" borderId="11" xfId="60" applyFont="1" applyBorder="1" applyAlignment="1">
      <alignment horizontal="center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9" xfId="57"/>
    <cellStyle name="Normal_gare wyalsadfenigagarini" xfId="58"/>
    <cellStyle name="Normal_gare wyalsadfenigagarini_SAN2008=IIkv" xfId="59"/>
    <cellStyle name="Normal_gare wyalsadfenigagarini_VENTILACIA" xfId="60"/>
    <cellStyle name="Normal_sida wyalsadeni_VENTILACIA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2:T221"/>
  <sheetViews>
    <sheetView zoomScalePageLayoutView="0" workbookViewId="0" topLeftCell="A52">
      <selection activeCell="D46" sqref="D46"/>
    </sheetView>
  </sheetViews>
  <sheetFormatPr defaultColWidth="9.140625" defaultRowHeight="12.75"/>
  <cols>
    <col min="1" max="1" width="4.421875" style="1" customWidth="1"/>
    <col min="2" max="2" width="7.140625" style="1" customWidth="1"/>
    <col min="3" max="3" width="10.421875" style="1" customWidth="1"/>
    <col min="4" max="4" width="10.00390625" style="1" customWidth="1"/>
    <col min="5" max="5" width="11.8515625" style="1" customWidth="1"/>
    <col min="6" max="6" width="15.28125" style="1" customWidth="1"/>
    <col min="7" max="7" width="14.28125" style="1" customWidth="1"/>
    <col min="8" max="8" width="13.28125" style="1" customWidth="1"/>
    <col min="9" max="9" width="14.28125" style="1" customWidth="1"/>
    <col min="10" max="10" width="9.140625" style="1" customWidth="1"/>
    <col min="11" max="11" width="10.28125" style="1" customWidth="1"/>
    <col min="12" max="16384" width="9.140625" style="1" customWidth="1"/>
  </cols>
  <sheetData>
    <row r="2" spans="1:12" ht="16.5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20.25">
      <c r="A3" s="27"/>
      <c r="B3" s="28"/>
      <c r="C3" s="28"/>
      <c r="D3" s="28"/>
      <c r="E3" s="313" t="s">
        <v>22</v>
      </c>
      <c r="F3" s="313"/>
      <c r="G3" s="313"/>
      <c r="H3" s="313"/>
      <c r="I3" s="313"/>
      <c r="J3" s="28"/>
      <c r="K3" s="28"/>
      <c r="L3" s="28"/>
    </row>
    <row r="4" spans="5:9" ht="20.25">
      <c r="E4" s="51"/>
      <c r="F4" s="311" t="s">
        <v>21</v>
      </c>
      <c r="G4" s="311"/>
      <c r="H4" s="311"/>
      <c r="I4" s="51"/>
    </row>
    <row r="6" spans="1:12" s="8" customFormat="1" ht="16.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s="8" customFormat="1" ht="16.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s="8" customFormat="1" ht="16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11" spans="3:11" s="8" customFormat="1" ht="114.75" customHeight="1">
      <c r="C11" s="314" t="s">
        <v>54</v>
      </c>
      <c r="D11" s="314"/>
      <c r="E11" s="314"/>
      <c r="F11" s="314"/>
      <c r="G11" s="314"/>
      <c r="H11" s="314"/>
      <c r="I11" s="314"/>
      <c r="J11" s="314"/>
      <c r="K11" s="314"/>
    </row>
    <row r="12" spans="1:11" s="106" customFormat="1" ht="17.25">
      <c r="A12" s="98"/>
      <c r="B12" s="99"/>
      <c r="C12" s="85"/>
      <c r="D12" s="100"/>
      <c r="E12" s="100"/>
      <c r="F12" s="86"/>
      <c r="G12" s="101"/>
      <c r="H12" s="102"/>
      <c r="I12" s="103"/>
      <c r="J12" s="104"/>
      <c r="K12" s="105"/>
    </row>
    <row r="13" spans="1:11" s="106" customFormat="1" ht="17.25">
      <c r="A13" s="98"/>
      <c r="B13" s="107"/>
      <c r="C13" s="108"/>
      <c r="D13" s="109"/>
      <c r="E13" s="55"/>
      <c r="F13" s="110"/>
      <c r="G13" s="111"/>
      <c r="H13" s="112"/>
      <c r="I13" s="112"/>
      <c r="J13" s="113"/>
      <c r="K13" s="105"/>
    </row>
    <row r="15" spans="3:10" ht="16.5">
      <c r="C15" s="27"/>
      <c r="D15" s="88"/>
      <c r="E15" s="44"/>
      <c r="F15" s="40"/>
      <c r="G15" s="27"/>
      <c r="H15" s="27"/>
      <c r="I15" s="40"/>
      <c r="J15" s="27"/>
    </row>
    <row r="16" spans="3:10" ht="16.5">
      <c r="C16" s="34"/>
      <c r="D16" s="27" t="s">
        <v>8</v>
      </c>
      <c r="E16" s="27"/>
      <c r="F16" s="40"/>
      <c r="G16" s="27"/>
      <c r="H16" s="312" t="s">
        <v>23</v>
      </c>
      <c r="I16" s="312"/>
      <c r="J16" s="27"/>
    </row>
    <row r="17" spans="3:10" ht="16.5">
      <c r="C17" s="44"/>
      <c r="D17" s="76"/>
      <c r="E17" s="76"/>
      <c r="F17" s="40"/>
      <c r="G17" s="27"/>
      <c r="H17" s="27"/>
      <c r="I17" s="40"/>
      <c r="J17" s="27"/>
    </row>
    <row r="18" spans="3:10" ht="16.5">
      <c r="C18" s="34"/>
      <c r="D18" s="27"/>
      <c r="E18" s="27"/>
      <c r="F18" s="40"/>
      <c r="G18" s="27"/>
      <c r="H18" s="27"/>
      <c r="I18" s="40"/>
      <c r="J18" s="27"/>
    </row>
    <row r="19" spans="3:10" ht="16.5">
      <c r="C19" s="312" t="s">
        <v>25</v>
      </c>
      <c r="D19" s="312"/>
      <c r="E19" s="312"/>
      <c r="F19" s="312"/>
      <c r="G19" s="27"/>
      <c r="H19" s="312" t="s">
        <v>26</v>
      </c>
      <c r="I19" s="312"/>
      <c r="J19" s="27"/>
    </row>
    <row r="22" spans="6:7" ht="17.25">
      <c r="F22" s="315" t="s">
        <v>34</v>
      </c>
      <c r="G22" s="315"/>
    </row>
    <row r="26" spans="1:13" ht="20.25">
      <c r="A26" s="51"/>
      <c r="B26" s="51"/>
      <c r="C26" s="51"/>
      <c r="D26" s="64" t="s">
        <v>11</v>
      </c>
      <c r="E26" s="65"/>
      <c r="F26" s="65"/>
      <c r="G26" s="65"/>
      <c r="H26" s="65"/>
      <c r="I26" s="63"/>
      <c r="J26" s="51"/>
      <c r="K26" s="51"/>
      <c r="L26" s="51"/>
      <c r="M26" s="51"/>
    </row>
    <row r="27" spans="1:13" s="8" customFormat="1" ht="20.25">
      <c r="A27" s="91"/>
      <c r="B27" s="91"/>
      <c r="C27" s="91"/>
      <c r="D27" s="91"/>
      <c r="E27" s="91" t="s">
        <v>20</v>
      </c>
      <c r="F27" s="311" t="s">
        <v>24</v>
      </c>
      <c r="G27" s="311"/>
      <c r="H27" s="311"/>
      <c r="I27" s="91"/>
      <c r="J27" s="91"/>
      <c r="K27" s="91"/>
      <c r="L27" s="91"/>
      <c r="M27" s="91"/>
    </row>
    <row r="34" spans="1:13" ht="131.25" customHeight="1">
      <c r="A34" s="90"/>
      <c r="B34" s="90"/>
      <c r="C34" s="310" t="s">
        <v>54</v>
      </c>
      <c r="D34" s="310"/>
      <c r="E34" s="310"/>
      <c r="F34" s="310"/>
      <c r="G34" s="310"/>
      <c r="H34" s="310"/>
      <c r="I34" s="310"/>
      <c r="J34" s="310"/>
      <c r="K34" s="310"/>
      <c r="L34" s="90"/>
      <c r="M34" s="90"/>
    </row>
    <row r="35" spans="1:11" s="106" customFormat="1" ht="17.25">
      <c r="A35" s="98"/>
      <c r="B35" s="99"/>
      <c r="C35" s="85"/>
      <c r="D35" s="100"/>
      <c r="E35" s="100"/>
      <c r="F35" s="86"/>
      <c r="G35" s="101"/>
      <c r="H35" s="102"/>
      <c r="I35" s="103"/>
      <c r="J35" s="104"/>
      <c r="K35" s="105"/>
    </row>
    <row r="36" spans="1:11" s="106" customFormat="1" ht="17.25">
      <c r="A36" s="98"/>
      <c r="B36" s="107"/>
      <c r="C36" s="108"/>
      <c r="D36" s="109"/>
      <c r="E36" s="55"/>
      <c r="F36" s="110"/>
      <c r="G36" s="111"/>
      <c r="H36" s="112"/>
      <c r="I36" s="112"/>
      <c r="J36" s="113"/>
      <c r="K36" s="105"/>
    </row>
    <row r="37" spans="1:11" s="106" customFormat="1" ht="17.25">
      <c r="A37" s="98"/>
      <c r="B37" s="107"/>
      <c r="C37" s="108"/>
      <c r="D37" s="109"/>
      <c r="E37" s="55"/>
      <c r="F37" s="110"/>
      <c r="G37" s="111"/>
      <c r="H37" s="112"/>
      <c r="I37" s="112"/>
      <c r="J37" s="113"/>
      <c r="K37" s="105"/>
    </row>
    <row r="41" spans="1:13" ht="20.25">
      <c r="A41" s="51"/>
      <c r="B41" s="51"/>
      <c r="C41" s="51"/>
      <c r="D41" s="51" t="s">
        <v>7</v>
      </c>
      <c r="E41" s="311" t="s">
        <v>35</v>
      </c>
      <c r="F41" s="311"/>
      <c r="G41" s="311"/>
      <c r="H41" s="311"/>
      <c r="I41" s="51"/>
      <c r="J41" s="51"/>
      <c r="K41" s="51"/>
      <c r="L41" s="51"/>
      <c r="M41" s="51"/>
    </row>
    <row r="108" spans="5:7" ht="20.25">
      <c r="E108" s="58"/>
      <c r="F108" s="58"/>
      <c r="G108" s="58"/>
    </row>
    <row r="109" spans="5:7" ht="20.25">
      <c r="E109" s="58"/>
      <c r="F109" s="58"/>
      <c r="G109" s="58"/>
    </row>
    <row r="110" spans="4:10" ht="20.25">
      <c r="D110" s="50"/>
      <c r="E110" s="64"/>
      <c r="F110" s="65"/>
      <c r="G110" s="65"/>
      <c r="H110" s="65"/>
      <c r="I110" s="65"/>
      <c r="J110" s="45"/>
    </row>
    <row r="111" spans="5:9" ht="20.25">
      <c r="E111" s="51"/>
      <c r="F111" s="64"/>
      <c r="G111" s="91"/>
      <c r="H111" s="66"/>
      <c r="I111" s="51"/>
    </row>
    <row r="114" spans="4:9" ht="20.25">
      <c r="D114" s="50"/>
      <c r="E114" s="50"/>
      <c r="F114" s="50"/>
      <c r="G114" s="50"/>
      <c r="H114" s="50"/>
      <c r="I114" s="51"/>
    </row>
    <row r="117" spans="1:12" s="57" customFormat="1" ht="21">
      <c r="A117" s="1"/>
      <c r="B117" s="52"/>
      <c r="C117" s="52"/>
      <c r="D117" s="52"/>
      <c r="E117" s="52"/>
      <c r="F117" s="52"/>
      <c r="G117" s="52"/>
      <c r="H117" s="52"/>
      <c r="I117" s="53"/>
      <c r="J117" s="8"/>
      <c r="K117" s="1"/>
      <c r="L117" s="1"/>
    </row>
    <row r="118" spans="1:12" s="51" customFormat="1" ht="2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2:12" ht="20.25">
      <c r="B119" s="54"/>
      <c r="C119" s="54"/>
      <c r="D119" s="54"/>
      <c r="E119" s="54"/>
      <c r="F119" s="54"/>
      <c r="G119" s="54"/>
      <c r="H119" s="54"/>
      <c r="I119" s="54"/>
      <c r="J119" s="55"/>
      <c r="K119" s="56"/>
      <c r="L119" s="57"/>
    </row>
    <row r="120" spans="1:12" ht="17.25">
      <c r="A120" s="14"/>
      <c r="B120" s="83"/>
      <c r="C120" s="82"/>
      <c r="D120" s="82"/>
      <c r="E120" s="82"/>
      <c r="F120" s="82"/>
      <c r="G120" s="82"/>
      <c r="H120" s="82"/>
      <c r="I120" s="82"/>
      <c r="J120" s="82"/>
      <c r="K120" s="82"/>
      <c r="L120" s="82"/>
    </row>
    <row r="121" spans="1:8" ht="17.25">
      <c r="A121" s="3"/>
      <c r="B121" s="59"/>
      <c r="C121" s="57"/>
      <c r="D121" s="57"/>
      <c r="E121" s="57"/>
      <c r="F121" s="84"/>
      <c r="G121" s="84"/>
      <c r="H121" s="84"/>
    </row>
    <row r="122" spans="2:11" ht="16.5">
      <c r="B122" s="46"/>
      <c r="C122" s="47"/>
      <c r="D122" s="16"/>
      <c r="E122" s="48"/>
      <c r="F122" s="49"/>
      <c r="G122" s="16"/>
      <c r="H122" s="48"/>
      <c r="I122" s="48"/>
      <c r="J122" s="48"/>
      <c r="K122" s="44"/>
    </row>
    <row r="128" spans="1:20" s="78" customFormat="1" ht="17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79"/>
      <c r="N128" s="79"/>
      <c r="O128" s="79"/>
      <c r="P128" s="79"/>
      <c r="Q128" s="79"/>
      <c r="R128" s="79"/>
      <c r="S128" s="79"/>
      <c r="T128" s="79"/>
    </row>
    <row r="129" spans="1:20" s="78" customFormat="1" ht="17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79"/>
      <c r="N129" s="79"/>
      <c r="O129" s="79"/>
      <c r="P129" s="79"/>
      <c r="Q129" s="79"/>
      <c r="R129" s="79"/>
      <c r="S129" s="79"/>
      <c r="T129" s="79"/>
    </row>
    <row r="146" spans="5:8" ht="20.25">
      <c r="E146" s="58"/>
      <c r="F146" s="58"/>
      <c r="G146" s="58"/>
      <c r="H146" s="58"/>
    </row>
    <row r="147" spans="5:8" ht="20.25">
      <c r="E147" s="58"/>
      <c r="F147" s="58"/>
      <c r="G147" s="58"/>
      <c r="H147" s="58"/>
    </row>
    <row r="148" spans="5:8" ht="20.25">
      <c r="E148" s="58"/>
      <c r="F148" s="58"/>
      <c r="G148" s="58"/>
      <c r="H148" s="58"/>
    </row>
    <row r="150" spans="5:8" ht="20.25">
      <c r="E150" s="58"/>
      <c r="F150" s="58"/>
      <c r="G150" s="58"/>
      <c r="H150" s="58"/>
    </row>
    <row r="160" spans="4:9" s="51" customFormat="1" ht="20.25">
      <c r="D160" s="64"/>
      <c r="E160" s="64"/>
      <c r="F160" s="64"/>
      <c r="G160" s="65"/>
      <c r="H160" s="65"/>
      <c r="I160" s="63"/>
    </row>
    <row r="161" spans="5:7" s="51" customFormat="1" ht="20.25">
      <c r="E161" s="63"/>
      <c r="F161" s="64"/>
      <c r="G161" s="66"/>
    </row>
    <row r="164" spans="4:9" ht="20.25">
      <c r="D164" s="50"/>
      <c r="E164" s="50"/>
      <c r="F164" s="50"/>
      <c r="G164" s="50"/>
      <c r="H164" s="50"/>
      <c r="I164" s="51"/>
    </row>
    <row r="167" spans="2:10" ht="21">
      <c r="B167" s="52"/>
      <c r="C167" s="52"/>
      <c r="D167" s="52"/>
      <c r="E167" s="52"/>
      <c r="F167" s="52"/>
      <c r="G167" s="52"/>
      <c r="H167" s="52"/>
      <c r="I167" s="53"/>
      <c r="J167" s="8"/>
    </row>
    <row r="169" spans="2:12" ht="20.25">
      <c r="B169" s="54"/>
      <c r="C169" s="54"/>
      <c r="D169" s="54"/>
      <c r="E169" s="54"/>
      <c r="F169" s="54"/>
      <c r="G169" s="54"/>
      <c r="H169" s="54"/>
      <c r="I169" s="54"/>
      <c r="J169" s="55"/>
      <c r="K169" s="56"/>
      <c r="L169" s="57"/>
    </row>
    <row r="170" spans="1:11" ht="16.5">
      <c r="A170" s="5"/>
      <c r="B170" s="6"/>
      <c r="C170" s="67"/>
      <c r="D170" s="60"/>
      <c r="E170" s="18"/>
      <c r="F170" s="60"/>
      <c r="G170" s="7"/>
      <c r="H170" s="23"/>
      <c r="I170" s="62"/>
      <c r="J170" s="61"/>
      <c r="K170" s="9"/>
    </row>
    <row r="171" spans="1:11" ht="16.5">
      <c r="A171" s="5"/>
      <c r="B171" s="22"/>
      <c r="C171" s="3"/>
      <c r="D171" s="23"/>
      <c r="E171" s="24"/>
      <c r="F171" s="23"/>
      <c r="G171" s="25"/>
      <c r="H171" s="11"/>
      <c r="I171" s="12"/>
      <c r="J171" s="13"/>
      <c r="K171" s="9"/>
    </row>
    <row r="172" spans="2:11" ht="16.5">
      <c r="B172" s="46"/>
      <c r="C172" s="47"/>
      <c r="D172" s="16"/>
      <c r="E172" s="48"/>
      <c r="F172" s="49"/>
      <c r="G172" s="16"/>
      <c r="H172" s="48"/>
      <c r="I172" s="48"/>
      <c r="J172" s="48"/>
      <c r="K172" s="44"/>
    </row>
    <row r="189" spans="5:8" ht="20.25">
      <c r="E189" s="58"/>
      <c r="F189" s="58"/>
      <c r="G189" s="58"/>
      <c r="H189" s="58"/>
    </row>
    <row r="190" spans="4:9" ht="16.5">
      <c r="D190" s="4"/>
      <c r="E190" s="4"/>
      <c r="F190" s="59"/>
      <c r="G190" s="59"/>
      <c r="H190" s="59"/>
      <c r="I190" s="45"/>
    </row>
    <row r="191" spans="5:9" ht="16.5">
      <c r="E191" s="8"/>
      <c r="F191" s="8"/>
      <c r="G191" s="69"/>
      <c r="H191" s="8"/>
      <c r="I191" s="8"/>
    </row>
    <row r="197" spans="3:10" ht="16.5">
      <c r="C197" s="70"/>
      <c r="D197" s="70"/>
      <c r="E197" s="70"/>
      <c r="F197" s="70"/>
      <c r="G197" s="70"/>
      <c r="H197" s="70"/>
      <c r="I197" s="70"/>
      <c r="J197" s="71"/>
    </row>
    <row r="198" spans="1:12" ht="16.5">
      <c r="A198" s="5"/>
      <c r="B198" s="68"/>
      <c r="C198" s="3"/>
      <c r="D198" s="10"/>
      <c r="E198" s="10"/>
      <c r="F198" s="10"/>
      <c r="G198" s="17"/>
      <c r="H198" s="10"/>
      <c r="I198" s="13"/>
      <c r="J198" s="13"/>
      <c r="K198" s="9"/>
      <c r="L198" s="4"/>
    </row>
    <row r="199" spans="1:11" ht="16.5">
      <c r="A199" s="5"/>
      <c r="B199" s="68"/>
      <c r="C199" s="3"/>
      <c r="D199" s="23"/>
      <c r="E199" s="24"/>
      <c r="F199" s="23"/>
      <c r="G199" s="25"/>
      <c r="H199" s="11"/>
      <c r="I199" s="12"/>
      <c r="J199" s="13"/>
      <c r="K199" s="9"/>
    </row>
    <row r="200" spans="1:12" ht="16.5">
      <c r="A200" s="27"/>
      <c r="B200" s="72"/>
      <c r="C200" s="73"/>
      <c r="D200" s="11"/>
      <c r="E200" s="74"/>
      <c r="F200" s="75"/>
      <c r="G200" s="11"/>
      <c r="H200" s="74"/>
      <c r="I200" s="74"/>
      <c r="J200" s="74"/>
      <c r="K200" s="76"/>
      <c r="L200" s="19"/>
    </row>
    <row r="201" spans="3:12" ht="16.5">
      <c r="C201" s="35"/>
      <c r="D201" s="36"/>
      <c r="E201" s="37"/>
      <c r="F201" s="38"/>
      <c r="G201" s="39"/>
      <c r="H201" s="37"/>
      <c r="I201" s="38"/>
      <c r="J201" s="38"/>
      <c r="K201" s="38"/>
      <c r="L201" s="19"/>
    </row>
    <row r="204" spans="9:10" ht="16.5">
      <c r="I204" s="30"/>
      <c r="J204" s="15"/>
    </row>
    <row r="205" spans="9:10" ht="16.5">
      <c r="I205" s="30"/>
      <c r="J205" s="2"/>
    </row>
    <row r="209" spans="3:10" ht="16.5">
      <c r="C209" s="34"/>
      <c r="D209" s="42"/>
      <c r="E209" s="42"/>
      <c r="F209" s="40"/>
      <c r="G209" s="27"/>
      <c r="H209" s="27"/>
      <c r="I209" s="40"/>
      <c r="J209" s="27"/>
    </row>
    <row r="210" spans="3:10" ht="16.5">
      <c r="C210" s="34"/>
      <c r="D210" s="42"/>
      <c r="E210" s="42"/>
      <c r="F210" s="40"/>
      <c r="G210" s="27"/>
      <c r="H210" s="27"/>
      <c r="I210" s="40"/>
      <c r="J210" s="27"/>
    </row>
    <row r="211" spans="3:10" ht="16.5">
      <c r="C211" s="34"/>
      <c r="D211" s="27"/>
      <c r="E211" s="27"/>
      <c r="F211" s="40"/>
      <c r="G211" s="27"/>
      <c r="H211" s="27"/>
      <c r="I211" s="40"/>
      <c r="J211" s="27"/>
    </row>
    <row r="212" spans="3:10" ht="16.5">
      <c r="C212" s="34"/>
      <c r="D212" s="27"/>
      <c r="E212" s="27"/>
      <c r="F212" s="40"/>
      <c r="G212" s="27"/>
      <c r="H212" s="27"/>
      <c r="I212" s="40"/>
      <c r="J212" s="27"/>
    </row>
    <row r="213" spans="3:10" ht="16.5">
      <c r="C213" s="27"/>
      <c r="D213" s="27"/>
      <c r="E213" s="27"/>
      <c r="F213" s="40"/>
      <c r="G213" s="27"/>
      <c r="H213" s="27"/>
      <c r="I213" s="40"/>
      <c r="J213" s="27"/>
    </row>
    <row r="214" spans="3:10" ht="16.5">
      <c r="C214" s="27"/>
      <c r="D214" s="27"/>
      <c r="E214" s="40"/>
      <c r="F214" s="27"/>
      <c r="G214" s="27"/>
      <c r="H214" s="40"/>
      <c r="I214" s="27"/>
      <c r="J214" s="40"/>
    </row>
    <row r="215" spans="3:10" ht="16.5">
      <c r="C215" s="34"/>
      <c r="D215" s="34"/>
      <c r="E215" s="34"/>
      <c r="F215" s="40"/>
      <c r="G215" s="27"/>
      <c r="H215" s="27"/>
      <c r="I215" s="40"/>
      <c r="J215" s="40"/>
    </row>
    <row r="219" spans="5:8" ht="16.5">
      <c r="E219" s="31"/>
      <c r="F219" s="31"/>
      <c r="G219" s="31"/>
      <c r="H219" s="31"/>
    </row>
    <row r="221" spans="4:9" ht="20.25">
      <c r="D221" s="50"/>
      <c r="E221" s="41"/>
      <c r="F221" s="41"/>
      <c r="G221" s="41"/>
      <c r="H221" s="41"/>
      <c r="I221" s="51"/>
    </row>
  </sheetData>
  <sheetProtection/>
  <mergeCells count="10">
    <mergeCell ref="C34:K34"/>
    <mergeCell ref="E41:H41"/>
    <mergeCell ref="F27:H27"/>
    <mergeCell ref="C19:F19"/>
    <mergeCell ref="E3:I3"/>
    <mergeCell ref="F4:H4"/>
    <mergeCell ref="C11:K11"/>
    <mergeCell ref="H16:I16"/>
    <mergeCell ref="H19:I19"/>
    <mergeCell ref="F22:G22"/>
  </mergeCells>
  <printOptions/>
  <pageMargins left="0.57" right="0.49" top="0.68" bottom="0.56" header="0.31496062992125984" footer="0.31496062992125984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53"/>
  <sheetViews>
    <sheetView view="pageBreakPreview" zoomScaleSheetLayoutView="100" zoomScalePageLayoutView="0" workbookViewId="0" topLeftCell="A64">
      <selection activeCell="K21" sqref="D21:K21"/>
    </sheetView>
  </sheetViews>
  <sheetFormatPr defaultColWidth="9.140625" defaultRowHeight="12.75"/>
  <cols>
    <col min="1" max="1" width="4.421875" style="1" customWidth="1"/>
    <col min="2" max="2" width="6.140625" style="1" customWidth="1"/>
    <col min="3" max="3" width="10.421875" style="1" customWidth="1"/>
    <col min="4" max="4" width="10.8515625" style="1" customWidth="1"/>
    <col min="5" max="5" width="10.421875" style="1" customWidth="1"/>
    <col min="6" max="6" width="15.28125" style="1" customWidth="1"/>
    <col min="7" max="7" width="5.7109375" style="1" customWidth="1"/>
    <col min="8" max="8" width="8.8515625" style="1" customWidth="1"/>
    <col min="9" max="9" width="11.8515625" style="1" customWidth="1"/>
    <col min="10" max="10" width="9.140625" style="1" customWidth="1"/>
    <col min="11" max="11" width="11.140625" style="1" customWidth="1"/>
    <col min="12" max="12" width="9.57421875" style="1" customWidth="1"/>
    <col min="13" max="13" width="14.00390625" style="1" customWidth="1"/>
    <col min="14" max="16384" width="9.140625" style="1" customWidth="1"/>
  </cols>
  <sheetData>
    <row r="1" spans="1:13" s="95" customFormat="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21" customFormat="1" ht="14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6.5">
      <c r="A3" s="43"/>
      <c r="B3" s="43"/>
      <c r="C3" s="43"/>
      <c r="D3" s="43"/>
      <c r="E3" s="92" t="s">
        <v>2</v>
      </c>
      <c r="F3" s="93"/>
      <c r="G3" s="93"/>
      <c r="H3" s="94"/>
      <c r="I3" s="43"/>
      <c r="J3" s="43"/>
      <c r="K3" s="43"/>
      <c r="L3" s="43"/>
      <c r="M3" s="95"/>
    </row>
    <row r="4" spans="1:13" ht="77.25" customHeight="1">
      <c r="A4" s="5"/>
      <c r="B4" s="68"/>
      <c r="C4" s="316" t="s">
        <v>55</v>
      </c>
      <c r="D4" s="316"/>
      <c r="E4" s="316"/>
      <c r="F4" s="316"/>
      <c r="G4" s="316"/>
      <c r="H4" s="316"/>
      <c r="I4" s="316"/>
      <c r="J4" s="316"/>
      <c r="K4" s="316"/>
      <c r="L4" s="316"/>
      <c r="M4" s="21"/>
    </row>
    <row r="5" spans="1:12" ht="16.5">
      <c r="A5" s="27"/>
      <c r="B5" s="27"/>
      <c r="C5" s="27"/>
      <c r="D5" s="27"/>
      <c r="E5" s="27"/>
      <c r="F5" s="40"/>
      <c r="G5" s="27"/>
      <c r="H5" s="27"/>
      <c r="I5" s="40"/>
      <c r="J5" s="27"/>
      <c r="K5" s="40"/>
      <c r="L5" s="27"/>
    </row>
    <row r="6" spans="1:12" ht="16.5">
      <c r="A6" s="27"/>
      <c r="B6" s="27"/>
      <c r="C6" s="28" t="s">
        <v>32</v>
      </c>
      <c r="D6" s="28"/>
      <c r="E6" s="28"/>
      <c r="F6" s="28"/>
      <c r="G6" s="28"/>
      <c r="H6" s="28"/>
      <c r="I6" s="28"/>
      <c r="J6" s="28"/>
      <c r="K6" s="28"/>
      <c r="L6" s="28"/>
    </row>
    <row r="7" spans="1:12" ht="16.5">
      <c r="A7" s="27"/>
      <c r="B7" s="317" t="s">
        <v>36</v>
      </c>
      <c r="C7" s="317"/>
      <c r="D7" s="317"/>
      <c r="E7" s="317"/>
      <c r="F7" s="40"/>
      <c r="G7" s="40"/>
      <c r="H7" s="40"/>
      <c r="I7" s="40"/>
      <c r="J7" s="40"/>
      <c r="K7" s="40"/>
      <c r="L7" s="40"/>
    </row>
    <row r="8" spans="1:13" ht="16.5">
      <c r="A8" s="27"/>
      <c r="B8" s="120"/>
      <c r="C8" s="120" t="s">
        <v>9</v>
      </c>
      <c r="D8" s="120"/>
      <c r="E8" s="120"/>
      <c r="F8" s="121"/>
      <c r="G8" s="120"/>
      <c r="H8" s="120"/>
      <c r="I8" s="121"/>
      <c r="J8" s="120"/>
      <c r="K8" s="121"/>
      <c r="L8" s="120"/>
      <c r="M8" s="122"/>
    </row>
    <row r="9" spans="1:13" ht="48" customHeight="1">
      <c r="A9" s="27"/>
      <c r="B9" s="318" t="s">
        <v>37</v>
      </c>
      <c r="C9" s="318"/>
      <c r="D9" s="318"/>
      <c r="E9" s="318"/>
      <c r="F9" s="318"/>
      <c r="G9" s="318"/>
      <c r="H9" s="318"/>
      <c r="I9" s="318"/>
      <c r="J9" s="318"/>
      <c r="K9" s="318"/>
      <c r="L9" s="318"/>
      <c r="M9" s="123"/>
    </row>
    <row r="10" spans="1:13" ht="48.75" customHeight="1">
      <c r="A10" s="28"/>
      <c r="B10" s="318" t="s">
        <v>57</v>
      </c>
      <c r="C10" s="318"/>
      <c r="D10" s="318"/>
      <c r="E10" s="318"/>
      <c r="F10" s="318"/>
      <c r="G10" s="318"/>
      <c r="H10" s="318"/>
      <c r="I10" s="318"/>
      <c r="J10" s="318"/>
      <c r="K10" s="318"/>
      <c r="L10" s="318"/>
      <c r="M10" s="123"/>
    </row>
    <row r="11" spans="1:12" ht="16.5">
      <c r="A11" s="27"/>
      <c r="B11" s="27"/>
      <c r="C11" s="317" t="s">
        <v>29</v>
      </c>
      <c r="D11" s="317"/>
      <c r="E11" s="317"/>
      <c r="F11" s="317"/>
      <c r="G11" s="317"/>
      <c r="H11" s="317"/>
      <c r="I11" s="317"/>
      <c r="J11" s="317"/>
      <c r="K11" s="317"/>
      <c r="L11" s="317"/>
    </row>
    <row r="12" spans="1:12" ht="17.25" customHeight="1">
      <c r="A12" s="27"/>
      <c r="B12" s="317" t="s">
        <v>30</v>
      </c>
      <c r="C12" s="317"/>
      <c r="D12" s="317"/>
      <c r="E12" s="317"/>
      <c r="F12" s="317"/>
      <c r="G12" s="317"/>
      <c r="H12" s="317"/>
      <c r="I12" s="317"/>
      <c r="J12" s="27"/>
      <c r="K12" s="40"/>
      <c r="L12" s="27"/>
    </row>
    <row r="13" spans="1:13" ht="16.5">
      <c r="A13" s="27"/>
      <c r="B13" s="306"/>
      <c r="C13" s="321" t="s">
        <v>187</v>
      </c>
      <c r="D13" s="321"/>
      <c r="E13" s="321"/>
      <c r="F13" s="321"/>
      <c r="G13" s="321"/>
      <c r="H13" s="308">
        <f>'თემქის 3მ.რ. 4კვ.'!M139/1000</f>
        <v>0</v>
      </c>
      <c r="I13" s="320" t="s">
        <v>188</v>
      </c>
      <c r="J13" s="320"/>
      <c r="K13" s="320"/>
      <c r="L13" s="308">
        <f>'თემქის 3მ.რ. 4კვ.'!L11/1</f>
        <v>0</v>
      </c>
      <c r="M13" s="307" t="s">
        <v>189</v>
      </c>
    </row>
    <row r="14" spans="1:12" ht="21" customHeight="1">
      <c r="A14" s="27"/>
      <c r="B14" s="319" t="s">
        <v>56</v>
      </c>
      <c r="C14" s="319"/>
      <c r="D14" s="319"/>
      <c r="E14" s="319"/>
      <c r="F14" s="319"/>
      <c r="G14" s="319"/>
      <c r="H14" s="114"/>
      <c r="I14" s="114"/>
      <c r="J14" s="114"/>
      <c r="K14" s="114"/>
      <c r="L14" s="114"/>
    </row>
    <row r="15" spans="1:12" ht="17.25" customHeight="1">
      <c r="A15" s="27"/>
      <c r="B15" s="27"/>
      <c r="C15" s="27" t="s">
        <v>10</v>
      </c>
      <c r="D15" s="27"/>
      <c r="E15" s="27"/>
      <c r="F15" s="40"/>
      <c r="G15" s="27"/>
      <c r="H15" s="27"/>
      <c r="I15" s="40"/>
      <c r="J15" s="27"/>
      <c r="K15" s="40"/>
      <c r="L15" s="27"/>
    </row>
    <row r="16" spans="1:12" ht="16.5">
      <c r="A16" s="27"/>
      <c r="B16" s="27" t="s">
        <v>12</v>
      </c>
      <c r="C16" s="27"/>
      <c r="D16" s="27"/>
      <c r="E16" s="27"/>
      <c r="F16" s="40"/>
      <c r="G16" s="27"/>
      <c r="H16" s="27"/>
      <c r="I16" s="40"/>
      <c r="J16" s="27"/>
      <c r="K16" s="40"/>
      <c r="L16" s="27"/>
    </row>
    <row r="17" spans="1:12" ht="16.5">
      <c r="A17" s="27"/>
      <c r="B17" s="27" t="s">
        <v>13</v>
      </c>
      <c r="C17" s="27"/>
      <c r="D17" s="27"/>
      <c r="E17" s="27"/>
      <c r="F17" s="40"/>
      <c r="G17" s="27"/>
      <c r="H17" s="27"/>
      <c r="I17" s="40"/>
      <c r="J17" s="27"/>
      <c r="K17" s="40"/>
      <c r="L17" s="27"/>
    </row>
    <row r="18" spans="1:12" ht="16.5">
      <c r="A18" s="27"/>
      <c r="B18" s="27" t="s">
        <v>14</v>
      </c>
      <c r="C18" s="27"/>
      <c r="D18" s="27"/>
      <c r="E18" s="27"/>
      <c r="F18" s="40"/>
      <c r="G18" s="27"/>
      <c r="H18" s="27"/>
      <c r="I18" s="40"/>
      <c r="J18" s="27"/>
      <c r="K18" s="40"/>
      <c r="L18" s="27"/>
    </row>
    <row r="19" spans="1:12" ht="16.5">
      <c r="A19" s="27"/>
      <c r="B19" s="27"/>
      <c r="C19" s="27"/>
      <c r="D19" s="27"/>
      <c r="E19" s="27"/>
      <c r="F19" s="40"/>
      <c r="G19" s="27"/>
      <c r="H19" s="27"/>
      <c r="I19" s="40"/>
      <c r="J19" s="27"/>
      <c r="K19" s="40"/>
      <c r="L19" s="27"/>
    </row>
    <row r="20" spans="1:12" ht="16.5">
      <c r="A20" s="27"/>
      <c r="B20" s="27"/>
      <c r="C20" s="27"/>
      <c r="D20" s="27"/>
      <c r="E20" s="27"/>
      <c r="F20" s="40"/>
      <c r="G20" s="27"/>
      <c r="H20" s="27"/>
      <c r="I20" s="40"/>
      <c r="J20" s="27"/>
      <c r="K20" s="40"/>
      <c r="L20" s="27"/>
    </row>
    <row r="21" spans="1:12" ht="16.5">
      <c r="A21" s="27"/>
      <c r="B21" s="27"/>
      <c r="C21" s="27"/>
      <c r="D21" s="312"/>
      <c r="E21" s="312"/>
      <c r="F21" s="312"/>
      <c r="G21" s="27"/>
      <c r="H21" s="27"/>
      <c r="I21" s="312"/>
      <c r="J21" s="312"/>
      <c r="K21" s="40"/>
      <c r="L21" s="27"/>
    </row>
    <row r="22" spans="1:12" ht="16.5">
      <c r="A22" s="27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</row>
    <row r="23" spans="1:12" ht="16.5">
      <c r="A23" s="27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</row>
    <row r="26" spans="1:13" ht="16.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  <row r="27" spans="1:12" ht="20.25">
      <c r="A27" s="27"/>
      <c r="B27" s="28"/>
      <c r="C27" s="28"/>
      <c r="D27" s="309" t="s">
        <v>22</v>
      </c>
      <c r="E27" s="309"/>
      <c r="F27" s="309"/>
      <c r="G27" s="309"/>
      <c r="H27" s="309"/>
      <c r="I27" s="309"/>
      <c r="J27" s="28"/>
      <c r="K27" s="28"/>
      <c r="L27" s="28"/>
    </row>
    <row r="28" spans="5:9" ht="20.25">
      <c r="E28" s="57"/>
      <c r="F28" s="311" t="s">
        <v>21</v>
      </c>
      <c r="G28" s="311"/>
      <c r="H28" s="311"/>
      <c r="I28" s="57"/>
    </row>
    <row r="30" spans="1:12" s="8" customFormat="1" ht="16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2" spans="5:9" ht="20.25">
      <c r="E32" s="311" t="s">
        <v>38</v>
      </c>
      <c r="F32" s="311"/>
      <c r="G32" s="311"/>
      <c r="H32" s="311"/>
      <c r="I32" s="311"/>
    </row>
    <row r="33" spans="3:11" s="8" customFormat="1" ht="111" customHeight="1">
      <c r="C33" s="314" t="s">
        <v>55</v>
      </c>
      <c r="D33" s="314"/>
      <c r="E33" s="314"/>
      <c r="F33" s="314"/>
      <c r="G33" s="314"/>
      <c r="H33" s="314"/>
      <c r="I33" s="314"/>
      <c r="J33" s="314"/>
      <c r="K33" s="314"/>
    </row>
    <row r="34" spans="1:11" s="106" customFormat="1" ht="17.25">
      <c r="A34" s="98"/>
      <c r="B34" s="99"/>
      <c r="C34" s="85"/>
      <c r="D34" s="100"/>
      <c r="E34" s="100"/>
      <c r="F34" s="86"/>
      <c r="G34" s="101"/>
      <c r="H34" s="102"/>
      <c r="I34" s="103"/>
      <c r="J34" s="104"/>
      <c r="K34" s="105"/>
    </row>
    <row r="35" spans="1:20" s="78" customFormat="1" ht="17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79"/>
      <c r="N35" s="79"/>
      <c r="O35" s="79"/>
      <c r="P35" s="79"/>
      <c r="Q35" s="79"/>
      <c r="R35" s="79"/>
      <c r="S35" s="79"/>
      <c r="T35" s="79"/>
    </row>
    <row r="36" spans="1:20" s="78" customFormat="1" ht="17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79"/>
      <c r="N36" s="79"/>
      <c r="O36" s="79"/>
      <c r="P36" s="79"/>
      <c r="Q36" s="79"/>
      <c r="R36" s="79"/>
      <c r="S36" s="79"/>
      <c r="T36" s="79"/>
    </row>
    <row r="37" spans="9:11" ht="17.25">
      <c r="I37" s="30" t="s">
        <v>6</v>
      </c>
      <c r="J37" s="80">
        <f>L13/1</f>
        <v>0</v>
      </c>
      <c r="K37" s="1" t="s">
        <v>19</v>
      </c>
    </row>
    <row r="38" spans="9:10" ht="16.5">
      <c r="I38" s="30"/>
      <c r="J38" s="15"/>
    </row>
    <row r="40" spans="3:10" ht="16.5">
      <c r="C40" s="27"/>
      <c r="D40" s="88"/>
      <c r="E40" s="44"/>
      <c r="F40" s="40"/>
      <c r="G40" s="27"/>
      <c r="H40" s="27"/>
      <c r="I40" s="40"/>
      <c r="J40" s="27"/>
    </row>
    <row r="41" spans="3:10" ht="16.5">
      <c r="C41" s="34"/>
      <c r="D41" s="27"/>
      <c r="E41" s="27"/>
      <c r="F41" s="40"/>
      <c r="G41" s="27"/>
      <c r="H41" s="312"/>
      <c r="I41" s="312"/>
      <c r="J41" s="27"/>
    </row>
    <row r="42" spans="3:10" ht="16.5">
      <c r="C42" s="44"/>
      <c r="D42" s="76"/>
      <c r="E42" s="76"/>
      <c r="F42" s="40"/>
      <c r="G42" s="27"/>
      <c r="H42" s="27"/>
      <c r="I42" s="40"/>
      <c r="J42" s="27"/>
    </row>
    <row r="43" spans="3:10" ht="16.5">
      <c r="C43" s="34"/>
      <c r="D43" s="27"/>
      <c r="E43" s="27"/>
      <c r="F43" s="40"/>
      <c r="G43" s="27"/>
      <c r="H43" s="27"/>
      <c r="I43" s="40"/>
      <c r="J43" s="27"/>
    </row>
    <row r="44" spans="3:10" ht="16.5">
      <c r="C44" s="89"/>
      <c r="D44" s="89"/>
      <c r="E44" s="89"/>
      <c r="F44" s="40"/>
      <c r="G44" s="27"/>
      <c r="H44" s="312"/>
      <c r="I44" s="312"/>
      <c r="J44" s="27"/>
    </row>
    <row r="48" spans="6:7" ht="17.25">
      <c r="F48" s="315" t="s">
        <v>34</v>
      </c>
      <c r="G48" s="315"/>
    </row>
    <row r="54" spans="1:13" ht="20.25">
      <c r="A54" s="51"/>
      <c r="B54" s="51"/>
      <c r="C54" s="51"/>
      <c r="D54" s="64" t="s">
        <v>11</v>
      </c>
      <c r="E54" s="65"/>
      <c r="F54" s="65"/>
      <c r="G54" s="65"/>
      <c r="H54" s="65"/>
      <c r="I54" s="63"/>
      <c r="J54" s="51"/>
      <c r="K54" s="51"/>
      <c r="L54" s="51"/>
      <c r="M54" s="51"/>
    </row>
    <row r="55" spans="1:13" s="8" customFormat="1" ht="20.25">
      <c r="A55" s="91"/>
      <c r="B55" s="91"/>
      <c r="C55" s="91"/>
      <c r="D55" s="91"/>
      <c r="E55" s="91"/>
      <c r="F55" s="311"/>
      <c r="G55" s="311"/>
      <c r="H55" s="311"/>
      <c r="I55" s="91"/>
      <c r="J55" s="91"/>
      <c r="K55" s="91"/>
      <c r="L55" s="91"/>
      <c r="M55" s="91"/>
    </row>
    <row r="62" spans="5:8" ht="20.25">
      <c r="E62" s="311" t="s">
        <v>38</v>
      </c>
      <c r="F62" s="311"/>
      <c r="G62" s="311"/>
      <c r="H62" s="311"/>
    </row>
    <row r="63" spans="1:13" ht="108.75" customHeight="1">
      <c r="A63" s="90"/>
      <c r="B63" s="90"/>
      <c r="C63" s="314" t="s">
        <v>55</v>
      </c>
      <c r="D63" s="314"/>
      <c r="E63" s="314"/>
      <c r="F63" s="314"/>
      <c r="G63" s="314"/>
      <c r="H63" s="314"/>
      <c r="I63" s="314"/>
      <c r="J63" s="314"/>
      <c r="K63" s="314"/>
      <c r="L63" s="90"/>
      <c r="M63" s="90"/>
    </row>
    <row r="64" spans="1:11" s="106" customFormat="1" ht="17.25">
      <c r="A64" s="98"/>
      <c r="B64" s="99"/>
      <c r="C64" s="85"/>
      <c r="D64" s="100"/>
      <c r="E64" s="100"/>
      <c r="F64" s="86"/>
      <c r="G64" s="101"/>
      <c r="H64" s="102"/>
      <c r="I64" s="103"/>
      <c r="J64" s="104"/>
      <c r="K64" s="105"/>
    </row>
    <row r="65" spans="1:11" s="106" customFormat="1" ht="17.25">
      <c r="A65" s="98"/>
      <c r="B65" s="107"/>
      <c r="C65" s="108"/>
      <c r="D65" s="109"/>
      <c r="E65" s="55"/>
      <c r="F65" s="110"/>
      <c r="G65" s="111"/>
      <c r="H65" s="112"/>
      <c r="I65" s="112"/>
      <c r="J65" s="113"/>
      <c r="K65" s="105"/>
    </row>
    <row r="66" spans="1:11" s="106" customFormat="1" ht="17.25">
      <c r="A66" s="98"/>
      <c r="B66" s="107"/>
      <c r="C66" s="108"/>
      <c r="D66" s="109"/>
      <c r="E66" s="55"/>
      <c r="F66" s="110"/>
      <c r="G66" s="111"/>
      <c r="H66" s="112"/>
      <c r="I66" s="112"/>
      <c r="J66" s="113"/>
      <c r="K66" s="105"/>
    </row>
    <row r="67" spans="1:11" s="106" customFormat="1" ht="17.25">
      <c r="A67" s="98"/>
      <c r="B67" s="107"/>
      <c r="C67" s="108"/>
      <c r="D67" s="109"/>
      <c r="E67" s="55"/>
      <c r="F67" s="110"/>
      <c r="G67" s="111"/>
      <c r="H67" s="112"/>
      <c r="I67" s="112"/>
      <c r="J67" s="113"/>
      <c r="K67" s="105"/>
    </row>
    <row r="68" spans="1:11" s="106" customFormat="1" ht="17.25">
      <c r="A68" s="98"/>
      <c r="B68" s="107"/>
      <c r="C68" s="108"/>
      <c r="D68" s="109"/>
      <c r="E68" s="55"/>
      <c r="F68" s="110"/>
      <c r="G68" s="111"/>
      <c r="H68" s="112"/>
      <c r="I68" s="112"/>
      <c r="J68" s="113"/>
      <c r="K68" s="105"/>
    </row>
    <row r="69" spans="1:11" s="106" customFormat="1" ht="17.25">
      <c r="A69" s="98"/>
      <c r="B69" s="107"/>
      <c r="C69" s="108"/>
      <c r="D69" s="109"/>
      <c r="E69" s="55"/>
      <c r="F69" s="110"/>
      <c r="G69" s="111"/>
      <c r="H69" s="112"/>
      <c r="I69" s="112"/>
      <c r="J69" s="113"/>
      <c r="K69" s="105"/>
    </row>
    <row r="70" spans="1:11" s="106" customFormat="1" ht="17.25">
      <c r="A70" s="98"/>
      <c r="B70" s="107"/>
      <c r="C70" s="108"/>
      <c r="D70" s="109"/>
      <c r="E70" s="55"/>
      <c r="F70" s="110"/>
      <c r="G70" s="111"/>
      <c r="H70" s="112"/>
      <c r="I70" s="112"/>
      <c r="J70" s="113"/>
      <c r="K70" s="105"/>
    </row>
    <row r="74" spans="1:13" ht="20.25">
      <c r="A74" s="51"/>
      <c r="B74" s="51"/>
      <c r="C74" s="51"/>
      <c r="D74" s="51"/>
      <c r="E74" s="119"/>
      <c r="F74" s="119"/>
      <c r="G74" s="119"/>
      <c r="H74" s="119"/>
      <c r="I74" s="51"/>
      <c r="J74" s="51"/>
      <c r="K74" s="51"/>
      <c r="L74" s="51"/>
      <c r="M74" s="51"/>
    </row>
    <row r="140" spans="5:7" ht="20.25">
      <c r="E140" s="58"/>
      <c r="F140" s="58"/>
      <c r="G140" s="58"/>
    </row>
    <row r="141" spans="5:7" ht="20.25">
      <c r="E141" s="58"/>
      <c r="F141" s="58"/>
      <c r="G141" s="58"/>
    </row>
    <row r="142" spans="4:10" ht="20.25">
      <c r="D142" s="50"/>
      <c r="E142" s="64"/>
      <c r="F142" s="65"/>
      <c r="G142" s="65"/>
      <c r="H142" s="65"/>
      <c r="I142" s="65"/>
      <c r="J142" s="45"/>
    </row>
    <row r="143" spans="5:9" ht="20.25">
      <c r="E143" s="51"/>
      <c r="F143" s="64"/>
      <c r="G143" s="91"/>
      <c r="H143" s="66"/>
      <c r="I143" s="51"/>
    </row>
    <row r="146" spans="4:9" ht="20.25">
      <c r="D146" s="50"/>
      <c r="E146" s="50"/>
      <c r="F146" s="50"/>
      <c r="G146" s="50"/>
      <c r="H146" s="50"/>
      <c r="I146" s="51"/>
    </row>
    <row r="149" spans="1:12" s="57" customFormat="1" ht="21">
      <c r="A149" s="1"/>
      <c r="B149" s="52"/>
      <c r="C149" s="52"/>
      <c r="D149" s="52"/>
      <c r="E149" s="52"/>
      <c r="F149" s="52"/>
      <c r="G149" s="52"/>
      <c r="H149" s="52"/>
      <c r="I149" s="53"/>
      <c r="J149" s="8"/>
      <c r="K149" s="1"/>
      <c r="L149" s="1"/>
    </row>
    <row r="150" spans="1:12" s="51" customFormat="1" ht="2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2:12" ht="20.25">
      <c r="B151" s="54"/>
      <c r="C151" s="54"/>
      <c r="D151" s="54"/>
      <c r="E151" s="54"/>
      <c r="F151" s="54"/>
      <c r="G151" s="54"/>
      <c r="H151" s="54"/>
      <c r="I151" s="54"/>
      <c r="J151" s="55"/>
      <c r="K151" s="56"/>
      <c r="L151" s="57"/>
    </row>
    <row r="152" spans="1:12" ht="17.25">
      <c r="A152" s="14"/>
      <c r="B152" s="83"/>
      <c r="C152" s="82"/>
      <c r="D152" s="82"/>
      <c r="E152" s="82"/>
      <c r="F152" s="82"/>
      <c r="G152" s="82"/>
      <c r="H152" s="82"/>
      <c r="I152" s="82"/>
      <c r="J152" s="82"/>
      <c r="K152" s="82"/>
      <c r="L152" s="82"/>
    </row>
    <row r="153" spans="1:8" ht="17.25">
      <c r="A153" s="3"/>
      <c r="B153" s="59"/>
      <c r="C153" s="57"/>
      <c r="D153" s="57"/>
      <c r="E153" s="57"/>
      <c r="F153" s="84"/>
      <c r="G153" s="84"/>
      <c r="H153" s="84"/>
    </row>
    <row r="154" spans="2:11" ht="16.5">
      <c r="B154" s="46"/>
      <c r="C154" s="47"/>
      <c r="D154" s="16"/>
      <c r="E154" s="48"/>
      <c r="F154" s="49"/>
      <c r="G154" s="16"/>
      <c r="H154" s="48"/>
      <c r="I154" s="48"/>
      <c r="J154" s="48"/>
      <c r="K154" s="44"/>
    </row>
    <row r="160" spans="1:20" s="78" customFormat="1" ht="17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79"/>
      <c r="N160" s="79"/>
      <c r="O160" s="79"/>
      <c r="P160" s="79"/>
      <c r="Q160" s="79"/>
      <c r="R160" s="79"/>
      <c r="S160" s="79"/>
      <c r="T160" s="79"/>
    </row>
    <row r="161" spans="1:20" s="78" customFormat="1" ht="17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79"/>
      <c r="N161" s="79"/>
      <c r="O161" s="79"/>
      <c r="P161" s="79"/>
      <c r="Q161" s="79"/>
      <c r="R161" s="79"/>
      <c r="S161" s="79"/>
      <c r="T161" s="79"/>
    </row>
    <row r="178" spans="5:8" ht="20.25">
      <c r="E178" s="58"/>
      <c r="F178" s="58"/>
      <c r="G178" s="58"/>
      <c r="H178" s="58"/>
    </row>
    <row r="179" spans="5:8" ht="20.25">
      <c r="E179" s="58"/>
      <c r="F179" s="58"/>
      <c r="G179" s="58"/>
      <c r="H179" s="58"/>
    </row>
    <row r="180" spans="5:8" ht="20.25">
      <c r="E180" s="58"/>
      <c r="F180" s="58"/>
      <c r="G180" s="58"/>
      <c r="H180" s="58"/>
    </row>
    <row r="182" spans="5:8" ht="20.25">
      <c r="E182" s="58"/>
      <c r="F182" s="58"/>
      <c r="G182" s="58"/>
      <c r="H182" s="58"/>
    </row>
    <row r="192" spans="4:9" s="51" customFormat="1" ht="20.25">
      <c r="D192" s="64"/>
      <c r="E192" s="64"/>
      <c r="F192" s="64"/>
      <c r="G192" s="65"/>
      <c r="H192" s="65"/>
      <c r="I192" s="63"/>
    </row>
    <row r="193" spans="5:7" s="51" customFormat="1" ht="20.25">
      <c r="E193" s="63"/>
      <c r="F193" s="64"/>
      <c r="G193" s="66"/>
    </row>
    <row r="196" spans="4:9" ht="20.25">
      <c r="D196" s="50"/>
      <c r="E196" s="50"/>
      <c r="F196" s="50"/>
      <c r="G196" s="50"/>
      <c r="H196" s="50"/>
      <c r="I196" s="51"/>
    </row>
    <row r="199" spans="2:10" ht="21">
      <c r="B199" s="52"/>
      <c r="C199" s="52"/>
      <c r="D199" s="52"/>
      <c r="E199" s="52"/>
      <c r="F199" s="52"/>
      <c r="G199" s="52"/>
      <c r="H199" s="52"/>
      <c r="I199" s="53"/>
      <c r="J199" s="8"/>
    </row>
    <row r="201" spans="2:12" ht="20.25">
      <c r="B201" s="54"/>
      <c r="C201" s="54"/>
      <c r="D201" s="54"/>
      <c r="E201" s="54"/>
      <c r="F201" s="54"/>
      <c r="G201" s="54"/>
      <c r="H201" s="54"/>
      <c r="I201" s="54"/>
      <c r="J201" s="55"/>
      <c r="K201" s="56"/>
      <c r="L201" s="57"/>
    </row>
    <row r="202" spans="1:11" ht="16.5">
      <c r="A202" s="5"/>
      <c r="B202" s="6"/>
      <c r="C202" s="67"/>
      <c r="D202" s="60"/>
      <c r="E202" s="18"/>
      <c r="F202" s="60"/>
      <c r="G202" s="7"/>
      <c r="H202" s="23"/>
      <c r="I202" s="62"/>
      <c r="J202" s="61"/>
      <c r="K202" s="9"/>
    </row>
    <row r="203" spans="1:11" ht="16.5">
      <c r="A203" s="5"/>
      <c r="B203" s="22"/>
      <c r="C203" s="3"/>
      <c r="D203" s="23"/>
      <c r="E203" s="24"/>
      <c r="F203" s="23"/>
      <c r="G203" s="25"/>
      <c r="H203" s="11"/>
      <c r="I203" s="12"/>
      <c r="J203" s="13"/>
      <c r="K203" s="9"/>
    </row>
    <row r="204" spans="2:11" ht="16.5">
      <c r="B204" s="46"/>
      <c r="C204" s="47"/>
      <c r="D204" s="16"/>
      <c r="E204" s="48"/>
      <c r="F204" s="49"/>
      <c r="G204" s="16"/>
      <c r="H204" s="48"/>
      <c r="I204" s="48"/>
      <c r="J204" s="48"/>
      <c r="K204" s="44"/>
    </row>
    <row r="221" spans="5:8" ht="20.25">
      <c r="E221" s="58"/>
      <c r="F221" s="58"/>
      <c r="G221" s="58"/>
      <c r="H221" s="58"/>
    </row>
    <row r="222" spans="4:9" ht="16.5">
      <c r="D222" s="4"/>
      <c r="E222" s="4"/>
      <c r="F222" s="59"/>
      <c r="G222" s="59"/>
      <c r="H222" s="59"/>
      <c r="I222" s="45"/>
    </row>
    <row r="223" spans="5:9" ht="16.5">
      <c r="E223" s="8"/>
      <c r="F223" s="8"/>
      <c r="G223" s="69"/>
      <c r="H223" s="8"/>
      <c r="I223" s="8"/>
    </row>
    <row r="229" spans="3:10" ht="16.5">
      <c r="C229" s="70"/>
      <c r="D229" s="70"/>
      <c r="E229" s="70"/>
      <c r="F229" s="70"/>
      <c r="G229" s="70"/>
      <c r="H229" s="70"/>
      <c r="I229" s="70"/>
      <c r="J229" s="71"/>
    </row>
    <row r="230" spans="1:12" ht="16.5">
      <c r="A230" s="5"/>
      <c r="B230" s="68"/>
      <c r="C230" s="3"/>
      <c r="D230" s="10"/>
      <c r="E230" s="10"/>
      <c r="F230" s="10"/>
      <c r="G230" s="17"/>
      <c r="H230" s="10"/>
      <c r="I230" s="13"/>
      <c r="J230" s="13"/>
      <c r="K230" s="9"/>
      <c r="L230" s="4"/>
    </row>
    <row r="231" spans="1:11" ht="16.5">
      <c r="A231" s="5"/>
      <c r="B231" s="68"/>
      <c r="C231" s="3"/>
      <c r="D231" s="23"/>
      <c r="E231" s="24"/>
      <c r="F231" s="23"/>
      <c r="G231" s="25"/>
      <c r="H231" s="11"/>
      <c r="I231" s="12"/>
      <c r="J231" s="13"/>
      <c r="K231" s="9"/>
    </row>
    <row r="232" spans="1:12" ht="16.5">
      <c r="A232" s="27"/>
      <c r="B232" s="72"/>
      <c r="C232" s="73"/>
      <c r="D232" s="11"/>
      <c r="E232" s="74"/>
      <c r="F232" s="75"/>
      <c r="G232" s="11"/>
      <c r="H232" s="74"/>
      <c r="I232" s="74"/>
      <c r="J232" s="74"/>
      <c r="K232" s="76"/>
      <c r="L232" s="19"/>
    </row>
    <row r="233" spans="3:12" ht="16.5">
      <c r="C233" s="35"/>
      <c r="D233" s="36"/>
      <c r="E233" s="37"/>
      <c r="F233" s="38"/>
      <c r="G233" s="39"/>
      <c r="H233" s="37"/>
      <c r="I233" s="38"/>
      <c r="J233" s="38"/>
      <c r="K233" s="38"/>
      <c r="L233" s="19"/>
    </row>
    <row r="236" spans="9:10" ht="16.5">
      <c r="I236" s="30"/>
      <c r="J236" s="15"/>
    </row>
    <row r="237" spans="9:10" ht="16.5">
      <c r="I237" s="30"/>
      <c r="J237" s="2"/>
    </row>
    <row r="241" spans="3:10" ht="16.5">
      <c r="C241" s="34"/>
      <c r="D241" s="42"/>
      <c r="E241" s="42"/>
      <c r="F241" s="40"/>
      <c r="G241" s="27"/>
      <c r="H241" s="27"/>
      <c r="I241" s="40"/>
      <c r="J241" s="27"/>
    </row>
    <row r="242" spans="3:10" ht="16.5">
      <c r="C242" s="34"/>
      <c r="D242" s="42"/>
      <c r="E242" s="42"/>
      <c r="F242" s="40"/>
      <c r="G242" s="27"/>
      <c r="H242" s="27"/>
      <c r="I242" s="40"/>
      <c r="J242" s="27"/>
    </row>
    <row r="243" spans="3:10" ht="16.5">
      <c r="C243" s="34"/>
      <c r="D243" s="27"/>
      <c r="E243" s="27"/>
      <c r="F243" s="40"/>
      <c r="G243" s="27"/>
      <c r="H243" s="27"/>
      <c r="I243" s="40"/>
      <c r="J243" s="27"/>
    </row>
    <row r="244" spans="3:10" ht="16.5">
      <c r="C244" s="34"/>
      <c r="D244" s="27"/>
      <c r="E244" s="27"/>
      <c r="F244" s="40"/>
      <c r="G244" s="27"/>
      <c r="H244" s="27"/>
      <c r="I244" s="40"/>
      <c r="J244" s="27"/>
    </row>
    <row r="245" spans="3:10" ht="16.5">
      <c r="C245" s="27"/>
      <c r="D245" s="27"/>
      <c r="E245" s="27"/>
      <c r="F245" s="40"/>
      <c r="G245" s="27"/>
      <c r="H245" s="27"/>
      <c r="I245" s="40"/>
      <c r="J245" s="27"/>
    </row>
    <row r="246" spans="3:10" ht="16.5">
      <c r="C246" s="27"/>
      <c r="D246" s="27"/>
      <c r="E246" s="40"/>
      <c r="F246" s="27"/>
      <c r="G246" s="27"/>
      <c r="H246" s="40"/>
      <c r="I246" s="27"/>
      <c r="J246" s="40"/>
    </row>
    <row r="247" spans="3:10" ht="16.5">
      <c r="C247" s="34"/>
      <c r="D247" s="34"/>
      <c r="E247" s="34"/>
      <c r="F247" s="40"/>
      <c r="G247" s="27"/>
      <c r="H247" s="27"/>
      <c r="I247" s="40"/>
      <c r="J247" s="40"/>
    </row>
    <row r="251" spans="5:8" ht="16.5">
      <c r="E251" s="31"/>
      <c r="F251" s="31"/>
      <c r="G251" s="31"/>
      <c r="H251" s="31"/>
    </row>
    <row r="253" spans="4:9" ht="20.25">
      <c r="D253" s="50"/>
      <c r="E253" s="41"/>
      <c r="F253" s="41"/>
      <c r="G253" s="41"/>
      <c r="H253" s="41"/>
      <c r="I253" s="51"/>
    </row>
  </sheetData>
  <sheetProtection/>
  <mergeCells count="20">
    <mergeCell ref="C63:K63"/>
    <mergeCell ref="E62:H62"/>
    <mergeCell ref="C13:G13"/>
    <mergeCell ref="H44:I44"/>
    <mergeCell ref="D21:F21"/>
    <mergeCell ref="B14:G14"/>
    <mergeCell ref="C11:L11"/>
    <mergeCell ref="I13:K13"/>
    <mergeCell ref="B12:I12"/>
    <mergeCell ref="E32:I32"/>
    <mergeCell ref="F55:H55"/>
    <mergeCell ref="F48:G48"/>
    <mergeCell ref="F28:H28"/>
    <mergeCell ref="C33:K33"/>
    <mergeCell ref="C4:L4"/>
    <mergeCell ref="I21:J21"/>
    <mergeCell ref="B7:E7"/>
    <mergeCell ref="B9:L9"/>
    <mergeCell ref="B10:L10"/>
    <mergeCell ref="H41:I41"/>
  </mergeCells>
  <printOptions/>
  <pageMargins left="0.59" right="0.15748031496062992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8"/>
  <sheetViews>
    <sheetView tabSelected="1" view="pageBreakPreview" zoomScaleSheetLayoutView="100" zoomScalePageLayoutView="0" workbookViewId="0" topLeftCell="A55">
      <selection activeCell="C139" sqref="C139"/>
    </sheetView>
  </sheetViews>
  <sheetFormatPr defaultColWidth="9.140625" defaultRowHeight="12.75"/>
  <cols>
    <col min="1" max="1" width="5.8515625" style="1" customWidth="1"/>
    <col min="2" max="2" width="11.8515625" style="1" customWidth="1"/>
    <col min="3" max="3" width="37.28125" style="1" customWidth="1"/>
    <col min="4" max="4" width="9.140625" style="1" customWidth="1"/>
    <col min="5" max="5" width="9.8515625" style="1" customWidth="1"/>
    <col min="6" max="6" width="9.28125" style="1" customWidth="1"/>
    <col min="7" max="7" width="8.28125" style="1" customWidth="1"/>
    <col min="8" max="8" width="12.57421875" style="1" customWidth="1"/>
    <col min="9" max="9" width="9.28125" style="1" customWidth="1"/>
    <col min="10" max="10" width="12.57421875" style="1" customWidth="1"/>
    <col min="11" max="11" width="9.28125" style="1" customWidth="1"/>
    <col min="12" max="12" width="9.57421875" style="1" customWidth="1"/>
    <col min="13" max="13" width="14.140625" style="1" customWidth="1"/>
    <col min="14" max="16384" width="9.140625" style="1" customWidth="1"/>
  </cols>
  <sheetData>
    <row r="1" spans="1:13" ht="16.5">
      <c r="A1" s="131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3" ht="51" customHeight="1">
      <c r="A2" s="316" t="s">
        <v>110</v>
      </c>
      <c r="B2" s="316"/>
      <c r="C2" s="316"/>
      <c r="D2" s="316"/>
      <c r="E2" s="316"/>
      <c r="F2" s="316"/>
      <c r="G2" s="316"/>
      <c r="H2" s="316"/>
      <c r="I2" s="316"/>
      <c r="J2" s="133"/>
      <c r="K2" s="133"/>
      <c r="L2" s="133"/>
      <c r="M2" s="133"/>
    </row>
    <row r="3" spans="1:13" ht="16.5">
      <c r="A3" s="134" t="s">
        <v>61</v>
      </c>
      <c r="B3" s="135"/>
      <c r="C3" s="135"/>
      <c r="D3" s="134"/>
      <c r="E3" s="134"/>
      <c r="F3" s="134"/>
      <c r="G3" s="134"/>
      <c r="H3" s="134"/>
      <c r="I3" s="133"/>
      <c r="J3" s="133"/>
      <c r="K3" s="133"/>
      <c r="L3" s="133"/>
      <c r="M3" s="133"/>
    </row>
    <row r="4" spans="1:13" ht="16.5">
      <c r="A4" s="134"/>
      <c r="B4" s="135"/>
      <c r="C4" s="136" t="s">
        <v>62</v>
      </c>
      <c r="D4" s="134"/>
      <c r="E4" s="134"/>
      <c r="F4" s="134"/>
      <c r="G4" s="134"/>
      <c r="H4" s="134"/>
      <c r="I4" s="133"/>
      <c r="J4" s="133"/>
      <c r="K4" s="133"/>
      <c r="L4" s="133"/>
      <c r="M4" s="133"/>
    </row>
    <row r="5" spans="1:13" ht="16.5">
      <c r="A5" s="134"/>
      <c r="B5" s="135"/>
      <c r="C5" s="135"/>
      <c r="D5" s="134"/>
      <c r="E5" s="134"/>
      <c r="F5" s="134"/>
      <c r="G5" s="134"/>
      <c r="H5" s="134"/>
      <c r="I5" s="133"/>
      <c r="J5" s="133"/>
      <c r="K5" s="133"/>
      <c r="L5" s="133"/>
      <c r="M5" s="133"/>
    </row>
    <row r="6" spans="1:13" ht="16.5">
      <c r="A6" s="134"/>
      <c r="B6" s="135"/>
      <c r="C6" s="136" t="s">
        <v>63</v>
      </c>
      <c r="D6" s="134"/>
      <c r="E6" s="134"/>
      <c r="F6" s="134"/>
      <c r="G6" s="134"/>
      <c r="H6" s="134"/>
      <c r="I6" s="133"/>
      <c r="J6" s="133"/>
      <c r="K6" s="133"/>
      <c r="L6" s="133"/>
      <c r="M6" s="133"/>
    </row>
    <row r="7" spans="1:13" ht="16.5">
      <c r="A7" s="134"/>
      <c r="B7" s="135"/>
      <c r="C7" s="136" t="s">
        <v>64</v>
      </c>
      <c r="D7" s="134"/>
      <c r="E7" s="134"/>
      <c r="F7" s="134"/>
      <c r="G7" s="134"/>
      <c r="H7" s="134"/>
      <c r="I7" s="133"/>
      <c r="J7" s="133"/>
      <c r="K7" s="133"/>
      <c r="L7" s="133"/>
      <c r="M7" s="133"/>
    </row>
    <row r="8" spans="1:13" ht="16.5">
      <c r="A8" s="134"/>
      <c r="B8" s="135"/>
      <c r="C8" s="135" t="s">
        <v>65</v>
      </c>
      <c r="D8" s="134"/>
      <c r="E8" s="134"/>
      <c r="F8" s="134"/>
      <c r="G8" s="134"/>
      <c r="H8" s="134"/>
      <c r="I8" s="133"/>
      <c r="J8" s="133"/>
      <c r="K8" s="133"/>
      <c r="L8" s="133"/>
      <c r="M8" s="133"/>
    </row>
    <row r="9" spans="1:13" ht="16.5">
      <c r="A9" s="134"/>
      <c r="B9" s="135"/>
      <c r="C9" s="136" t="s">
        <v>66</v>
      </c>
      <c r="D9" s="134"/>
      <c r="E9" s="134"/>
      <c r="F9" s="134"/>
      <c r="G9" s="134"/>
      <c r="H9" s="134"/>
      <c r="I9" s="133"/>
      <c r="J9" s="133"/>
      <c r="K9" s="133"/>
      <c r="L9" s="133"/>
      <c r="M9" s="133"/>
    </row>
    <row r="10" spans="1:13" ht="16.5">
      <c r="A10" s="134"/>
      <c r="B10" s="135"/>
      <c r="C10" s="135"/>
      <c r="D10" s="134"/>
      <c r="E10" s="134"/>
      <c r="F10" s="134"/>
      <c r="G10" s="134"/>
      <c r="H10" s="134"/>
      <c r="I10" s="133"/>
      <c r="J10" s="133"/>
      <c r="K10" s="133"/>
      <c r="L10" s="133"/>
      <c r="M10" s="133"/>
    </row>
    <row r="11" spans="1:13" ht="16.5">
      <c r="A11" s="137" t="s">
        <v>67</v>
      </c>
      <c r="B11" s="138"/>
      <c r="C11" s="138"/>
      <c r="D11" s="139"/>
      <c r="E11" s="139"/>
      <c r="F11" s="139"/>
      <c r="G11" s="139"/>
      <c r="H11" s="140"/>
      <c r="I11" s="140"/>
      <c r="J11" s="140"/>
      <c r="K11" s="141" t="s">
        <v>68</v>
      </c>
      <c r="L11" s="142">
        <f>M141/1000</f>
        <v>0</v>
      </c>
      <c r="M11" s="143" t="s">
        <v>19</v>
      </c>
    </row>
    <row r="12" spans="1:13" ht="16.5">
      <c r="A12" s="144" t="s">
        <v>69</v>
      </c>
      <c r="B12" s="138"/>
      <c r="C12" s="138"/>
      <c r="D12" s="139"/>
      <c r="E12" s="145"/>
      <c r="F12" s="145"/>
      <c r="G12" s="145"/>
      <c r="H12" s="139"/>
      <c r="I12" s="140"/>
      <c r="J12" s="140"/>
      <c r="K12" s="141" t="s">
        <v>70</v>
      </c>
      <c r="L12" s="142">
        <f>M143/1000</f>
        <v>0</v>
      </c>
      <c r="M12" s="143" t="s">
        <v>19</v>
      </c>
    </row>
    <row r="13" spans="1:13" ht="16.5">
      <c r="A13" s="133"/>
      <c r="B13" s="146"/>
      <c r="C13" s="146"/>
      <c r="D13" s="147"/>
      <c r="E13" s="147"/>
      <c r="F13" s="147"/>
      <c r="G13" s="147"/>
      <c r="H13" s="133"/>
      <c r="I13" s="133"/>
      <c r="J13" s="133"/>
      <c r="K13" s="133"/>
      <c r="L13" s="148"/>
      <c r="M13" s="143"/>
    </row>
    <row r="14" spans="1:13" ht="16.5">
      <c r="A14" s="149"/>
      <c r="B14" s="150"/>
      <c r="C14" s="151"/>
      <c r="D14" s="322" t="s">
        <v>71</v>
      </c>
      <c r="E14" s="323"/>
      <c r="F14" s="324"/>
      <c r="G14" s="322" t="s">
        <v>72</v>
      </c>
      <c r="H14" s="324"/>
      <c r="I14" s="327" t="s">
        <v>73</v>
      </c>
      <c r="J14" s="328"/>
      <c r="K14" s="331" t="s">
        <v>74</v>
      </c>
      <c r="L14" s="332"/>
      <c r="M14" s="333" t="s">
        <v>1</v>
      </c>
    </row>
    <row r="15" spans="1:13" ht="16.5">
      <c r="A15" s="156"/>
      <c r="B15" s="157"/>
      <c r="C15" s="138" t="s">
        <v>75</v>
      </c>
      <c r="D15" s="158"/>
      <c r="E15" s="159" t="s">
        <v>76</v>
      </c>
      <c r="F15" s="160"/>
      <c r="G15" s="325"/>
      <c r="H15" s="326"/>
      <c r="I15" s="329"/>
      <c r="J15" s="330"/>
      <c r="K15" s="336" t="s">
        <v>77</v>
      </c>
      <c r="L15" s="337"/>
      <c r="M15" s="334"/>
    </row>
    <row r="16" spans="1:13" ht="16.5">
      <c r="A16" s="163" t="s">
        <v>0</v>
      </c>
      <c r="B16" s="157" t="s">
        <v>78</v>
      </c>
      <c r="C16" s="135" t="s">
        <v>79</v>
      </c>
      <c r="D16" s="333" t="s">
        <v>3</v>
      </c>
      <c r="E16" s="338" t="s">
        <v>80</v>
      </c>
      <c r="F16" s="333" t="s">
        <v>81</v>
      </c>
      <c r="G16" s="162" t="s">
        <v>4</v>
      </c>
      <c r="H16" s="333" t="s">
        <v>81</v>
      </c>
      <c r="I16" s="162" t="s">
        <v>4</v>
      </c>
      <c r="J16" s="333" t="s">
        <v>81</v>
      </c>
      <c r="K16" s="162" t="s">
        <v>4</v>
      </c>
      <c r="L16" s="333" t="s">
        <v>81</v>
      </c>
      <c r="M16" s="334"/>
    </row>
    <row r="17" spans="1:13" ht="16.5">
      <c r="A17" s="161"/>
      <c r="B17" s="164"/>
      <c r="C17" s="165"/>
      <c r="D17" s="335"/>
      <c r="E17" s="339"/>
      <c r="F17" s="335"/>
      <c r="G17" s="158" t="s">
        <v>5</v>
      </c>
      <c r="H17" s="335"/>
      <c r="I17" s="158" t="s">
        <v>5</v>
      </c>
      <c r="J17" s="335"/>
      <c r="K17" s="158" t="s">
        <v>5</v>
      </c>
      <c r="L17" s="335"/>
      <c r="M17" s="335"/>
    </row>
    <row r="18" spans="1:13" ht="16.5">
      <c r="A18" s="152" t="s">
        <v>82</v>
      </c>
      <c r="B18" s="150" t="s">
        <v>83</v>
      </c>
      <c r="C18" s="151" t="s">
        <v>84</v>
      </c>
      <c r="D18" s="152" t="s">
        <v>85</v>
      </c>
      <c r="E18" s="155" t="s">
        <v>86</v>
      </c>
      <c r="F18" s="154" t="s">
        <v>87</v>
      </c>
      <c r="G18" s="153" t="s">
        <v>88</v>
      </c>
      <c r="H18" s="152" t="s">
        <v>89</v>
      </c>
      <c r="I18" s="155" t="s">
        <v>90</v>
      </c>
      <c r="J18" s="153" t="s">
        <v>91</v>
      </c>
      <c r="K18" s="155" t="s">
        <v>92</v>
      </c>
      <c r="L18" s="152" t="s">
        <v>93</v>
      </c>
      <c r="M18" s="155" t="s">
        <v>94</v>
      </c>
    </row>
    <row r="19" spans="1:13" ht="17.25">
      <c r="A19" s="166"/>
      <c r="B19" s="167"/>
      <c r="C19" s="128" t="s">
        <v>41</v>
      </c>
      <c r="D19" s="168"/>
      <c r="E19" s="168"/>
      <c r="F19" s="166"/>
      <c r="G19" s="166"/>
      <c r="H19" s="166"/>
      <c r="I19" s="166"/>
      <c r="J19" s="166"/>
      <c r="K19" s="166"/>
      <c r="L19" s="166"/>
      <c r="M19" s="166"/>
    </row>
    <row r="20" spans="1:13" ht="49.5">
      <c r="A20" s="96">
        <v>1</v>
      </c>
      <c r="B20" s="169" t="s">
        <v>113</v>
      </c>
      <c r="C20" s="124" t="s">
        <v>40</v>
      </c>
      <c r="D20" s="192" t="s">
        <v>111</v>
      </c>
      <c r="E20" s="217"/>
      <c r="F20" s="97">
        <v>153</v>
      </c>
      <c r="G20" s="97"/>
      <c r="H20" s="97"/>
      <c r="I20" s="97"/>
      <c r="J20" s="97"/>
      <c r="K20" s="97"/>
      <c r="L20" s="97"/>
      <c r="M20" s="97"/>
    </row>
    <row r="21" spans="1:13" ht="16.5">
      <c r="A21" s="26"/>
      <c r="B21" s="169"/>
      <c r="C21" s="172" t="s">
        <v>102</v>
      </c>
      <c r="D21" s="87" t="s">
        <v>97</v>
      </c>
      <c r="E21" s="87">
        <v>0.138</v>
      </c>
      <c r="F21" s="171">
        <f>F20*E21</f>
        <v>21.114</v>
      </c>
      <c r="G21" s="171"/>
      <c r="H21" s="171"/>
      <c r="I21" s="171"/>
      <c r="J21" s="171"/>
      <c r="K21" s="171"/>
      <c r="L21" s="171"/>
      <c r="M21" s="171"/>
    </row>
    <row r="22" spans="1:13" ht="17.25" thickBot="1">
      <c r="A22" s="175"/>
      <c r="B22" s="176"/>
      <c r="C22" s="177" t="s">
        <v>98</v>
      </c>
      <c r="D22" s="178" t="s">
        <v>99</v>
      </c>
      <c r="E22" s="178">
        <v>0.0688</v>
      </c>
      <c r="F22" s="180">
        <f>F20*E22</f>
        <v>10.5264</v>
      </c>
      <c r="G22" s="180"/>
      <c r="H22" s="180"/>
      <c r="I22" s="180"/>
      <c r="J22" s="180"/>
      <c r="K22" s="180"/>
      <c r="L22" s="180"/>
      <c r="M22" s="180"/>
    </row>
    <row r="23" spans="1:13" ht="66">
      <c r="A23" s="96">
        <v>2</v>
      </c>
      <c r="B23" s="96" t="s">
        <v>109</v>
      </c>
      <c r="C23" s="124" t="s">
        <v>114</v>
      </c>
      <c r="D23" s="192" t="s">
        <v>115</v>
      </c>
      <c r="E23" s="217"/>
      <c r="F23" s="97">
        <v>20</v>
      </c>
      <c r="G23" s="97"/>
      <c r="H23" s="97"/>
      <c r="I23" s="97"/>
      <c r="J23" s="97"/>
      <c r="K23" s="97"/>
      <c r="L23" s="97"/>
      <c r="M23" s="97"/>
    </row>
    <row r="24" spans="1:13" ht="17.25" thickBot="1">
      <c r="A24" s="212"/>
      <c r="B24" s="245"/>
      <c r="C24" s="177" t="s">
        <v>102</v>
      </c>
      <c r="D24" s="194" t="s">
        <v>115</v>
      </c>
      <c r="E24" s="246">
        <v>1</v>
      </c>
      <c r="F24" s="196">
        <f>F23*E24</f>
        <v>20</v>
      </c>
      <c r="G24" s="196"/>
      <c r="H24" s="196"/>
      <c r="I24" s="196"/>
      <c r="J24" s="196"/>
      <c r="K24" s="196"/>
      <c r="L24" s="196"/>
      <c r="M24" s="196"/>
    </row>
    <row r="25" spans="1:13" ht="49.5">
      <c r="A25" s="202">
        <v>3</v>
      </c>
      <c r="B25" s="169" t="s">
        <v>122</v>
      </c>
      <c r="C25" s="124" t="s">
        <v>116</v>
      </c>
      <c r="D25" s="202" t="s">
        <v>101</v>
      </c>
      <c r="E25" s="244"/>
      <c r="F25" s="203">
        <v>4.18</v>
      </c>
      <c r="G25" s="203"/>
      <c r="H25" s="204"/>
      <c r="I25" s="203"/>
      <c r="J25" s="204"/>
      <c r="K25" s="203"/>
      <c r="L25" s="204"/>
      <c r="M25" s="203"/>
    </row>
    <row r="26" spans="1:13" ht="16.5">
      <c r="A26" s="26"/>
      <c r="B26" s="185"/>
      <c r="C26" s="186" t="s">
        <v>102</v>
      </c>
      <c r="D26" s="87" t="s">
        <v>97</v>
      </c>
      <c r="E26" s="187">
        <v>11.1</v>
      </c>
      <c r="F26" s="174">
        <f>F25*E26</f>
        <v>46.397999999999996</v>
      </c>
      <c r="G26" s="174"/>
      <c r="H26" s="174"/>
      <c r="I26" s="174"/>
      <c r="J26" s="174"/>
      <c r="K26" s="174"/>
      <c r="L26" s="174"/>
      <c r="M26" s="174"/>
    </row>
    <row r="27" spans="1:13" ht="16.5">
      <c r="A27" s="26"/>
      <c r="B27" s="33"/>
      <c r="C27" s="186" t="s">
        <v>98</v>
      </c>
      <c r="D27" s="87" t="s">
        <v>99</v>
      </c>
      <c r="E27" s="87">
        <v>0.96</v>
      </c>
      <c r="F27" s="174">
        <f>F25*E27</f>
        <v>4.0127999999999995</v>
      </c>
      <c r="G27" s="174"/>
      <c r="H27" s="174"/>
      <c r="I27" s="174"/>
      <c r="J27" s="174"/>
      <c r="K27" s="174"/>
      <c r="L27" s="174"/>
      <c r="M27" s="174"/>
    </row>
    <row r="28" spans="1:13" ht="16.5">
      <c r="A28" s="26"/>
      <c r="B28" s="169"/>
      <c r="C28" s="186" t="s">
        <v>117</v>
      </c>
      <c r="D28" s="87" t="s">
        <v>16</v>
      </c>
      <c r="E28" s="87" t="s">
        <v>120</v>
      </c>
      <c r="F28" s="129">
        <v>0.0165</v>
      </c>
      <c r="G28" s="174"/>
      <c r="H28" s="117"/>
      <c r="I28" s="117"/>
      <c r="J28" s="174"/>
      <c r="K28" s="174"/>
      <c r="L28" s="174"/>
      <c r="M28" s="174"/>
    </row>
    <row r="29" spans="1:13" ht="16.5">
      <c r="A29" s="26"/>
      <c r="B29" s="33"/>
      <c r="C29" s="186" t="s">
        <v>118</v>
      </c>
      <c r="D29" s="87" t="s">
        <v>16</v>
      </c>
      <c r="E29" s="87" t="s">
        <v>120</v>
      </c>
      <c r="F29" s="130">
        <v>0.25</v>
      </c>
      <c r="G29" s="174"/>
      <c r="H29" s="117"/>
      <c r="I29" s="117"/>
      <c r="J29" s="174"/>
      <c r="K29" s="174"/>
      <c r="L29" s="174"/>
      <c r="M29" s="174"/>
    </row>
    <row r="30" spans="1:13" ht="16.5">
      <c r="A30" s="20"/>
      <c r="B30" s="20"/>
      <c r="C30" s="124" t="s">
        <v>121</v>
      </c>
      <c r="D30" s="87" t="s">
        <v>101</v>
      </c>
      <c r="E30" s="87">
        <v>1.02</v>
      </c>
      <c r="F30" s="171">
        <f>F25*E30</f>
        <v>4.263599999999999</v>
      </c>
      <c r="G30" s="171"/>
      <c r="H30" s="117"/>
      <c r="I30" s="117"/>
      <c r="J30" s="174"/>
      <c r="K30" s="174"/>
      <c r="L30" s="188"/>
      <c r="M30" s="174"/>
    </row>
    <row r="31" spans="1:13" ht="16.5">
      <c r="A31" s="26"/>
      <c r="B31" s="169"/>
      <c r="C31" s="124" t="s">
        <v>33</v>
      </c>
      <c r="D31" s="87" t="s">
        <v>101</v>
      </c>
      <c r="E31" s="187">
        <v>0.0789</v>
      </c>
      <c r="F31" s="174">
        <f>F25*E31</f>
        <v>0.329802</v>
      </c>
      <c r="G31" s="174"/>
      <c r="H31" s="117"/>
      <c r="I31" s="117"/>
      <c r="J31" s="174"/>
      <c r="K31" s="174"/>
      <c r="L31" s="174"/>
      <c r="M31" s="174"/>
    </row>
    <row r="32" spans="1:13" ht="16.5">
      <c r="A32" s="26"/>
      <c r="B32" s="33"/>
      <c r="C32" s="186" t="s">
        <v>119</v>
      </c>
      <c r="D32" s="87" t="s">
        <v>16</v>
      </c>
      <c r="E32" s="87">
        <v>0.0017</v>
      </c>
      <c r="F32" s="174">
        <f>F25*E32</f>
        <v>0.0071059999999999995</v>
      </c>
      <c r="G32" s="174"/>
      <c r="H32" s="247"/>
      <c r="I32" s="247"/>
      <c r="J32" s="174"/>
      <c r="K32" s="174"/>
      <c r="L32" s="174"/>
      <c r="M32" s="174"/>
    </row>
    <row r="33" spans="1:13" ht="17.25" thickBot="1">
      <c r="A33" s="175"/>
      <c r="B33" s="176"/>
      <c r="C33" s="195" t="s">
        <v>103</v>
      </c>
      <c r="D33" s="178" t="s">
        <v>99</v>
      </c>
      <c r="E33" s="178">
        <v>0.7</v>
      </c>
      <c r="F33" s="180">
        <f>F25*E33</f>
        <v>2.9259999999999997</v>
      </c>
      <c r="G33" s="180"/>
      <c r="H33" s="180"/>
      <c r="I33" s="180"/>
      <c r="J33" s="180"/>
      <c r="K33" s="175"/>
      <c r="L33" s="175"/>
      <c r="M33" s="180"/>
    </row>
    <row r="34" spans="1:13" ht="33">
      <c r="A34" s="192">
        <v>4</v>
      </c>
      <c r="B34" s="169" t="s">
        <v>123</v>
      </c>
      <c r="C34" s="124" t="s">
        <v>59</v>
      </c>
      <c r="D34" s="192" t="s">
        <v>16</v>
      </c>
      <c r="E34" s="197"/>
      <c r="F34" s="197">
        <v>1.021</v>
      </c>
      <c r="G34" s="198"/>
      <c r="H34" s="77"/>
      <c r="I34" s="171"/>
      <c r="J34" s="198"/>
      <c r="K34" s="198"/>
      <c r="L34" s="216"/>
      <c r="M34" s="198"/>
    </row>
    <row r="35" spans="1:13" ht="16.5">
      <c r="A35" s="26"/>
      <c r="B35" s="169"/>
      <c r="C35" s="186" t="s">
        <v>102</v>
      </c>
      <c r="D35" s="87" t="s">
        <v>97</v>
      </c>
      <c r="E35" s="87">
        <v>170</v>
      </c>
      <c r="F35" s="174">
        <f>F34*E35</f>
        <v>173.57</v>
      </c>
      <c r="G35" s="174"/>
      <c r="H35" s="174"/>
      <c r="I35" s="174"/>
      <c r="J35" s="174"/>
      <c r="K35" s="174"/>
      <c r="L35" s="174"/>
      <c r="M35" s="174"/>
    </row>
    <row r="36" spans="1:13" ht="16.5">
      <c r="A36" s="26"/>
      <c r="B36" s="33"/>
      <c r="C36" s="186" t="s">
        <v>98</v>
      </c>
      <c r="D36" s="87" t="s">
        <v>99</v>
      </c>
      <c r="E36" s="87">
        <v>7.69</v>
      </c>
      <c r="F36" s="174">
        <f>F34*E36</f>
        <v>7.85149</v>
      </c>
      <c r="G36" s="174"/>
      <c r="H36" s="174"/>
      <c r="I36" s="174"/>
      <c r="J36" s="174"/>
      <c r="K36" s="174"/>
      <c r="L36" s="174"/>
      <c r="M36" s="174"/>
    </row>
    <row r="37" spans="1:13" ht="16.5">
      <c r="A37" s="26"/>
      <c r="B37" s="33"/>
      <c r="C37" s="248" t="s">
        <v>124</v>
      </c>
      <c r="D37" s="87" t="s">
        <v>16</v>
      </c>
      <c r="E37" s="87" t="s">
        <v>120</v>
      </c>
      <c r="F37" s="249">
        <v>0.825</v>
      </c>
      <c r="G37" s="174"/>
      <c r="H37" s="117"/>
      <c r="I37" s="250"/>
      <c r="J37" s="174"/>
      <c r="K37" s="174"/>
      <c r="L37" s="174"/>
      <c r="M37" s="174"/>
    </row>
    <row r="38" spans="1:13" ht="16.5">
      <c r="A38" s="26"/>
      <c r="B38" s="33"/>
      <c r="C38" s="248" t="s">
        <v>125</v>
      </c>
      <c r="D38" s="87" t="s">
        <v>16</v>
      </c>
      <c r="E38" s="87" t="s">
        <v>120</v>
      </c>
      <c r="F38" s="249">
        <v>0.196</v>
      </c>
      <c r="G38" s="174"/>
      <c r="H38" s="117"/>
      <c r="I38" s="250"/>
      <c r="J38" s="174"/>
      <c r="K38" s="174"/>
      <c r="L38" s="174"/>
      <c r="M38" s="174"/>
    </row>
    <row r="39" spans="1:13" ht="16.5">
      <c r="A39" s="20"/>
      <c r="B39" s="169"/>
      <c r="C39" s="124" t="s">
        <v>126</v>
      </c>
      <c r="D39" s="87" t="s">
        <v>16</v>
      </c>
      <c r="E39" s="87" t="s">
        <v>120</v>
      </c>
      <c r="F39" s="249">
        <v>0.047</v>
      </c>
      <c r="G39" s="171"/>
      <c r="H39" s="117"/>
      <c r="I39" s="250"/>
      <c r="J39" s="174"/>
      <c r="K39" s="174"/>
      <c r="L39" s="188"/>
      <c r="M39" s="174"/>
    </row>
    <row r="40" spans="1:13" ht="17.25" thickBot="1">
      <c r="A40" s="175"/>
      <c r="B40" s="176"/>
      <c r="C40" s="195" t="s">
        <v>103</v>
      </c>
      <c r="D40" s="178" t="s">
        <v>99</v>
      </c>
      <c r="E40" s="178">
        <v>14.5</v>
      </c>
      <c r="F40" s="180">
        <f>F34*E40</f>
        <v>14.804499999999999</v>
      </c>
      <c r="G40" s="180"/>
      <c r="H40" s="180"/>
      <c r="I40" s="180"/>
      <c r="J40" s="180"/>
      <c r="K40" s="175"/>
      <c r="L40" s="175"/>
      <c r="M40" s="180"/>
    </row>
    <row r="41" spans="1:13" ht="42.75" customHeight="1">
      <c r="A41" s="266">
        <v>5</v>
      </c>
      <c r="B41" s="267" t="s">
        <v>144</v>
      </c>
      <c r="C41" s="191" t="s">
        <v>166</v>
      </c>
      <c r="D41" s="267" t="s">
        <v>16</v>
      </c>
      <c r="E41" s="267"/>
      <c r="F41" s="273">
        <v>1.021</v>
      </c>
      <c r="G41" s="273"/>
      <c r="H41" s="273"/>
      <c r="I41" s="126"/>
      <c r="J41" s="273"/>
      <c r="K41" s="273"/>
      <c r="L41" s="273"/>
      <c r="M41" s="273"/>
    </row>
    <row r="42" spans="1:13" ht="16.5">
      <c r="A42" s="26"/>
      <c r="B42" s="265"/>
      <c r="C42" s="248" t="s">
        <v>146</v>
      </c>
      <c r="D42" s="125" t="s">
        <v>147</v>
      </c>
      <c r="E42" s="125">
        <v>23.7</v>
      </c>
      <c r="F42" s="249">
        <f>F41*E42</f>
        <v>24.197699999999998</v>
      </c>
      <c r="G42" s="249"/>
      <c r="H42" s="249"/>
      <c r="I42" s="250"/>
      <c r="J42" s="249"/>
      <c r="K42" s="249"/>
      <c r="L42" s="249"/>
      <c r="M42" s="249"/>
    </row>
    <row r="43" spans="1:13" ht="16.5">
      <c r="A43" s="26"/>
      <c r="B43" s="265"/>
      <c r="C43" s="248" t="s">
        <v>135</v>
      </c>
      <c r="D43" s="125" t="s">
        <v>99</v>
      </c>
      <c r="E43" s="125">
        <v>6.89</v>
      </c>
      <c r="F43" s="249">
        <f>E43*F41</f>
        <v>7.034689999999999</v>
      </c>
      <c r="G43" s="249"/>
      <c r="H43" s="249"/>
      <c r="I43" s="250"/>
      <c r="J43" s="249"/>
      <c r="K43" s="249"/>
      <c r="L43" s="249"/>
      <c r="M43" s="249"/>
    </row>
    <row r="44" spans="1:13" ht="16.5">
      <c r="A44" s="26"/>
      <c r="B44" s="265"/>
      <c r="C44" s="248" t="s">
        <v>148</v>
      </c>
      <c r="D44" s="125" t="s">
        <v>149</v>
      </c>
      <c r="E44" s="125">
        <v>4.1</v>
      </c>
      <c r="F44" s="249">
        <f>E44*F41</f>
        <v>4.186099999999999</v>
      </c>
      <c r="G44" s="249"/>
      <c r="H44" s="249"/>
      <c r="I44" s="250"/>
      <c r="J44" s="249"/>
      <c r="K44" s="249"/>
      <c r="L44" s="249"/>
      <c r="M44" s="249"/>
    </row>
    <row r="45" spans="1:13" ht="17.25" thickBot="1">
      <c r="A45" s="175"/>
      <c r="B45" s="276"/>
      <c r="C45" s="277" t="s">
        <v>140</v>
      </c>
      <c r="D45" s="278" t="s">
        <v>99</v>
      </c>
      <c r="E45" s="278">
        <v>0.05</v>
      </c>
      <c r="F45" s="279">
        <f>E45*F41</f>
        <v>0.05105</v>
      </c>
      <c r="G45" s="279"/>
      <c r="H45" s="279"/>
      <c r="I45" s="280"/>
      <c r="J45" s="279"/>
      <c r="K45" s="279"/>
      <c r="L45" s="279"/>
      <c r="M45" s="279"/>
    </row>
    <row r="46" spans="1:13" ht="49.5">
      <c r="A46" s="96">
        <v>6</v>
      </c>
      <c r="B46" s="190" t="s">
        <v>127</v>
      </c>
      <c r="C46" s="191" t="s">
        <v>42</v>
      </c>
      <c r="D46" s="192" t="s">
        <v>95</v>
      </c>
      <c r="E46" s="198"/>
      <c r="F46" s="198">
        <v>19.2</v>
      </c>
      <c r="G46" s="97"/>
      <c r="H46" s="97"/>
      <c r="I46" s="97"/>
      <c r="J46" s="97"/>
      <c r="K46" s="97"/>
      <c r="L46" s="97"/>
      <c r="M46" s="97"/>
    </row>
    <row r="47" spans="1:13" ht="16.5">
      <c r="A47" s="166"/>
      <c r="B47" s="167"/>
      <c r="C47" s="172" t="s">
        <v>102</v>
      </c>
      <c r="D47" s="87" t="s">
        <v>97</v>
      </c>
      <c r="E47" s="87">
        <v>1.18</v>
      </c>
      <c r="F47" s="200">
        <f>F46*E47</f>
        <v>22.656</v>
      </c>
      <c r="G47" s="166"/>
      <c r="H47" s="200"/>
      <c r="I47" s="200"/>
      <c r="J47" s="200"/>
      <c r="K47" s="166"/>
      <c r="L47" s="166"/>
      <c r="M47" s="200"/>
    </row>
    <row r="48" spans="1:13" ht="16.5">
      <c r="A48" s="220"/>
      <c r="B48" s="220"/>
      <c r="C48" s="172" t="s">
        <v>98</v>
      </c>
      <c r="D48" s="87" t="s">
        <v>99</v>
      </c>
      <c r="E48" s="87">
        <v>0.041</v>
      </c>
      <c r="F48" s="210">
        <f>F46*E48</f>
        <v>0.7872</v>
      </c>
      <c r="G48" s="210"/>
      <c r="H48" s="211"/>
      <c r="I48" s="210"/>
      <c r="J48" s="211"/>
      <c r="K48" s="210"/>
      <c r="L48" s="210"/>
      <c r="M48" s="210"/>
    </row>
    <row r="49" spans="1:13" ht="17.25" thickBot="1">
      <c r="A49" s="212"/>
      <c r="B49" s="213"/>
      <c r="C49" s="177" t="s">
        <v>128</v>
      </c>
      <c r="D49" s="178" t="s">
        <v>101</v>
      </c>
      <c r="E49" s="246">
        <v>0.03</v>
      </c>
      <c r="F49" s="214">
        <f>F46*E49</f>
        <v>0.576</v>
      </c>
      <c r="G49" s="214"/>
      <c r="H49" s="214"/>
      <c r="I49" s="214"/>
      <c r="J49" s="214"/>
      <c r="K49" s="214"/>
      <c r="L49" s="215"/>
      <c r="M49" s="214"/>
    </row>
    <row r="50" spans="1:13" ht="49.5">
      <c r="A50" s="251">
        <v>7</v>
      </c>
      <c r="B50" s="169" t="s">
        <v>129</v>
      </c>
      <c r="C50" s="124" t="s">
        <v>43</v>
      </c>
      <c r="D50" s="20" t="s">
        <v>95</v>
      </c>
      <c r="E50" s="171"/>
      <c r="F50" s="171">
        <v>19.2</v>
      </c>
      <c r="G50" s="207"/>
      <c r="H50" s="208"/>
      <c r="I50" s="252"/>
      <c r="J50" s="208"/>
      <c r="K50" s="207"/>
      <c r="L50" s="208"/>
      <c r="M50" s="207"/>
    </row>
    <row r="51" spans="1:13" ht="16.5">
      <c r="A51" s="181"/>
      <c r="B51" s="169"/>
      <c r="C51" s="172" t="s">
        <v>102</v>
      </c>
      <c r="D51" s="87" t="s">
        <v>97</v>
      </c>
      <c r="E51" s="187">
        <v>0.1</v>
      </c>
      <c r="F51" s="200">
        <f>F50*E51</f>
        <v>1.92</v>
      </c>
      <c r="G51" s="166"/>
      <c r="H51" s="200"/>
      <c r="I51" s="200"/>
      <c r="J51" s="200"/>
      <c r="K51" s="166"/>
      <c r="L51" s="166"/>
      <c r="M51" s="200"/>
    </row>
    <row r="52" spans="1:13" ht="17.25" thickBot="1">
      <c r="A52" s="212"/>
      <c r="B52" s="213"/>
      <c r="C52" s="177" t="s">
        <v>128</v>
      </c>
      <c r="D52" s="178" t="s">
        <v>101</v>
      </c>
      <c r="E52" s="253">
        <v>0.0043</v>
      </c>
      <c r="F52" s="214">
        <f>F49*E52</f>
        <v>0.0024768</v>
      </c>
      <c r="G52" s="214"/>
      <c r="H52" s="214"/>
      <c r="I52" s="214"/>
      <c r="J52" s="214"/>
      <c r="K52" s="214"/>
      <c r="L52" s="215"/>
      <c r="M52" s="214"/>
    </row>
    <row r="53" spans="1:13" ht="17.25">
      <c r="A53" s="26"/>
      <c r="B53" s="205"/>
      <c r="C53" s="128" t="s">
        <v>44</v>
      </c>
      <c r="D53" s="20"/>
      <c r="E53" s="174"/>
      <c r="F53" s="174"/>
      <c r="G53" s="174"/>
      <c r="H53" s="174"/>
      <c r="I53" s="174"/>
      <c r="J53" s="174"/>
      <c r="K53" s="174"/>
      <c r="L53" s="174"/>
      <c r="M53" s="174"/>
    </row>
    <row r="54" spans="1:13" ht="33">
      <c r="A54" s="202">
        <v>1</v>
      </c>
      <c r="B54" s="169" t="s">
        <v>106</v>
      </c>
      <c r="C54" s="124" t="s">
        <v>132</v>
      </c>
      <c r="D54" s="192" t="s">
        <v>100</v>
      </c>
      <c r="E54" s="203"/>
      <c r="F54" s="203">
        <v>45</v>
      </c>
      <c r="G54" s="203"/>
      <c r="H54" s="204"/>
      <c r="I54" s="203"/>
      <c r="J54" s="204"/>
      <c r="K54" s="203"/>
      <c r="L54" s="204"/>
      <c r="M54" s="203"/>
    </row>
    <row r="55" spans="1:13" ht="16.5">
      <c r="A55" s="26"/>
      <c r="B55" s="205"/>
      <c r="C55" s="186" t="s">
        <v>102</v>
      </c>
      <c r="D55" s="87" t="s">
        <v>97</v>
      </c>
      <c r="E55" s="174">
        <v>0.38</v>
      </c>
      <c r="F55" s="174">
        <f>F54*E55</f>
        <v>17.1</v>
      </c>
      <c r="G55" s="174"/>
      <c r="H55" s="174"/>
      <c r="I55" s="26"/>
      <c r="J55" s="26"/>
      <c r="K55" s="26"/>
      <c r="L55" s="26"/>
      <c r="M55" s="174"/>
    </row>
    <row r="56" spans="1:13" ht="18" customHeight="1" thickBot="1">
      <c r="A56" s="175"/>
      <c r="B56" s="189"/>
      <c r="C56" s="177" t="s">
        <v>133</v>
      </c>
      <c r="D56" s="194" t="s">
        <v>100</v>
      </c>
      <c r="E56" s="180">
        <v>1</v>
      </c>
      <c r="F56" s="180">
        <f>F54*E56</f>
        <v>45</v>
      </c>
      <c r="G56" s="180"/>
      <c r="H56" s="180"/>
      <c r="I56" s="180"/>
      <c r="J56" s="180"/>
      <c r="K56" s="180"/>
      <c r="L56" s="180"/>
      <c r="M56" s="180"/>
    </row>
    <row r="57" spans="1:13" ht="50.25" thickBot="1">
      <c r="A57" s="259">
        <v>2</v>
      </c>
      <c r="B57" s="254" t="s">
        <v>109</v>
      </c>
      <c r="C57" s="255" t="s">
        <v>45</v>
      </c>
      <c r="D57" s="260" t="s">
        <v>46</v>
      </c>
      <c r="E57" s="261"/>
      <c r="F57" s="261">
        <v>7</v>
      </c>
      <c r="G57" s="256"/>
      <c r="H57" s="256"/>
      <c r="I57" s="256"/>
      <c r="J57" s="256"/>
      <c r="K57" s="256"/>
      <c r="L57" s="256"/>
      <c r="M57" s="256"/>
    </row>
    <row r="58" spans="1:13" ht="66">
      <c r="A58" s="96">
        <v>3</v>
      </c>
      <c r="B58" s="169" t="s">
        <v>107</v>
      </c>
      <c r="C58" s="124" t="s">
        <v>58</v>
      </c>
      <c r="D58" s="192" t="s">
        <v>95</v>
      </c>
      <c r="E58" s="97"/>
      <c r="F58" s="97">
        <v>10</v>
      </c>
      <c r="G58" s="96"/>
      <c r="H58" s="97"/>
      <c r="I58" s="97"/>
      <c r="J58" s="97"/>
      <c r="K58" s="97"/>
      <c r="L58" s="97"/>
      <c r="M58" s="97"/>
    </row>
    <row r="59" spans="1:13" ht="16.5">
      <c r="A59" s="20"/>
      <c r="B59" s="206"/>
      <c r="C59" s="186" t="s">
        <v>102</v>
      </c>
      <c r="D59" s="87" t="s">
        <v>97</v>
      </c>
      <c r="E59" s="171">
        <v>0.83</v>
      </c>
      <c r="F59" s="171">
        <f>F58*E59</f>
        <v>8.299999999999999</v>
      </c>
      <c r="G59" s="171"/>
      <c r="H59" s="171"/>
      <c r="I59" s="171"/>
      <c r="J59" s="171"/>
      <c r="K59" s="171"/>
      <c r="L59" s="171"/>
      <c r="M59" s="171"/>
    </row>
    <row r="60" spans="1:13" ht="16.5">
      <c r="A60" s="26"/>
      <c r="B60" s="33"/>
      <c r="C60" s="172" t="s">
        <v>98</v>
      </c>
      <c r="D60" s="20" t="s">
        <v>99</v>
      </c>
      <c r="E60" s="173">
        <v>0.0041</v>
      </c>
      <c r="F60" s="174">
        <f>F58*E60</f>
        <v>0.041</v>
      </c>
      <c r="G60" s="26"/>
      <c r="H60" s="174"/>
      <c r="I60" s="174"/>
      <c r="J60" s="174"/>
      <c r="K60" s="174"/>
      <c r="L60" s="174"/>
      <c r="M60" s="174"/>
    </row>
    <row r="61" spans="1:13" ht="16.5">
      <c r="A61" s="26"/>
      <c r="B61" s="185"/>
      <c r="C61" s="170" t="s">
        <v>104</v>
      </c>
      <c r="D61" s="192" t="s">
        <v>95</v>
      </c>
      <c r="E61" s="174">
        <v>1.3</v>
      </c>
      <c r="F61" s="174">
        <f>F58*E61</f>
        <v>13</v>
      </c>
      <c r="G61" s="174"/>
      <c r="H61" s="174"/>
      <c r="I61" s="174"/>
      <c r="J61" s="174"/>
      <c r="K61" s="174"/>
      <c r="L61" s="174"/>
      <c r="M61" s="174"/>
    </row>
    <row r="62" spans="1:13" ht="17.25" thickBot="1">
      <c r="A62" s="175"/>
      <c r="B62" s="176"/>
      <c r="C62" s="195" t="s">
        <v>103</v>
      </c>
      <c r="D62" s="194" t="s">
        <v>99</v>
      </c>
      <c r="E62" s="179">
        <v>0.078</v>
      </c>
      <c r="F62" s="180">
        <f>F58*E62</f>
        <v>0.78</v>
      </c>
      <c r="G62" s="180"/>
      <c r="H62" s="180"/>
      <c r="I62" s="180"/>
      <c r="J62" s="180"/>
      <c r="K62" s="180"/>
      <c r="L62" s="180"/>
      <c r="M62" s="180"/>
    </row>
    <row r="63" spans="1:13" ht="82.5">
      <c r="A63" s="266">
        <f>A58+1</f>
        <v>4</v>
      </c>
      <c r="B63" s="190" t="s">
        <v>141</v>
      </c>
      <c r="C63" s="191" t="s">
        <v>47</v>
      </c>
      <c r="D63" s="267" t="s">
        <v>16</v>
      </c>
      <c r="E63" s="268"/>
      <c r="F63" s="268">
        <v>0.05014</v>
      </c>
      <c r="G63" s="269"/>
      <c r="H63" s="269"/>
      <c r="I63" s="269"/>
      <c r="J63" s="269"/>
      <c r="K63" s="269"/>
      <c r="L63" s="269"/>
      <c r="M63" s="270"/>
    </row>
    <row r="64" spans="1:13" ht="16.5">
      <c r="A64" s="81"/>
      <c r="B64" s="125"/>
      <c r="C64" s="172" t="s">
        <v>102</v>
      </c>
      <c r="D64" s="87" t="s">
        <v>97</v>
      </c>
      <c r="E64" s="199">
        <v>13.5</v>
      </c>
      <c r="F64" s="117">
        <f>F63*E64</f>
        <v>0.67689</v>
      </c>
      <c r="G64" s="117"/>
      <c r="H64" s="117"/>
      <c r="I64" s="117"/>
      <c r="J64" s="117"/>
      <c r="K64" s="117"/>
      <c r="L64" s="117"/>
      <c r="M64" s="263"/>
    </row>
    <row r="65" spans="1:13" ht="16.5">
      <c r="A65" s="81"/>
      <c r="B65" s="125"/>
      <c r="C65" s="172" t="s">
        <v>98</v>
      </c>
      <c r="D65" s="87"/>
      <c r="E65" s="199"/>
      <c r="F65" s="117"/>
      <c r="G65" s="117"/>
      <c r="H65" s="117"/>
      <c r="I65" s="117"/>
      <c r="J65" s="117"/>
      <c r="K65" s="117"/>
      <c r="L65" s="117"/>
      <c r="M65" s="263"/>
    </row>
    <row r="66" spans="1:13" ht="16.5">
      <c r="A66" s="81"/>
      <c r="B66" s="125"/>
      <c r="C66" s="172" t="s">
        <v>190</v>
      </c>
      <c r="D66" s="87" t="s">
        <v>108</v>
      </c>
      <c r="E66" s="199">
        <v>0.15</v>
      </c>
      <c r="F66" s="117">
        <f>F63*E66</f>
        <v>0.007520999999999999</v>
      </c>
      <c r="G66" s="117"/>
      <c r="H66" s="117"/>
      <c r="I66" s="117"/>
      <c r="J66" s="117"/>
      <c r="K66" s="187"/>
      <c r="L66" s="117"/>
      <c r="M66" s="263"/>
    </row>
    <row r="67" spans="1:13" ht="16.5">
      <c r="A67" s="81"/>
      <c r="B67" s="125"/>
      <c r="C67" s="172" t="s">
        <v>142</v>
      </c>
      <c r="D67" s="87" t="s">
        <v>99</v>
      </c>
      <c r="E67" s="199">
        <v>2.26</v>
      </c>
      <c r="F67" s="117">
        <f>F63*E67</f>
        <v>0.11331639999999998</v>
      </c>
      <c r="G67" s="117"/>
      <c r="H67" s="117"/>
      <c r="I67" s="117"/>
      <c r="J67" s="117"/>
      <c r="K67" s="187"/>
      <c r="L67" s="117"/>
      <c r="M67" s="263"/>
    </row>
    <row r="68" spans="1:13" ht="16.5">
      <c r="A68" s="81"/>
      <c r="B68" s="125"/>
      <c r="C68" s="124" t="s">
        <v>136</v>
      </c>
      <c r="D68" s="125" t="s">
        <v>16</v>
      </c>
      <c r="E68" s="118" t="s">
        <v>137</v>
      </c>
      <c r="F68" s="262">
        <v>0.02826</v>
      </c>
      <c r="G68" s="117"/>
      <c r="H68" s="117"/>
      <c r="I68" s="117"/>
      <c r="J68" s="117"/>
      <c r="K68" s="117"/>
      <c r="L68" s="117"/>
      <c r="M68" s="263"/>
    </row>
    <row r="69" spans="1:13" ht="16.5">
      <c r="A69" s="81"/>
      <c r="B69" s="125"/>
      <c r="C69" s="124" t="s">
        <v>138</v>
      </c>
      <c r="D69" s="125" t="s">
        <v>16</v>
      </c>
      <c r="E69" s="118" t="s">
        <v>137</v>
      </c>
      <c r="F69" s="262">
        <v>0.01556</v>
      </c>
      <c r="G69" s="117"/>
      <c r="H69" s="117"/>
      <c r="I69" s="117"/>
      <c r="J69" s="117"/>
      <c r="K69" s="117"/>
      <c r="L69" s="117"/>
      <c r="M69" s="263"/>
    </row>
    <row r="70" spans="1:13" ht="33">
      <c r="A70" s="81"/>
      <c r="B70" s="125"/>
      <c r="C70" s="124" t="s">
        <v>139</v>
      </c>
      <c r="D70" s="125" t="s">
        <v>16</v>
      </c>
      <c r="E70" s="118" t="s">
        <v>137</v>
      </c>
      <c r="F70" s="262">
        <v>0.0053</v>
      </c>
      <c r="G70" s="117"/>
      <c r="H70" s="117"/>
      <c r="I70" s="117"/>
      <c r="J70" s="117"/>
      <c r="K70" s="117"/>
      <c r="L70" s="117"/>
      <c r="M70" s="250"/>
    </row>
    <row r="71" spans="1:13" ht="16.5">
      <c r="A71" s="264"/>
      <c r="B71" s="125"/>
      <c r="C71" s="172" t="s">
        <v>143</v>
      </c>
      <c r="D71" s="87" t="s">
        <v>105</v>
      </c>
      <c r="E71" s="199">
        <v>3.5</v>
      </c>
      <c r="F71" s="117">
        <f>F63*E71</f>
        <v>0.17548999999999998</v>
      </c>
      <c r="G71" s="117"/>
      <c r="H71" s="117"/>
      <c r="I71" s="187"/>
      <c r="J71" s="117"/>
      <c r="K71" s="117"/>
      <c r="L71" s="117"/>
      <c r="M71" s="263"/>
    </row>
    <row r="72" spans="1:13" ht="16.5">
      <c r="A72" s="26"/>
      <c r="B72" s="33"/>
      <c r="C72" s="172" t="s">
        <v>119</v>
      </c>
      <c r="D72" s="87" t="s">
        <v>105</v>
      </c>
      <c r="E72" s="199">
        <v>2.5</v>
      </c>
      <c r="F72" s="174">
        <f>F63*E72</f>
        <v>0.12535</v>
      </c>
      <c r="G72" s="174"/>
      <c r="H72" s="174"/>
      <c r="I72" s="187"/>
      <c r="J72" s="117"/>
      <c r="K72" s="174"/>
      <c r="L72" s="174"/>
      <c r="M72" s="263"/>
    </row>
    <row r="73" spans="1:13" ht="17.25" thickBot="1">
      <c r="A73" s="175"/>
      <c r="B73" s="176"/>
      <c r="C73" s="195" t="s">
        <v>103</v>
      </c>
      <c r="D73" s="178" t="s">
        <v>99</v>
      </c>
      <c r="E73" s="201">
        <v>2.78</v>
      </c>
      <c r="F73" s="180">
        <f>F63*E73</f>
        <v>0.1393892</v>
      </c>
      <c r="G73" s="180"/>
      <c r="H73" s="180"/>
      <c r="I73" s="246"/>
      <c r="J73" s="274"/>
      <c r="K73" s="180"/>
      <c r="L73" s="180"/>
      <c r="M73" s="275"/>
    </row>
    <row r="74" spans="1:13" ht="49.5">
      <c r="A74" s="266">
        <v>5</v>
      </c>
      <c r="B74" s="271" t="s">
        <v>144</v>
      </c>
      <c r="C74" s="272" t="s">
        <v>145</v>
      </c>
      <c r="D74" s="267" t="s">
        <v>16</v>
      </c>
      <c r="E74" s="267"/>
      <c r="F74" s="268">
        <v>0.05014</v>
      </c>
      <c r="G74" s="273"/>
      <c r="H74" s="273"/>
      <c r="I74" s="273"/>
      <c r="J74" s="273"/>
      <c r="K74" s="273"/>
      <c r="L74" s="273"/>
      <c r="M74" s="273"/>
    </row>
    <row r="75" spans="1:13" ht="16.5">
      <c r="A75" s="26"/>
      <c r="B75" s="265"/>
      <c r="C75" s="248" t="s">
        <v>146</v>
      </c>
      <c r="D75" s="125" t="s">
        <v>147</v>
      </c>
      <c r="E75" s="125">
        <v>23.7</v>
      </c>
      <c r="F75" s="249">
        <f>F74*E75</f>
        <v>1.188318</v>
      </c>
      <c r="G75" s="249"/>
      <c r="H75" s="249"/>
      <c r="I75" s="249"/>
      <c r="J75" s="249"/>
      <c r="K75" s="249"/>
      <c r="L75" s="249"/>
      <c r="M75" s="250"/>
    </row>
    <row r="76" spans="1:13" ht="16.5">
      <c r="A76" s="26"/>
      <c r="B76" s="265"/>
      <c r="C76" s="248" t="s">
        <v>135</v>
      </c>
      <c r="D76" s="125" t="s">
        <v>99</v>
      </c>
      <c r="E76" s="125">
        <v>6.89</v>
      </c>
      <c r="F76" s="249">
        <f>E76*F74</f>
        <v>0.34546459999999996</v>
      </c>
      <c r="G76" s="249"/>
      <c r="H76" s="249"/>
      <c r="I76" s="249"/>
      <c r="J76" s="249"/>
      <c r="K76" s="250"/>
      <c r="L76" s="249"/>
      <c r="M76" s="250"/>
    </row>
    <row r="77" spans="1:13" ht="16.5">
      <c r="A77" s="26"/>
      <c r="B77" s="265"/>
      <c r="C77" s="248" t="s">
        <v>148</v>
      </c>
      <c r="D77" s="125" t="s">
        <v>149</v>
      </c>
      <c r="E77" s="125">
        <v>4.1</v>
      </c>
      <c r="F77" s="249">
        <f>E77*F74</f>
        <v>0.20557399999999998</v>
      </c>
      <c r="G77" s="249"/>
      <c r="H77" s="249"/>
      <c r="I77" s="249"/>
      <c r="J77" s="250"/>
      <c r="K77" s="249"/>
      <c r="L77" s="249"/>
      <c r="M77" s="250"/>
    </row>
    <row r="78" spans="1:13" ht="17.25" thickBot="1">
      <c r="A78" s="175"/>
      <c r="B78" s="276"/>
      <c r="C78" s="195" t="s">
        <v>103</v>
      </c>
      <c r="D78" s="278" t="s">
        <v>99</v>
      </c>
      <c r="E78" s="278">
        <v>0.05</v>
      </c>
      <c r="F78" s="279">
        <f>E78*F74</f>
        <v>0.002507</v>
      </c>
      <c r="G78" s="279"/>
      <c r="H78" s="279"/>
      <c r="I78" s="279"/>
      <c r="J78" s="279"/>
      <c r="K78" s="279"/>
      <c r="L78" s="279"/>
      <c r="M78" s="280"/>
    </row>
    <row r="79" spans="1:13" ht="33">
      <c r="A79" s="96">
        <v>6</v>
      </c>
      <c r="B79" s="190" t="s">
        <v>130</v>
      </c>
      <c r="C79" s="191" t="s">
        <v>131</v>
      </c>
      <c r="D79" s="192" t="s">
        <v>95</v>
      </c>
      <c r="E79" s="97"/>
      <c r="F79" s="97">
        <v>3.52</v>
      </c>
      <c r="G79" s="97"/>
      <c r="H79" s="97"/>
      <c r="I79" s="97"/>
      <c r="J79" s="97"/>
      <c r="K79" s="97"/>
      <c r="L79" s="97"/>
      <c r="M79" s="97"/>
    </row>
    <row r="80" spans="1:13" ht="16.5">
      <c r="A80" s="26"/>
      <c r="B80" s="169"/>
      <c r="C80" s="172" t="s">
        <v>102</v>
      </c>
      <c r="D80" s="87" t="s">
        <v>97</v>
      </c>
      <c r="E80" s="87">
        <v>0.914</v>
      </c>
      <c r="F80" s="174">
        <f>F79*E80</f>
        <v>3.21728</v>
      </c>
      <c r="G80" s="174"/>
      <c r="H80" s="174"/>
      <c r="I80" s="174"/>
      <c r="J80" s="174"/>
      <c r="K80" s="174"/>
      <c r="L80" s="174"/>
      <c r="M80" s="174"/>
    </row>
    <row r="81" spans="1:13" ht="16.5">
      <c r="A81" s="20"/>
      <c r="B81" s="206"/>
      <c r="C81" s="172" t="s">
        <v>98</v>
      </c>
      <c r="D81" s="87" t="s">
        <v>99</v>
      </c>
      <c r="E81" s="87">
        <v>0.353</v>
      </c>
      <c r="F81" s="171">
        <f>F79*E81</f>
        <v>1.2425599999999999</v>
      </c>
      <c r="G81" s="171"/>
      <c r="H81" s="171"/>
      <c r="I81" s="171"/>
      <c r="J81" s="171"/>
      <c r="K81" s="171"/>
      <c r="L81" s="171"/>
      <c r="M81" s="171"/>
    </row>
    <row r="82" spans="1:13" ht="16.5">
      <c r="A82" s="26"/>
      <c r="B82" s="33"/>
      <c r="C82" s="124" t="s">
        <v>48</v>
      </c>
      <c r="D82" s="87" t="s">
        <v>95</v>
      </c>
      <c r="E82" s="187">
        <v>1</v>
      </c>
      <c r="F82" s="174">
        <f>F79*E82</f>
        <v>3.52</v>
      </c>
      <c r="G82" s="26"/>
      <c r="H82" s="26"/>
      <c r="I82" s="174"/>
      <c r="J82" s="174"/>
      <c r="K82" s="26"/>
      <c r="L82" s="26"/>
      <c r="M82" s="174"/>
    </row>
    <row r="83" spans="1:13" ht="16.5">
      <c r="A83" s="257"/>
      <c r="B83" s="32"/>
      <c r="C83" s="248" t="s">
        <v>167</v>
      </c>
      <c r="D83" s="125" t="s">
        <v>168</v>
      </c>
      <c r="E83" s="125"/>
      <c r="F83" s="249">
        <v>2</v>
      </c>
      <c r="G83" s="249"/>
      <c r="H83" s="249"/>
      <c r="I83" s="249"/>
      <c r="J83" s="249"/>
      <c r="K83" s="249"/>
      <c r="L83" s="249"/>
      <c r="M83" s="249"/>
    </row>
    <row r="84" spans="1:13" ht="16.5">
      <c r="A84" s="257"/>
      <c r="B84" s="32"/>
      <c r="C84" s="248" t="s">
        <v>169</v>
      </c>
      <c r="D84" s="125" t="s">
        <v>31</v>
      </c>
      <c r="E84" s="125"/>
      <c r="F84" s="249">
        <v>2</v>
      </c>
      <c r="G84" s="249"/>
      <c r="H84" s="249"/>
      <c r="I84" s="249"/>
      <c r="J84" s="249"/>
      <c r="K84" s="249"/>
      <c r="L84" s="249"/>
      <c r="M84" s="249"/>
    </row>
    <row r="85" spans="1:13" ht="20.25">
      <c r="A85" s="257"/>
      <c r="B85" s="32"/>
      <c r="C85" s="248" t="s">
        <v>170</v>
      </c>
      <c r="D85" s="125" t="s">
        <v>18</v>
      </c>
      <c r="E85" s="249">
        <v>0.727</v>
      </c>
      <c r="F85" s="249">
        <f>E85*F79</f>
        <v>2.55904</v>
      </c>
      <c r="G85" s="249"/>
      <c r="H85" s="249"/>
      <c r="I85" s="249"/>
      <c r="J85" s="249"/>
      <c r="K85" s="249"/>
      <c r="L85" s="249"/>
      <c r="M85" s="249"/>
    </row>
    <row r="86" spans="1:13" ht="17.25" thickBot="1">
      <c r="A86" s="175"/>
      <c r="B86" s="194"/>
      <c r="C86" s="195" t="s">
        <v>103</v>
      </c>
      <c r="D86" s="178" t="s">
        <v>99</v>
      </c>
      <c r="E86" s="178">
        <v>0.276</v>
      </c>
      <c r="F86" s="180">
        <f>F79*E86</f>
        <v>0.97152</v>
      </c>
      <c r="G86" s="180"/>
      <c r="H86" s="180"/>
      <c r="I86" s="180"/>
      <c r="J86" s="180"/>
      <c r="K86" s="180"/>
      <c r="L86" s="180"/>
      <c r="M86" s="180"/>
    </row>
    <row r="87" spans="1:13" ht="17.25">
      <c r="A87" s="202"/>
      <c r="B87" s="190"/>
      <c r="C87" s="281" t="s">
        <v>49</v>
      </c>
      <c r="D87" s="96"/>
      <c r="E87" s="217"/>
      <c r="F87" s="203"/>
      <c r="G87" s="203"/>
      <c r="H87" s="203"/>
      <c r="I87" s="202"/>
      <c r="J87" s="202"/>
      <c r="K87" s="202"/>
      <c r="L87" s="202"/>
      <c r="M87" s="203"/>
    </row>
    <row r="88" spans="1:13" ht="90">
      <c r="A88" s="282">
        <v>1</v>
      </c>
      <c r="B88" s="127" t="s">
        <v>151</v>
      </c>
      <c r="C88" s="124" t="s">
        <v>150</v>
      </c>
      <c r="D88" s="127" t="s">
        <v>101</v>
      </c>
      <c r="E88" s="117"/>
      <c r="F88" s="117">
        <v>31</v>
      </c>
      <c r="G88" s="117"/>
      <c r="H88" s="249"/>
      <c r="I88" s="117"/>
      <c r="J88" s="117"/>
      <c r="K88" s="117"/>
      <c r="L88" s="117"/>
      <c r="M88" s="249"/>
    </row>
    <row r="89" spans="1:13" ht="17.25" thickBot="1">
      <c r="A89" s="278"/>
      <c r="B89" s="276"/>
      <c r="C89" s="289" t="s">
        <v>96</v>
      </c>
      <c r="D89" s="278" t="s">
        <v>134</v>
      </c>
      <c r="E89" s="274">
        <v>2.78</v>
      </c>
      <c r="F89" s="274">
        <f>E89*F88</f>
        <v>86.17999999999999</v>
      </c>
      <c r="G89" s="274"/>
      <c r="H89" s="280"/>
      <c r="I89" s="274"/>
      <c r="J89" s="274"/>
      <c r="K89" s="274"/>
      <c r="L89" s="274"/>
      <c r="M89" s="280"/>
    </row>
    <row r="90" spans="1:13" ht="49.5">
      <c r="A90" s="266">
        <v>2</v>
      </c>
      <c r="B90" s="267" t="s">
        <v>152</v>
      </c>
      <c r="C90" s="191" t="s">
        <v>153</v>
      </c>
      <c r="D90" s="284" t="s">
        <v>101</v>
      </c>
      <c r="E90" s="269"/>
      <c r="F90" s="269">
        <v>31</v>
      </c>
      <c r="G90" s="269"/>
      <c r="H90" s="273"/>
      <c r="I90" s="269"/>
      <c r="J90" s="269"/>
      <c r="K90" s="269"/>
      <c r="L90" s="269"/>
      <c r="M90" s="126"/>
    </row>
    <row r="91" spans="1:13" ht="17.25" thickBot="1">
      <c r="A91" s="294"/>
      <c r="B91" s="276"/>
      <c r="C91" s="289" t="s">
        <v>96</v>
      </c>
      <c r="D91" s="278" t="s">
        <v>134</v>
      </c>
      <c r="E91" s="274">
        <v>0.87</v>
      </c>
      <c r="F91" s="274">
        <f>F90*E91</f>
        <v>26.97</v>
      </c>
      <c r="G91" s="274"/>
      <c r="H91" s="280"/>
      <c r="I91" s="274"/>
      <c r="J91" s="274"/>
      <c r="K91" s="274"/>
      <c r="L91" s="274"/>
      <c r="M91" s="280"/>
    </row>
    <row r="92" spans="1:13" ht="49.5">
      <c r="A92" s="287">
        <v>3</v>
      </c>
      <c r="B92" s="267" t="s">
        <v>154</v>
      </c>
      <c r="C92" s="191" t="s">
        <v>155</v>
      </c>
      <c r="D92" s="267" t="s">
        <v>39</v>
      </c>
      <c r="E92" s="269"/>
      <c r="F92" s="269">
        <v>365</v>
      </c>
      <c r="G92" s="269"/>
      <c r="H92" s="269"/>
      <c r="I92" s="269"/>
      <c r="J92" s="269"/>
      <c r="K92" s="269"/>
      <c r="L92" s="269"/>
      <c r="M92" s="270"/>
    </row>
    <row r="93" spans="1:13" ht="16.5">
      <c r="A93" s="265"/>
      <c r="B93" s="125"/>
      <c r="C93" s="124" t="s">
        <v>96</v>
      </c>
      <c r="D93" s="125" t="s">
        <v>134</v>
      </c>
      <c r="E93" s="117">
        <v>0.74</v>
      </c>
      <c r="F93" s="117">
        <f>E93*F92</f>
        <v>270.1</v>
      </c>
      <c r="G93" s="117"/>
      <c r="H93" s="117"/>
      <c r="I93" s="117"/>
      <c r="J93" s="117"/>
      <c r="K93" s="117"/>
      <c r="L93" s="117"/>
      <c r="M93" s="263"/>
    </row>
    <row r="94" spans="1:13" ht="16.5">
      <c r="A94" s="265"/>
      <c r="B94" s="125"/>
      <c r="C94" s="124" t="s">
        <v>98</v>
      </c>
      <c r="D94" s="125" t="s">
        <v>99</v>
      </c>
      <c r="E94" s="117">
        <v>0.0071</v>
      </c>
      <c r="F94" s="117">
        <f>E94*F92</f>
        <v>2.5915000000000004</v>
      </c>
      <c r="G94" s="117"/>
      <c r="H94" s="117"/>
      <c r="I94" s="117"/>
      <c r="J94" s="117"/>
      <c r="K94" s="117"/>
      <c r="L94" s="117"/>
      <c r="M94" s="263"/>
    </row>
    <row r="95" spans="1:13" ht="17.25" thickBot="1">
      <c r="A95" s="276"/>
      <c r="B95" s="278"/>
      <c r="C95" s="289" t="s">
        <v>156</v>
      </c>
      <c r="D95" s="278" t="s">
        <v>39</v>
      </c>
      <c r="E95" s="274">
        <v>1</v>
      </c>
      <c r="F95" s="274">
        <f>F92*E95</f>
        <v>365</v>
      </c>
      <c r="G95" s="274"/>
      <c r="H95" s="274"/>
      <c r="I95" s="274"/>
      <c r="J95" s="274"/>
      <c r="K95" s="274"/>
      <c r="L95" s="274"/>
      <c r="M95" s="275"/>
    </row>
    <row r="96" spans="1:13" ht="33">
      <c r="A96" s="287">
        <v>4</v>
      </c>
      <c r="B96" s="295" t="s">
        <v>157</v>
      </c>
      <c r="C96" s="191" t="s">
        <v>158</v>
      </c>
      <c r="D96" s="284" t="s">
        <v>101</v>
      </c>
      <c r="E96" s="269"/>
      <c r="F96" s="269">
        <v>12.8</v>
      </c>
      <c r="G96" s="269"/>
      <c r="H96" s="269"/>
      <c r="I96" s="269"/>
      <c r="J96" s="269"/>
      <c r="K96" s="269"/>
      <c r="L96" s="269"/>
      <c r="M96" s="292"/>
    </row>
    <row r="97" spans="1:13" ht="16.5">
      <c r="A97" s="125"/>
      <c r="B97" s="283"/>
      <c r="C97" s="124" t="s">
        <v>96</v>
      </c>
      <c r="D97" s="125" t="s">
        <v>134</v>
      </c>
      <c r="E97" s="117">
        <v>1.37</v>
      </c>
      <c r="F97" s="117">
        <f>F96*E97</f>
        <v>17.536</v>
      </c>
      <c r="G97" s="117"/>
      <c r="H97" s="117"/>
      <c r="I97" s="117"/>
      <c r="J97" s="117"/>
      <c r="K97" s="117"/>
      <c r="L97" s="117"/>
      <c r="M97" s="263"/>
    </row>
    <row r="98" spans="1:13" ht="16.5">
      <c r="A98" s="125"/>
      <c r="B98" s="125"/>
      <c r="C98" s="124" t="s">
        <v>98</v>
      </c>
      <c r="D98" s="125" t="s">
        <v>99</v>
      </c>
      <c r="E98" s="117">
        <v>0.28</v>
      </c>
      <c r="F98" s="117">
        <f>E98*F96</f>
        <v>3.5840000000000005</v>
      </c>
      <c r="G98" s="117"/>
      <c r="H98" s="117"/>
      <c r="I98" s="117"/>
      <c r="J98" s="117"/>
      <c r="K98" s="117"/>
      <c r="L98" s="117"/>
      <c r="M98" s="263"/>
    </row>
    <row r="99" spans="1:13" ht="16.5">
      <c r="A99" s="125"/>
      <c r="B99" s="125"/>
      <c r="C99" s="124" t="s">
        <v>159</v>
      </c>
      <c r="D99" s="127" t="s">
        <v>101</v>
      </c>
      <c r="E99" s="117">
        <v>1.02</v>
      </c>
      <c r="F99" s="117">
        <f>F96*E99</f>
        <v>13.056000000000001</v>
      </c>
      <c r="G99" s="117"/>
      <c r="H99" s="117"/>
      <c r="I99" s="117"/>
      <c r="J99" s="117"/>
      <c r="K99" s="117"/>
      <c r="L99" s="117"/>
      <c r="M99" s="263"/>
    </row>
    <row r="100" spans="1:13" ht="17.25" thickBot="1">
      <c r="A100" s="175"/>
      <c r="B100" s="175"/>
      <c r="C100" s="195" t="s">
        <v>103</v>
      </c>
      <c r="D100" s="178" t="s">
        <v>99</v>
      </c>
      <c r="E100" s="178">
        <v>0.62</v>
      </c>
      <c r="F100" s="180">
        <f>F96*E100</f>
        <v>7.936</v>
      </c>
      <c r="G100" s="175"/>
      <c r="H100" s="175"/>
      <c r="I100" s="180"/>
      <c r="J100" s="180"/>
      <c r="K100" s="175"/>
      <c r="L100" s="175"/>
      <c r="M100" s="180"/>
    </row>
    <row r="101" spans="1:13" ht="70.5">
      <c r="A101" s="287">
        <v>5</v>
      </c>
      <c r="B101" s="295" t="s">
        <v>160</v>
      </c>
      <c r="C101" s="191" t="s">
        <v>171</v>
      </c>
      <c r="D101" s="284" t="s">
        <v>15</v>
      </c>
      <c r="E101" s="296"/>
      <c r="F101" s="269">
        <v>29</v>
      </c>
      <c r="G101" s="269"/>
      <c r="H101" s="269"/>
      <c r="I101" s="269"/>
      <c r="J101" s="269"/>
      <c r="K101" s="269"/>
      <c r="L101" s="269"/>
      <c r="M101" s="292"/>
    </row>
    <row r="102" spans="1:13" ht="16.5">
      <c r="A102" s="125"/>
      <c r="B102" s="125"/>
      <c r="C102" s="172" t="s">
        <v>102</v>
      </c>
      <c r="D102" s="87" t="s">
        <v>97</v>
      </c>
      <c r="E102" s="87">
        <v>0.15</v>
      </c>
      <c r="F102" s="117">
        <f>F101*E102</f>
        <v>4.35</v>
      </c>
      <c r="G102" s="117"/>
      <c r="H102" s="117"/>
      <c r="I102" s="117"/>
      <c r="J102" s="117"/>
      <c r="K102" s="117"/>
      <c r="L102" s="117"/>
      <c r="M102" s="263"/>
    </row>
    <row r="103" spans="1:13" ht="16.5">
      <c r="A103" s="125"/>
      <c r="B103" s="125"/>
      <c r="C103" s="172" t="s">
        <v>98</v>
      </c>
      <c r="D103" s="87"/>
      <c r="E103" s="87"/>
      <c r="F103" s="117"/>
      <c r="G103" s="117"/>
      <c r="H103" s="117"/>
      <c r="I103" s="117"/>
      <c r="J103" s="117"/>
      <c r="K103" s="117"/>
      <c r="L103" s="117"/>
      <c r="M103" s="263"/>
    </row>
    <row r="104" spans="1:13" ht="33">
      <c r="A104" s="26"/>
      <c r="B104" s="26"/>
      <c r="C104" s="172" t="s">
        <v>161</v>
      </c>
      <c r="D104" s="87" t="s">
        <v>108</v>
      </c>
      <c r="E104" s="87">
        <v>0.0216</v>
      </c>
      <c r="F104" s="174">
        <f>F101*E104</f>
        <v>0.6264000000000001</v>
      </c>
      <c r="G104" s="174"/>
      <c r="H104" s="193"/>
      <c r="I104" s="174"/>
      <c r="J104" s="193"/>
      <c r="K104" s="87"/>
      <c r="L104" s="193"/>
      <c r="M104" s="174"/>
    </row>
    <row r="105" spans="1:13" ht="33">
      <c r="A105" s="26"/>
      <c r="B105" s="169"/>
      <c r="C105" s="172" t="s">
        <v>162</v>
      </c>
      <c r="D105" s="87" t="s">
        <v>108</v>
      </c>
      <c r="E105" s="87">
        <v>0.0273</v>
      </c>
      <c r="F105" s="174">
        <f>F101*E105</f>
        <v>0.7917000000000001</v>
      </c>
      <c r="G105" s="174"/>
      <c r="H105" s="193"/>
      <c r="I105" s="174"/>
      <c r="J105" s="193"/>
      <c r="K105" s="87"/>
      <c r="L105" s="193"/>
      <c r="M105" s="174"/>
    </row>
    <row r="106" spans="1:13" ht="16.5">
      <c r="A106" s="26"/>
      <c r="B106" s="33"/>
      <c r="C106" s="172" t="s">
        <v>163</v>
      </c>
      <c r="D106" s="87" t="s">
        <v>108</v>
      </c>
      <c r="E106" s="87">
        <v>0.0097</v>
      </c>
      <c r="F106" s="173">
        <f>F101*E106</f>
        <v>0.2813</v>
      </c>
      <c r="G106" s="174"/>
      <c r="H106" s="26"/>
      <c r="I106" s="174"/>
      <c r="J106" s="193"/>
      <c r="K106" s="87"/>
      <c r="L106" s="193"/>
      <c r="M106" s="174"/>
    </row>
    <row r="107" spans="1:13" ht="16.5">
      <c r="A107" s="26"/>
      <c r="B107" s="169"/>
      <c r="C107" s="172" t="s">
        <v>165</v>
      </c>
      <c r="D107" s="87" t="s">
        <v>101</v>
      </c>
      <c r="E107" s="87">
        <v>1.22</v>
      </c>
      <c r="F107" s="174">
        <f>F101*E107</f>
        <v>35.38</v>
      </c>
      <c r="G107" s="174"/>
      <c r="H107" s="174"/>
      <c r="I107" s="174"/>
      <c r="J107" s="174"/>
      <c r="K107" s="174"/>
      <c r="L107" s="174"/>
      <c r="M107" s="174"/>
    </row>
    <row r="108" spans="1:13" ht="17.25" thickBot="1">
      <c r="A108" s="175"/>
      <c r="B108" s="176"/>
      <c r="C108" s="177" t="s">
        <v>164</v>
      </c>
      <c r="D108" s="178" t="s">
        <v>101</v>
      </c>
      <c r="E108" s="178">
        <v>0.07</v>
      </c>
      <c r="F108" s="180">
        <f>F101*E108</f>
        <v>2.0300000000000002</v>
      </c>
      <c r="G108" s="180"/>
      <c r="H108" s="180"/>
      <c r="I108" s="180"/>
      <c r="J108" s="180"/>
      <c r="K108" s="180"/>
      <c r="L108" s="180"/>
      <c r="M108" s="180"/>
    </row>
    <row r="109" spans="1:13" ht="74.25">
      <c r="A109" s="287">
        <v>6</v>
      </c>
      <c r="B109" s="291" t="s">
        <v>172</v>
      </c>
      <c r="C109" s="191" t="s">
        <v>175</v>
      </c>
      <c r="D109" s="267" t="s">
        <v>60</v>
      </c>
      <c r="E109" s="269"/>
      <c r="F109" s="269">
        <v>117.25</v>
      </c>
      <c r="G109" s="269"/>
      <c r="H109" s="269"/>
      <c r="I109" s="269"/>
      <c r="J109" s="269"/>
      <c r="K109" s="269"/>
      <c r="L109" s="269"/>
      <c r="M109" s="292"/>
    </row>
    <row r="110" spans="1:13" ht="16.5">
      <c r="A110" s="125"/>
      <c r="B110" s="125"/>
      <c r="C110" s="124" t="s">
        <v>96</v>
      </c>
      <c r="D110" s="125" t="s">
        <v>134</v>
      </c>
      <c r="E110" s="262">
        <v>0.14</v>
      </c>
      <c r="F110" s="117">
        <f>E110*F109</f>
        <v>16.415000000000003</v>
      </c>
      <c r="G110" s="117"/>
      <c r="H110" s="117"/>
      <c r="I110" s="117"/>
      <c r="J110" s="117"/>
      <c r="K110" s="117"/>
      <c r="L110" s="117"/>
      <c r="M110" s="263"/>
    </row>
    <row r="111" spans="1:13" ht="16.5">
      <c r="A111" s="125"/>
      <c r="B111" s="125"/>
      <c r="C111" s="124" t="s">
        <v>173</v>
      </c>
      <c r="D111" s="125" t="s">
        <v>174</v>
      </c>
      <c r="E111" s="262"/>
      <c r="F111" s="117"/>
      <c r="G111" s="117"/>
      <c r="H111" s="117"/>
      <c r="I111" s="117"/>
      <c r="J111" s="117"/>
      <c r="K111" s="117"/>
      <c r="L111" s="117"/>
      <c r="M111" s="263"/>
    </row>
    <row r="112" spans="1:13" ht="17.25" thickBot="1">
      <c r="A112" s="278"/>
      <c r="B112" s="278"/>
      <c r="C112" s="289" t="s">
        <v>98</v>
      </c>
      <c r="D112" s="278" t="s">
        <v>99</v>
      </c>
      <c r="E112" s="290">
        <v>0.003</v>
      </c>
      <c r="F112" s="274">
        <f>E112*F109</f>
        <v>0.35175</v>
      </c>
      <c r="G112" s="274"/>
      <c r="H112" s="274"/>
      <c r="I112" s="274"/>
      <c r="J112" s="274"/>
      <c r="K112" s="274"/>
      <c r="L112" s="274"/>
      <c r="M112" s="275"/>
    </row>
    <row r="113" spans="1:13" ht="50.25">
      <c r="A113" s="96">
        <v>7</v>
      </c>
      <c r="B113" s="190"/>
      <c r="C113" s="258" t="s">
        <v>176</v>
      </c>
      <c r="D113" s="285" t="s">
        <v>95</v>
      </c>
      <c r="E113" s="286"/>
      <c r="F113" s="288">
        <v>565</v>
      </c>
      <c r="G113" s="97"/>
      <c r="H113" s="97"/>
      <c r="I113" s="97"/>
      <c r="J113" s="97"/>
      <c r="K113" s="97"/>
      <c r="L113" s="97"/>
      <c r="M113" s="97"/>
    </row>
    <row r="114" spans="1:13" ht="16.5">
      <c r="A114" s="26"/>
      <c r="B114" s="33"/>
      <c r="C114" s="172" t="s">
        <v>112</v>
      </c>
      <c r="D114" s="87" t="s">
        <v>97</v>
      </c>
      <c r="E114" s="243">
        <v>0.144</v>
      </c>
      <c r="F114" s="293">
        <f>F113*E114</f>
        <v>81.36</v>
      </c>
      <c r="G114" s="174"/>
      <c r="H114" s="174"/>
      <c r="I114" s="174"/>
      <c r="J114" s="174"/>
      <c r="K114" s="174"/>
      <c r="L114" s="174"/>
      <c r="M114" s="174"/>
    </row>
    <row r="115" spans="1:13" ht="16.5">
      <c r="A115" s="26"/>
      <c r="B115" s="205"/>
      <c r="C115" s="172" t="s">
        <v>177</v>
      </c>
      <c r="D115" s="87" t="s">
        <v>16</v>
      </c>
      <c r="E115" s="243">
        <v>0.0714</v>
      </c>
      <c r="F115" s="293">
        <f>F113*E115</f>
        <v>40.341</v>
      </c>
      <c r="G115" s="174"/>
      <c r="H115" s="174"/>
      <c r="I115" s="174"/>
      <c r="J115" s="174"/>
      <c r="K115" s="174"/>
      <c r="L115" s="174"/>
      <c r="M115" s="174"/>
    </row>
    <row r="116" spans="1:13" ht="16.5">
      <c r="A116" s="26"/>
      <c r="B116" s="169"/>
      <c r="C116" s="172" t="s">
        <v>178</v>
      </c>
      <c r="D116" s="87" t="s">
        <v>16</v>
      </c>
      <c r="E116" s="243">
        <v>0.0006</v>
      </c>
      <c r="F116" s="293">
        <f>F113*E116</f>
        <v>0.33899999999999997</v>
      </c>
      <c r="G116" s="174"/>
      <c r="H116" s="174"/>
      <c r="I116" s="187"/>
      <c r="J116" s="174"/>
      <c r="K116" s="26"/>
      <c r="L116" s="26"/>
      <c r="M116" s="174"/>
    </row>
    <row r="117" spans="1:13" ht="17.25" thickBot="1">
      <c r="A117" s="175"/>
      <c r="B117" s="176"/>
      <c r="C117" s="177" t="s">
        <v>179</v>
      </c>
      <c r="D117" s="178" t="s">
        <v>101</v>
      </c>
      <c r="E117" s="298">
        <v>0.005</v>
      </c>
      <c r="F117" s="299">
        <f>F113*E117</f>
        <v>2.825</v>
      </c>
      <c r="G117" s="180"/>
      <c r="H117" s="180"/>
      <c r="I117" s="246"/>
      <c r="J117" s="180"/>
      <c r="K117" s="175"/>
      <c r="L117" s="175"/>
      <c r="M117" s="180"/>
    </row>
    <row r="118" spans="1:13" ht="70.5" thickBot="1">
      <c r="A118" s="301">
        <v>8</v>
      </c>
      <c r="B118" s="302" t="s">
        <v>180</v>
      </c>
      <c r="C118" s="303" t="s">
        <v>181</v>
      </c>
      <c r="D118" s="302" t="s">
        <v>16</v>
      </c>
      <c r="E118" s="304"/>
      <c r="F118" s="304">
        <v>57.35</v>
      </c>
      <c r="G118" s="304"/>
      <c r="H118" s="304"/>
      <c r="I118" s="304"/>
      <c r="J118" s="304"/>
      <c r="K118" s="304"/>
      <c r="L118" s="304"/>
      <c r="M118" s="304"/>
    </row>
    <row r="119" spans="1:13" ht="34.5">
      <c r="A119" s="96"/>
      <c r="B119" s="190"/>
      <c r="C119" s="128" t="s">
        <v>50</v>
      </c>
      <c r="D119" s="96"/>
      <c r="E119" s="300"/>
      <c r="F119" s="288"/>
      <c r="G119" s="97"/>
      <c r="H119" s="97"/>
      <c r="I119" s="97"/>
      <c r="J119" s="97"/>
      <c r="K119" s="97"/>
      <c r="L119" s="97"/>
      <c r="M119" s="97"/>
    </row>
    <row r="120" spans="1:13" ht="49.5">
      <c r="A120" s="282">
        <v>1</v>
      </c>
      <c r="B120" s="127" t="s">
        <v>182</v>
      </c>
      <c r="C120" s="124" t="s">
        <v>183</v>
      </c>
      <c r="D120" s="127" t="s">
        <v>15</v>
      </c>
      <c r="E120" s="117"/>
      <c r="F120" s="117">
        <v>12</v>
      </c>
      <c r="G120" s="117"/>
      <c r="H120" s="117"/>
      <c r="I120" s="117"/>
      <c r="J120" s="117"/>
      <c r="K120" s="117"/>
      <c r="L120" s="117"/>
      <c r="M120" s="117"/>
    </row>
    <row r="121" spans="1:13" ht="17.25" thickBot="1">
      <c r="A121" s="278"/>
      <c r="B121" s="276"/>
      <c r="C121" s="289" t="s">
        <v>96</v>
      </c>
      <c r="D121" s="278" t="s">
        <v>134</v>
      </c>
      <c r="E121" s="274">
        <v>2.78</v>
      </c>
      <c r="F121" s="274">
        <f>F120*E121</f>
        <v>33.36</v>
      </c>
      <c r="G121" s="274"/>
      <c r="H121" s="274"/>
      <c r="I121" s="274"/>
      <c r="J121" s="274"/>
      <c r="K121" s="274"/>
      <c r="L121" s="274"/>
      <c r="M121" s="274"/>
    </row>
    <row r="122" spans="1:13" ht="49.5">
      <c r="A122" s="287">
        <v>2</v>
      </c>
      <c r="B122" s="190" t="s">
        <v>184</v>
      </c>
      <c r="C122" s="191" t="s">
        <v>51</v>
      </c>
      <c r="D122" s="267" t="s">
        <v>31</v>
      </c>
      <c r="E122" s="269"/>
      <c r="F122" s="269">
        <v>8</v>
      </c>
      <c r="G122" s="269"/>
      <c r="H122" s="269"/>
      <c r="I122" s="269"/>
      <c r="J122" s="269"/>
      <c r="K122" s="269"/>
      <c r="L122" s="269"/>
      <c r="M122" s="269"/>
    </row>
    <row r="123" spans="1:13" ht="16.5">
      <c r="A123" s="125"/>
      <c r="B123" s="125"/>
      <c r="C123" s="124" t="s">
        <v>96</v>
      </c>
      <c r="D123" s="125" t="s">
        <v>134</v>
      </c>
      <c r="E123" s="87">
        <v>0.77</v>
      </c>
      <c r="F123" s="117">
        <f>E123*F122</f>
        <v>6.16</v>
      </c>
      <c r="G123" s="117"/>
      <c r="H123" s="117"/>
      <c r="I123" s="117"/>
      <c r="J123" s="117"/>
      <c r="K123" s="117"/>
      <c r="L123" s="117"/>
      <c r="M123" s="117"/>
    </row>
    <row r="124" spans="1:13" ht="17.25" thickBot="1">
      <c r="A124" s="278"/>
      <c r="B124" s="278"/>
      <c r="C124" s="289" t="s">
        <v>98</v>
      </c>
      <c r="D124" s="278" t="s">
        <v>99</v>
      </c>
      <c r="E124" s="178">
        <v>0.0075</v>
      </c>
      <c r="F124" s="274">
        <f>E124*F122</f>
        <v>0.06</v>
      </c>
      <c r="G124" s="274"/>
      <c r="H124" s="274"/>
      <c r="I124" s="274"/>
      <c r="J124" s="274"/>
      <c r="K124" s="274"/>
      <c r="L124" s="274"/>
      <c r="M124" s="274"/>
    </row>
    <row r="125" spans="1:13" ht="33">
      <c r="A125" s="202">
        <v>3</v>
      </c>
      <c r="B125" s="190" t="s">
        <v>185</v>
      </c>
      <c r="C125" s="297" t="s">
        <v>52</v>
      </c>
      <c r="D125" s="192" t="s">
        <v>101</v>
      </c>
      <c r="E125" s="203"/>
      <c r="F125" s="203">
        <v>0.2</v>
      </c>
      <c r="G125" s="203"/>
      <c r="H125" s="204"/>
      <c r="I125" s="203"/>
      <c r="J125" s="203"/>
      <c r="K125" s="203"/>
      <c r="L125" s="204"/>
      <c r="M125" s="203"/>
    </row>
    <row r="126" spans="1:13" ht="16.5">
      <c r="A126" s="26"/>
      <c r="B126" s="33"/>
      <c r="C126" s="186" t="s">
        <v>102</v>
      </c>
      <c r="D126" s="87" t="s">
        <v>97</v>
      </c>
      <c r="E126" s="87">
        <v>2.81</v>
      </c>
      <c r="F126" s="174">
        <f>F125*E126</f>
        <v>0.562</v>
      </c>
      <c r="G126" s="174"/>
      <c r="H126" s="174"/>
      <c r="I126" s="174"/>
      <c r="J126" s="174"/>
      <c r="K126" s="174"/>
      <c r="L126" s="174"/>
      <c r="M126" s="174"/>
    </row>
    <row r="127" spans="1:13" ht="16.5">
      <c r="A127" s="26"/>
      <c r="B127" s="209"/>
      <c r="C127" s="186" t="s">
        <v>98</v>
      </c>
      <c r="D127" s="87" t="s">
        <v>99</v>
      </c>
      <c r="E127" s="87">
        <v>0.33</v>
      </c>
      <c r="F127" s="174">
        <f>F126*E127</f>
        <v>0.18546</v>
      </c>
      <c r="G127" s="174"/>
      <c r="H127" s="174"/>
      <c r="I127" s="174"/>
      <c r="J127" s="174"/>
      <c r="K127" s="174"/>
      <c r="L127" s="174"/>
      <c r="M127" s="174"/>
    </row>
    <row r="128" spans="1:13" ht="17.25" thickBot="1">
      <c r="A128" s="175"/>
      <c r="B128" s="245"/>
      <c r="C128" s="289" t="s">
        <v>121</v>
      </c>
      <c r="D128" s="178" t="s">
        <v>101</v>
      </c>
      <c r="E128" s="178">
        <v>1.02</v>
      </c>
      <c r="F128" s="180">
        <f>F125*E128</f>
        <v>0.20400000000000001</v>
      </c>
      <c r="G128" s="180"/>
      <c r="H128" s="305"/>
      <c r="I128" s="175"/>
      <c r="J128" s="180"/>
      <c r="K128" s="180"/>
      <c r="L128" s="305"/>
      <c r="M128" s="180"/>
    </row>
    <row r="129" spans="1:13" ht="33">
      <c r="A129" s="287">
        <v>4</v>
      </c>
      <c r="B129" s="169" t="s">
        <v>186</v>
      </c>
      <c r="C129" s="191" t="s">
        <v>53</v>
      </c>
      <c r="D129" s="284" t="s">
        <v>15</v>
      </c>
      <c r="E129" s="269"/>
      <c r="F129" s="269">
        <v>12</v>
      </c>
      <c r="G129" s="269"/>
      <c r="H129" s="269"/>
      <c r="I129" s="269"/>
      <c r="J129" s="269"/>
      <c r="K129" s="269"/>
      <c r="L129" s="269"/>
      <c r="M129" s="269"/>
    </row>
    <row r="130" spans="1:13" ht="17.25" thickBot="1">
      <c r="A130" s="278"/>
      <c r="B130" s="278"/>
      <c r="C130" s="289" t="s">
        <v>96</v>
      </c>
      <c r="D130" s="278" t="s">
        <v>134</v>
      </c>
      <c r="E130" s="178">
        <v>0.993</v>
      </c>
      <c r="F130" s="274">
        <f>F129*E130</f>
        <v>11.916</v>
      </c>
      <c r="G130" s="274"/>
      <c r="H130" s="274"/>
      <c r="I130" s="274"/>
      <c r="J130" s="274"/>
      <c r="K130" s="274"/>
      <c r="L130" s="274"/>
      <c r="M130" s="274"/>
    </row>
    <row r="131" spans="1:13" ht="17.25">
      <c r="A131" s="96"/>
      <c r="B131" s="29"/>
      <c r="C131" s="241" t="s">
        <v>17</v>
      </c>
      <c r="D131" s="96"/>
      <c r="E131" s="97"/>
      <c r="F131" s="97"/>
      <c r="G131" s="97"/>
      <c r="H131" s="242"/>
      <c r="I131" s="242"/>
      <c r="J131" s="242"/>
      <c r="K131" s="242"/>
      <c r="L131" s="242"/>
      <c r="M131" s="242"/>
    </row>
    <row r="132" spans="1:13" ht="34.5">
      <c r="A132" s="26"/>
      <c r="B132" s="33"/>
      <c r="C132" s="116" t="s">
        <v>193</v>
      </c>
      <c r="D132" s="26"/>
      <c r="E132" s="174"/>
      <c r="F132" s="174"/>
      <c r="G132" s="174"/>
      <c r="H132" s="218"/>
      <c r="I132" s="218"/>
      <c r="J132" s="218"/>
      <c r="K132" s="218"/>
      <c r="L132" s="218"/>
      <c r="M132" s="218"/>
    </row>
    <row r="133" spans="1:13" ht="17.25">
      <c r="A133" s="26"/>
      <c r="B133" s="33"/>
      <c r="C133" s="116" t="s">
        <v>17</v>
      </c>
      <c r="D133" s="26"/>
      <c r="E133" s="174"/>
      <c r="F133" s="174"/>
      <c r="G133" s="174"/>
      <c r="H133" s="218"/>
      <c r="I133" s="218"/>
      <c r="J133" s="218"/>
      <c r="K133" s="218"/>
      <c r="L133" s="218"/>
      <c r="M133" s="218"/>
    </row>
    <row r="134" spans="1:13" ht="17.25">
      <c r="A134" s="26"/>
      <c r="B134" s="219"/>
      <c r="C134" s="116" t="s">
        <v>191</v>
      </c>
      <c r="D134" s="26"/>
      <c r="E134" s="174"/>
      <c r="F134" s="174"/>
      <c r="G134" s="174"/>
      <c r="H134" s="218"/>
      <c r="I134" s="218"/>
      <c r="J134" s="218"/>
      <c r="K134" s="218"/>
      <c r="L134" s="218"/>
      <c r="M134" s="218"/>
    </row>
    <row r="135" spans="1:13" ht="17.25">
      <c r="A135" s="26"/>
      <c r="B135" s="33"/>
      <c r="C135" s="116" t="s">
        <v>1</v>
      </c>
      <c r="D135" s="26"/>
      <c r="E135" s="174"/>
      <c r="F135" s="174"/>
      <c r="G135" s="174"/>
      <c r="H135" s="218"/>
      <c r="I135" s="218"/>
      <c r="J135" s="218"/>
      <c r="K135" s="218"/>
      <c r="L135" s="218"/>
      <c r="M135" s="218"/>
    </row>
    <row r="136" spans="1:13" ht="17.25">
      <c r="A136" s="220"/>
      <c r="B136" s="221"/>
      <c r="C136" s="116" t="s">
        <v>192</v>
      </c>
      <c r="D136" s="220"/>
      <c r="E136" s="222"/>
      <c r="F136" s="210"/>
      <c r="G136" s="210"/>
      <c r="H136" s="223"/>
      <c r="I136" s="224"/>
      <c r="J136" s="223"/>
      <c r="K136" s="224"/>
      <c r="L136" s="223"/>
      <c r="M136" s="224"/>
    </row>
    <row r="137" spans="1:13" ht="17.25">
      <c r="A137" s="181"/>
      <c r="B137" s="225"/>
      <c r="C137" s="116" t="s">
        <v>1</v>
      </c>
      <c r="D137" s="181"/>
      <c r="E137" s="182"/>
      <c r="F137" s="183"/>
      <c r="G137" s="183"/>
      <c r="H137" s="226"/>
      <c r="I137" s="227"/>
      <c r="J137" s="227"/>
      <c r="K137" s="227"/>
      <c r="L137" s="227"/>
      <c r="M137" s="228"/>
    </row>
    <row r="138" spans="1:13" ht="17.25">
      <c r="A138" s="181"/>
      <c r="B138" s="184"/>
      <c r="C138" s="116" t="s">
        <v>27</v>
      </c>
      <c r="D138" s="181"/>
      <c r="E138" s="182"/>
      <c r="F138" s="183"/>
      <c r="G138" s="183"/>
      <c r="H138" s="226"/>
      <c r="I138" s="227"/>
      <c r="J138" s="227"/>
      <c r="K138" s="228"/>
      <c r="L138" s="226"/>
      <c r="M138" s="228"/>
    </row>
    <row r="139" spans="1:13" ht="17.25">
      <c r="A139" s="181"/>
      <c r="B139" s="206"/>
      <c r="C139" s="116" t="s">
        <v>1</v>
      </c>
      <c r="D139" s="181"/>
      <c r="E139" s="182"/>
      <c r="F139" s="183"/>
      <c r="G139" s="210"/>
      <c r="H139" s="223"/>
      <c r="I139" s="229"/>
      <c r="J139" s="223"/>
      <c r="K139" s="224"/>
      <c r="L139" s="223"/>
      <c r="M139" s="224"/>
    </row>
    <row r="140" spans="1:13" ht="17.25">
      <c r="A140" s="181"/>
      <c r="B140" s="184"/>
      <c r="C140" s="116" t="s">
        <v>28</v>
      </c>
      <c r="D140" s="181"/>
      <c r="E140" s="182"/>
      <c r="F140" s="183"/>
      <c r="G140" s="183"/>
      <c r="H140" s="226"/>
      <c r="I140" s="228"/>
      <c r="J140" s="226"/>
      <c r="K140" s="228"/>
      <c r="L140" s="226"/>
      <c r="M140" s="228"/>
    </row>
    <row r="141" spans="1:13" ht="17.25">
      <c r="A141" s="26"/>
      <c r="B141" s="185"/>
      <c r="C141" s="115" t="s">
        <v>1</v>
      </c>
      <c r="D141" s="26"/>
      <c r="E141" s="173"/>
      <c r="F141" s="173"/>
      <c r="G141" s="26"/>
      <c r="H141" s="230"/>
      <c r="I141" s="218"/>
      <c r="J141" s="231"/>
      <c r="K141" s="230"/>
      <c r="L141" s="230"/>
      <c r="M141" s="218"/>
    </row>
    <row r="142" spans="1:13" ht="16.5">
      <c r="A142" s="232"/>
      <c r="B142" s="232"/>
      <c r="C142" s="232"/>
      <c r="D142" s="232"/>
      <c r="E142" s="233"/>
      <c r="F142" s="233"/>
      <c r="G142" s="234"/>
      <c r="H142" s="235"/>
      <c r="I142" s="235"/>
      <c r="J142" s="232"/>
      <c r="K142" s="232"/>
      <c r="L142" s="232"/>
      <c r="M142" s="234"/>
    </row>
    <row r="143" spans="1:13" ht="16.5">
      <c r="A143" s="133"/>
      <c r="B143" s="236"/>
      <c r="C143" s="146"/>
      <c r="D143" s="133"/>
      <c r="E143" s="237"/>
      <c r="F143" s="237"/>
      <c r="G143" s="238"/>
      <c r="H143" s="239"/>
      <c r="I143" s="133"/>
      <c r="J143" s="133"/>
      <c r="K143" s="133"/>
      <c r="L143" s="133"/>
      <c r="M143" s="240">
        <f>M21+M24+M26+M35+M42+M47+M51+M55+M59+M64+M75+M80+M89+M91+M93+M97+M102+M110+M114+M121+M123+M126+M130</f>
        <v>0</v>
      </c>
    </row>
    <row r="144" spans="1:13" ht="16.5">
      <c r="A144" s="134"/>
      <c r="B144" s="135"/>
      <c r="C144" s="135"/>
      <c r="D144" s="134"/>
      <c r="E144" s="134"/>
      <c r="F144" s="134"/>
      <c r="G144" s="134"/>
      <c r="H144" s="134"/>
      <c r="I144" s="134"/>
      <c r="J144" s="134"/>
      <c r="K144" s="134"/>
      <c r="L144" s="134"/>
      <c r="M144" s="134"/>
    </row>
    <row r="145" spans="1:13" ht="16.5">
      <c r="A145" s="134"/>
      <c r="B145" s="135"/>
      <c r="C145" s="135"/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</row>
    <row r="146" spans="1:13" ht="16.5">
      <c r="A146" s="134"/>
      <c r="B146" s="135"/>
      <c r="C146" s="135"/>
      <c r="D146" s="134"/>
      <c r="E146" s="134"/>
      <c r="F146" s="134"/>
      <c r="G146" s="134"/>
      <c r="H146" s="134"/>
      <c r="I146" s="134"/>
      <c r="J146" s="134"/>
      <c r="K146" s="134"/>
      <c r="L146" s="134"/>
      <c r="M146" s="134"/>
    </row>
    <row r="147" spans="1:13" ht="16.5">
      <c r="A147" s="134"/>
      <c r="B147" s="135"/>
      <c r="C147" s="135"/>
      <c r="D147" s="134"/>
      <c r="E147" s="134"/>
      <c r="F147" s="134"/>
      <c r="G147" s="134"/>
      <c r="H147" s="134"/>
      <c r="I147" s="134"/>
      <c r="J147" s="134"/>
      <c r="K147" s="134"/>
      <c r="L147" s="134"/>
      <c r="M147" s="134"/>
    </row>
    <row r="148" spans="1:13" ht="16.5">
      <c r="A148" s="134"/>
      <c r="B148" s="135"/>
      <c r="C148" s="135"/>
      <c r="D148" s="134"/>
      <c r="E148" s="134"/>
      <c r="F148" s="134"/>
      <c r="G148" s="134"/>
      <c r="H148" s="134"/>
      <c r="I148" s="134"/>
      <c r="J148" s="134"/>
      <c r="K148" s="134"/>
      <c r="L148" s="134"/>
      <c r="M148" s="134"/>
    </row>
  </sheetData>
  <sheetProtection/>
  <mergeCells count="13">
    <mergeCell ref="H16:H17"/>
    <mergeCell ref="J16:J17"/>
    <mergeCell ref="L16:L17"/>
    <mergeCell ref="A2:I2"/>
    <mergeCell ref="D14:F14"/>
    <mergeCell ref="G14:H15"/>
    <mergeCell ref="I14:J15"/>
    <mergeCell ref="K14:L14"/>
    <mergeCell ref="M14:M17"/>
    <mergeCell ref="K15:L15"/>
    <mergeCell ref="D16:D17"/>
    <mergeCell ref="E16:E17"/>
    <mergeCell ref="F16:F17"/>
  </mergeCells>
  <printOptions/>
  <pageMargins left="0.2" right="0.2" top="0.25" bottom="0.25" header="0.3" footer="0.3"/>
  <pageSetup horizontalDpi="600" verticalDpi="600" orientation="landscape" paperSize="9" scale="92" r:id="rId1"/>
  <ignoredErrors>
    <ignoredError sqref="B25 B58 B79 B63 B12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Maiko Mikaia</cp:lastModifiedBy>
  <cp:lastPrinted>2015-02-27T13:58:41Z</cp:lastPrinted>
  <dcterms:created xsi:type="dcterms:W3CDTF">2006-05-30T13:39:04Z</dcterms:created>
  <dcterms:modified xsi:type="dcterms:W3CDTF">2015-02-27T13:58:53Z</dcterms:modified>
  <cp:category/>
  <cp:version/>
  <cp:contentType/>
  <cp:contentStatus/>
</cp:coreProperties>
</file>