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<sst xmlns="http://schemas.openxmlformats.org/spreadsheetml/2006/main" count="562" uniqueCount="105">
  <si>
    <t>Sromis danaxarji</t>
  </si>
  <si>
    <t>X</t>
  </si>
  <si>
    <t>grZ.m</t>
  </si>
  <si>
    <t>k/sT</t>
  </si>
  <si>
    <t>m3</t>
  </si>
  <si>
    <t>raodenoba</t>
  </si>
  <si>
    <t>erT. Rireb.</t>
  </si>
  <si>
    <t>mTliani Rireb.</t>
  </si>
  <si>
    <t>samuSaos dasaxeleba</t>
  </si>
  <si>
    <t>#</t>
  </si>
  <si>
    <t>gan. erT.</t>
  </si>
  <si>
    <t>I. demontaJi</t>
  </si>
  <si>
    <t>m/sT</t>
  </si>
  <si>
    <t>moWrili safaris datvirTva avtoTviTmclelebze avtodamtvirTaviT</t>
  </si>
  <si>
    <t xml:space="preserve">avtodamtvirTavi </t>
  </si>
  <si>
    <t>samSeneblo nagavis transportireba 7km manZilze</t>
  </si>
  <si>
    <t>tn</t>
  </si>
  <si>
    <t>I Tavis jami</t>
  </si>
  <si>
    <t>II. montaJi</t>
  </si>
  <si>
    <t xml:space="preserve">manqanebi </t>
  </si>
  <si>
    <t>man</t>
  </si>
  <si>
    <t>betoni m-200</t>
  </si>
  <si>
    <t>sxva masalebi</t>
  </si>
  <si>
    <t>m2</t>
  </si>
  <si>
    <t>satkepni TviTmavali gluvi 5tn</t>
  </si>
  <si>
    <t>mosarwyav-mosarecxi manqana</t>
  </si>
  <si>
    <t>qviSa</t>
  </si>
  <si>
    <t>wyali</t>
  </si>
  <si>
    <t>RorRi</t>
  </si>
  <si>
    <t>granitis fila</t>
  </si>
  <si>
    <t>qviSa-cementis xsnari</t>
  </si>
  <si>
    <t>1 Tavis jami</t>
  </si>
  <si>
    <t>II Tavis jami</t>
  </si>
  <si>
    <t>2 Tavis jami</t>
  </si>
  <si>
    <t>4 Tavis jami</t>
  </si>
  <si>
    <t>jami</t>
  </si>
  <si>
    <t>sul xarjTaRricxviT</t>
  </si>
  <si>
    <t>trotuarebis keTilmowyoba</t>
  </si>
  <si>
    <t>1. Sida rkali</t>
  </si>
  <si>
    <t>RorRis safuZvlis mowyoba sisqiT 10sm</t>
  </si>
  <si>
    <t>granitis Zeluras mowyoba 10smX10smX8sm</t>
  </si>
  <si>
    <t>filebis transportireba</t>
  </si>
  <si>
    <t>bazaltis bordiuris mowyoba kveTiT 10smX30sm</t>
  </si>
  <si>
    <t>bazaltis bordiuri kveTiT 10smX30sm</t>
  </si>
  <si>
    <t>cali</t>
  </si>
  <si>
    <r>
      <t>sayvavileze maRali xarisxis, xisa da plastmasis kombinirebuli masalis (</t>
    </r>
    <r>
      <rPr>
        <sz val="12"/>
        <rFont val="Arial"/>
        <family val="2"/>
      </rPr>
      <t>WPC</t>
    </r>
    <r>
      <rPr>
        <sz val="12"/>
        <rFont val="AcadNusx"/>
        <family val="0"/>
      </rPr>
      <t>60X10</t>
    </r>
    <r>
      <rPr>
        <sz val="12"/>
        <rFont val="Arial"/>
        <family val="2"/>
      </rPr>
      <t>mm</t>
    </r>
    <r>
      <rPr>
        <sz val="12"/>
        <rFont val="AcadNusx"/>
        <family val="0"/>
      </rPr>
      <t>) mowyoba</t>
    </r>
  </si>
  <si>
    <t>xisa da plastmasis kombinirebuli masala</t>
  </si>
  <si>
    <t>webo</t>
  </si>
  <si>
    <t>kg</t>
  </si>
  <si>
    <t>sabaRe gazoni</t>
  </si>
  <si>
    <t>5 Tavis jami</t>
  </si>
  <si>
    <t>6 Tavis jami</t>
  </si>
  <si>
    <t>7 Tavis jami</t>
  </si>
  <si>
    <t>8 Tavis jami</t>
  </si>
  <si>
    <t>9 Tavis jami</t>
  </si>
  <si>
    <t>sayvavileebis Sevseba qviSiT</t>
  </si>
  <si>
    <t>rkalze gazonebze sabaRe gazonis mowyoba</t>
  </si>
  <si>
    <t>arsebuli xeebis moWra</t>
  </si>
  <si>
    <t>moWrili xeebis fesvebis amoZirkva</t>
  </si>
  <si>
    <t>traqtori muxluxa svlaze</t>
  </si>
  <si>
    <t>amoZirkvili xeebis adgilis Sevseba qviSiT</t>
  </si>
  <si>
    <t>granitis sanagve urnebis montaJi</t>
  </si>
  <si>
    <t>granitis sanagve urna</t>
  </si>
  <si>
    <t>10 Tavis jami</t>
  </si>
  <si>
    <t>1-11 Tavebis jami</t>
  </si>
  <si>
    <t>sxvadasxva jiSis xeebis dargva</t>
  </si>
  <si>
    <t>sxvadasxva jiSis xe</t>
  </si>
  <si>
    <t xml:space="preserve">Zeluras transportireba </t>
  </si>
  <si>
    <t>sayvavileSi sabaRe gazonis mowyoba</t>
  </si>
  <si>
    <t>gazonis transportireba</t>
  </si>
  <si>
    <t xml:space="preserve">bazaltis bordiuris transportireba </t>
  </si>
  <si>
    <t>sayalibe fari</t>
  </si>
  <si>
    <t>xemasala daxerxili</t>
  </si>
  <si>
    <t>sayvaviles betonis kedelis mowyoba sisqiT 20sm</t>
  </si>
  <si>
    <t xml:space="preserve">sayvaviles kedlebze da qudze granitis filebis mowyoba </t>
  </si>
  <si>
    <t>graniti kedlebis mosapirkeTeblad sisqiT 4sm</t>
  </si>
  <si>
    <t>graniti qudis mosapirkeTeblad sisqiT 10sm</t>
  </si>
  <si>
    <t>granitis filebis transportireba</t>
  </si>
  <si>
    <t>Zelura sworgverdebiani</t>
  </si>
  <si>
    <t>9. mwvane safari</t>
  </si>
  <si>
    <t>10. sanagve urna</t>
  </si>
  <si>
    <t xml:space="preserve">arsebuli dazianebuli filebis demontaJi </t>
  </si>
  <si>
    <t>arsebuli gruntis moWra</t>
  </si>
  <si>
    <t xml:space="preserve">avtogreideri </t>
  </si>
  <si>
    <t>arsebuli safaris moWra</t>
  </si>
  <si>
    <t>RorRis transportireba 30km</t>
  </si>
  <si>
    <t>moWrili safaris da filebis datvirTva avtoTviTmclelebze avtodamtvirTaviT</t>
  </si>
  <si>
    <t>dRg 18%</t>
  </si>
  <si>
    <t>ხელოვნური granitis filebis mowyoba 30smX30smX5sm</t>
  </si>
  <si>
    <t>128,26</t>
  </si>
  <si>
    <t>884,6</t>
  </si>
  <si>
    <t>70,76</t>
  </si>
  <si>
    <t>3.xidesTan rionis sanapiros win da rkalze</t>
  </si>
  <si>
    <t>4.sayvavile N#1 (perimetri 92grZ.m.)</t>
  </si>
  <si>
    <t>5.sayvavile #2 (perimetri 148grZ.m.)</t>
  </si>
  <si>
    <t>6.sayvavile #3 (perimetri 45grZ.m.)</t>
  </si>
  <si>
    <t>7.sayvavile #4 (2,6mX2m - 38 cali)</t>
  </si>
  <si>
    <t>8. sayvavile #5 (1.5mX2m - 2 cali)</t>
  </si>
  <si>
    <t>me-2 Tavis jami</t>
  </si>
  <si>
    <t xml:space="preserve">qalaq foTSi rusTavelis rkalis  </t>
  </si>
  <si>
    <t xml:space="preserve">xarjTaRricxva </t>
  </si>
  <si>
    <t xml:space="preserve">gegmiuri dagroveba </t>
  </si>
  <si>
    <t xml:space="preserve">zednadebi xarjebi </t>
  </si>
  <si>
    <t xml:space="preserve"> granitis Zeluras mowyoba 10smX10smX8sm</t>
  </si>
  <si>
    <t>2.gare rkali</t>
  </si>
</sst>
</file>

<file path=xl/styles.xml><?xml version="1.0" encoding="utf-8"?>
<styleSheet xmlns="http://schemas.openxmlformats.org/spreadsheetml/2006/main">
  <numFmts count="2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180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82" fontId="1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2" fontId="1" fillId="0" borderId="14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182" fontId="1" fillId="0" borderId="19" xfId="0" applyNumberFormat="1" applyFont="1" applyBorder="1" applyAlignment="1">
      <alignment horizontal="left"/>
    </xf>
    <xf numFmtId="181" fontId="1" fillId="0" borderId="19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181" fontId="1" fillId="0" borderId="22" xfId="0" applyNumberFormat="1" applyFont="1" applyBorder="1" applyAlignment="1">
      <alignment horizontal="left"/>
    </xf>
    <xf numFmtId="181" fontId="1" fillId="0" borderId="14" xfId="0" applyNumberFormat="1" applyFont="1" applyBorder="1" applyAlignment="1">
      <alignment horizontal="left"/>
    </xf>
    <xf numFmtId="182" fontId="1" fillId="0" borderId="14" xfId="0" applyNumberFormat="1" applyFont="1" applyBorder="1" applyAlignment="1">
      <alignment horizontal="left"/>
    </xf>
    <xf numFmtId="180" fontId="1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82" fontId="1" fillId="0" borderId="22" xfId="0" applyNumberFormat="1" applyFont="1" applyBorder="1" applyAlignment="1">
      <alignment horizontal="left"/>
    </xf>
    <xf numFmtId="180" fontId="1" fillId="0" borderId="22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180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left"/>
    </xf>
    <xf numFmtId="182" fontId="1" fillId="0" borderId="16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1" fontId="1" fillId="0" borderId="19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81" fontId="1" fillId="0" borderId="24" xfId="0" applyNumberFormat="1" applyFont="1" applyBorder="1" applyAlignment="1">
      <alignment horizontal="left"/>
    </xf>
    <xf numFmtId="1" fontId="4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="110" zoomScaleNormal="110" zoomScalePageLayoutView="0" workbookViewId="0" topLeftCell="A13">
      <selection activeCell="K18" sqref="K18"/>
    </sheetView>
  </sheetViews>
  <sheetFormatPr defaultColWidth="9.140625" defaultRowHeight="12.75"/>
  <cols>
    <col min="1" max="1" width="4.140625" style="1" customWidth="1"/>
    <col min="2" max="2" width="54.00390625" style="1" customWidth="1"/>
    <col min="3" max="3" width="6.140625" style="1" hidden="1" customWidth="1"/>
    <col min="4" max="4" width="4.57421875" style="1" hidden="1" customWidth="1"/>
    <col min="5" max="5" width="7.421875" style="1" hidden="1" customWidth="1"/>
    <col min="6" max="8" width="9.140625" style="1" customWidth="1"/>
    <col min="9" max="9" width="16.421875" style="1" customWidth="1"/>
    <col min="10" max="10" width="9.140625" style="1" customWidth="1"/>
    <col min="11" max="11" width="9.28125" style="1" bestFit="1" customWidth="1"/>
    <col min="12" max="12" width="9.140625" style="1" customWidth="1"/>
    <col min="13" max="13" width="9.28125" style="1" bestFit="1" customWidth="1"/>
    <col min="14" max="16384" width="9.140625" style="1" customWidth="1"/>
  </cols>
  <sheetData>
    <row r="1" spans="1:9" ht="16.5">
      <c r="A1" s="121" t="s">
        <v>99</v>
      </c>
      <c r="B1" s="121"/>
      <c r="C1" s="121"/>
      <c r="D1" s="121"/>
      <c r="E1" s="121"/>
      <c r="F1" s="121"/>
      <c r="G1" s="121"/>
      <c r="H1" s="121"/>
      <c r="I1" s="121"/>
    </row>
    <row r="2" spans="1:9" ht="16.5">
      <c r="A2" s="121" t="s">
        <v>37</v>
      </c>
      <c r="B2" s="121"/>
      <c r="C2" s="121"/>
      <c r="D2" s="121"/>
      <c r="E2" s="121"/>
      <c r="F2" s="121"/>
      <c r="G2" s="121"/>
      <c r="H2" s="121"/>
      <c r="I2" s="121"/>
    </row>
    <row r="3" spans="1:9" ht="16.5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6.5">
      <c r="A4" s="48"/>
      <c r="B4" s="48"/>
      <c r="C4" s="48"/>
      <c r="D4" s="48"/>
      <c r="E4" s="48"/>
      <c r="F4" s="48"/>
      <c r="G4" s="48"/>
      <c r="H4" s="48"/>
      <c r="I4" s="48"/>
    </row>
    <row r="5" spans="1:9" ht="16.5">
      <c r="A5" s="121" t="s">
        <v>100</v>
      </c>
      <c r="B5" s="121"/>
      <c r="C5" s="121"/>
      <c r="D5" s="121"/>
      <c r="E5" s="121"/>
      <c r="F5" s="121"/>
      <c r="G5" s="121"/>
      <c r="H5" s="121"/>
      <c r="I5" s="121"/>
    </row>
    <row r="6" ht="16.5">
      <c r="N6" s="103"/>
    </row>
    <row r="7" spans="1:9" ht="33">
      <c r="A7" s="6" t="s">
        <v>9</v>
      </c>
      <c r="B7" s="125" t="s">
        <v>8</v>
      </c>
      <c r="C7" s="126"/>
      <c r="D7" s="126"/>
      <c r="E7" s="127"/>
      <c r="F7" s="8" t="s">
        <v>10</v>
      </c>
      <c r="G7" s="8" t="s">
        <v>5</v>
      </c>
      <c r="H7" s="8" t="s">
        <v>6</v>
      </c>
      <c r="I7" s="49" t="s">
        <v>7</v>
      </c>
    </row>
    <row r="8" spans="1:9" ht="17.25" thickBot="1">
      <c r="A8" s="2">
        <v>1</v>
      </c>
      <c r="B8" s="116">
        <v>3</v>
      </c>
      <c r="C8" s="117"/>
      <c r="D8" s="117"/>
      <c r="E8" s="118"/>
      <c r="F8" s="2">
        <v>4</v>
      </c>
      <c r="G8" s="2">
        <v>5</v>
      </c>
      <c r="H8" s="2">
        <v>6</v>
      </c>
      <c r="I8" s="2">
        <v>7</v>
      </c>
    </row>
    <row r="9" spans="1:9" ht="18" thickBot="1" thickTop="1">
      <c r="A9" s="107" t="s">
        <v>38</v>
      </c>
      <c r="B9" s="108"/>
      <c r="C9" s="108"/>
      <c r="D9" s="108"/>
      <c r="E9" s="108"/>
      <c r="F9" s="108"/>
      <c r="G9" s="108"/>
      <c r="H9" s="108"/>
      <c r="I9" s="109"/>
    </row>
    <row r="10" spans="1:9" ht="18" thickBot="1" thickTop="1">
      <c r="A10" s="107" t="s">
        <v>11</v>
      </c>
      <c r="B10" s="108"/>
      <c r="C10" s="108"/>
      <c r="D10" s="108"/>
      <c r="E10" s="108"/>
      <c r="F10" s="108"/>
      <c r="G10" s="108"/>
      <c r="H10" s="108"/>
      <c r="I10" s="109"/>
    </row>
    <row r="11" spans="1:9" ht="21.75" customHeight="1" thickTop="1">
      <c r="A11" s="111">
        <v>1</v>
      </c>
      <c r="B11" s="113" t="s">
        <v>84</v>
      </c>
      <c r="C11" s="114"/>
      <c r="D11" s="114"/>
      <c r="E11" s="115"/>
      <c r="F11" s="5" t="s">
        <v>4</v>
      </c>
      <c r="G11" s="5">
        <v>884.6</v>
      </c>
      <c r="H11" s="12"/>
      <c r="I11" s="92"/>
    </row>
    <row r="12" spans="1:9" ht="16.5">
      <c r="A12" s="111"/>
      <c r="B12" s="3" t="s">
        <v>0</v>
      </c>
      <c r="C12" s="67"/>
      <c r="D12" s="17"/>
      <c r="E12" s="36"/>
      <c r="F12" s="7" t="s">
        <v>3</v>
      </c>
      <c r="G12" s="10" t="s">
        <v>89</v>
      </c>
      <c r="H12" s="2"/>
      <c r="I12" s="89"/>
    </row>
    <row r="13" spans="1:9" ht="17.25" thickBot="1">
      <c r="A13" s="112"/>
      <c r="B13" s="3" t="s">
        <v>83</v>
      </c>
      <c r="C13" s="68"/>
      <c r="D13" s="30"/>
      <c r="E13" s="31"/>
      <c r="F13" s="15" t="s">
        <v>12</v>
      </c>
      <c r="G13" s="14">
        <v>28.21</v>
      </c>
      <c r="H13" s="15"/>
      <c r="I13" s="91"/>
    </row>
    <row r="14" spans="1:9" ht="40.5" customHeight="1" thickTop="1">
      <c r="A14" s="110">
        <v>2</v>
      </c>
      <c r="B14" s="119" t="s">
        <v>13</v>
      </c>
      <c r="C14" s="119"/>
      <c r="D14" s="119"/>
      <c r="E14" s="120"/>
      <c r="F14" s="18" t="s">
        <v>4</v>
      </c>
      <c r="G14" s="26">
        <f>G11</f>
        <v>884.6</v>
      </c>
      <c r="H14" s="4"/>
      <c r="I14" s="94"/>
    </row>
    <row r="15" spans="1:9" ht="17.25" thickBot="1">
      <c r="A15" s="112"/>
      <c r="B15" s="13" t="s">
        <v>14</v>
      </c>
      <c r="C15" s="20" t="s">
        <v>90</v>
      </c>
      <c r="D15" s="21" t="s">
        <v>1</v>
      </c>
      <c r="E15" s="72"/>
      <c r="F15" s="15" t="s">
        <v>12</v>
      </c>
      <c r="G15" s="23" t="s">
        <v>91</v>
      </c>
      <c r="H15" s="15"/>
      <c r="I15" s="91"/>
    </row>
    <row r="16" spans="1:9" ht="18" thickBot="1" thickTop="1">
      <c r="A16" s="24">
        <v>3</v>
      </c>
      <c r="B16" s="122" t="s">
        <v>15</v>
      </c>
      <c r="C16" s="123"/>
      <c r="D16" s="123"/>
      <c r="E16" s="124"/>
      <c r="F16" s="24" t="s">
        <v>16</v>
      </c>
      <c r="G16" s="27">
        <f>G14*1.5</f>
        <v>1326.9</v>
      </c>
      <c r="H16" s="24"/>
      <c r="I16" s="95"/>
    </row>
    <row r="17" spans="1:10" ht="18" thickBot="1" thickTop="1">
      <c r="A17" s="4"/>
      <c r="B17" s="128" t="s">
        <v>17</v>
      </c>
      <c r="C17" s="129"/>
      <c r="D17" s="129"/>
      <c r="E17" s="130"/>
      <c r="F17" s="4"/>
      <c r="G17" s="4"/>
      <c r="H17" s="4"/>
      <c r="I17" s="96"/>
      <c r="J17" s="46"/>
    </row>
    <row r="18" spans="1:9" ht="18" thickBot="1" thickTop="1">
      <c r="A18" s="107" t="s">
        <v>18</v>
      </c>
      <c r="B18" s="108"/>
      <c r="C18" s="108"/>
      <c r="D18" s="108"/>
      <c r="E18" s="108"/>
      <c r="F18" s="108"/>
      <c r="G18" s="108"/>
      <c r="H18" s="108"/>
      <c r="I18" s="109"/>
    </row>
    <row r="19" spans="1:9" ht="17.25" customHeight="1" thickTop="1">
      <c r="A19" s="110">
        <v>1</v>
      </c>
      <c r="B19" s="113" t="s">
        <v>42</v>
      </c>
      <c r="C19" s="114"/>
      <c r="D19" s="114"/>
      <c r="E19" s="115"/>
      <c r="F19" s="5" t="s">
        <v>2</v>
      </c>
      <c r="G19" s="5">
        <v>1151</v>
      </c>
      <c r="H19" s="12"/>
      <c r="I19" s="92"/>
    </row>
    <row r="20" spans="1:9" ht="16.5">
      <c r="A20" s="111"/>
      <c r="B20" s="3" t="s">
        <v>0</v>
      </c>
      <c r="C20" s="16">
        <f>G19</f>
        <v>1151</v>
      </c>
      <c r="D20" s="17" t="s">
        <v>1</v>
      </c>
      <c r="E20" s="29">
        <v>1.11</v>
      </c>
      <c r="F20" s="7" t="s">
        <v>3</v>
      </c>
      <c r="G20" s="10">
        <f>C20*E20</f>
        <v>1277.6100000000001</v>
      </c>
      <c r="H20" s="2"/>
      <c r="I20" s="89"/>
    </row>
    <row r="21" spans="1:9" ht="16.5">
      <c r="A21" s="111"/>
      <c r="B21" s="3" t="s">
        <v>19</v>
      </c>
      <c r="C21" s="30">
        <f>G19</f>
        <v>1151</v>
      </c>
      <c r="D21" s="30" t="s">
        <v>1</v>
      </c>
      <c r="E21" s="32">
        <v>0.0071</v>
      </c>
      <c r="F21" s="2" t="s">
        <v>20</v>
      </c>
      <c r="G21" s="10">
        <f>C21*E21</f>
        <v>8.1721</v>
      </c>
      <c r="H21" s="2"/>
      <c r="I21" s="89"/>
    </row>
    <row r="22" spans="1:9" ht="16.5">
      <c r="A22" s="111"/>
      <c r="B22" s="3" t="s">
        <v>43</v>
      </c>
      <c r="C22" s="39">
        <f>G19</f>
        <v>1151</v>
      </c>
      <c r="D22" s="30" t="s">
        <v>1</v>
      </c>
      <c r="E22" s="17">
        <v>1</v>
      </c>
      <c r="F22" s="2" t="s">
        <v>2</v>
      </c>
      <c r="G22" s="44">
        <f>C22*E22</f>
        <v>1151</v>
      </c>
      <c r="H22" s="2"/>
      <c r="I22" s="89"/>
    </row>
    <row r="23" spans="1:9" ht="16.5">
      <c r="A23" s="111"/>
      <c r="B23" s="9" t="s">
        <v>70</v>
      </c>
      <c r="C23" s="47"/>
      <c r="D23" s="41"/>
      <c r="E23" s="11"/>
      <c r="F23" s="42" t="s">
        <v>16</v>
      </c>
      <c r="G23" s="45">
        <f>G19*0.06</f>
        <v>69.06</v>
      </c>
      <c r="H23" s="42"/>
      <c r="I23" s="90"/>
    </row>
    <row r="24" spans="1:9" ht="16.5">
      <c r="A24" s="111"/>
      <c r="B24" s="9" t="s">
        <v>21</v>
      </c>
      <c r="C24" s="47">
        <f>G19</f>
        <v>1151</v>
      </c>
      <c r="D24" s="41" t="s">
        <v>1</v>
      </c>
      <c r="E24" s="11">
        <v>0.059</v>
      </c>
      <c r="F24" s="42" t="s">
        <v>4</v>
      </c>
      <c r="G24" s="45">
        <f>E24*C24</f>
        <v>67.90899999999999</v>
      </c>
      <c r="H24" s="42"/>
      <c r="I24" s="90"/>
    </row>
    <row r="25" spans="1:9" ht="17.25" thickBot="1">
      <c r="A25" s="112"/>
      <c r="B25" s="33" t="s">
        <v>22</v>
      </c>
      <c r="C25" s="34">
        <f>G19</f>
        <v>1151</v>
      </c>
      <c r="D25" s="34" t="s">
        <v>1</v>
      </c>
      <c r="E25" s="35">
        <v>0.096</v>
      </c>
      <c r="F25" s="15" t="s">
        <v>20</v>
      </c>
      <c r="G25" s="14">
        <f>E25*C25</f>
        <v>110.49600000000001</v>
      </c>
      <c r="H25" s="15"/>
      <c r="I25" s="91"/>
    </row>
    <row r="26" spans="1:9" ht="17.25" customHeight="1" thickTop="1">
      <c r="A26" s="110">
        <v>2</v>
      </c>
      <c r="B26" s="113" t="s">
        <v>39</v>
      </c>
      <c r="C26" s="114"/>
      <c r="D26" s="114"/>
      <c r="E26" s="115"/>
      <c r="F26" s="5" t="s">
        <v>23</v>
      </c>
      <c r="G26" s="5">
        <v>6066</v>
      </c>
      <c r="H26" s="12"/>
      <c r="I26" s="92"/>
    </row>
    <row r="27" spans="1:9" ht="16.5">
      <c r="A27" s="111"/>
      <c r="B27" s="3" t="s">
        <v>0</v>
      </c>
      <c r="C27" s="25">
        <f>G26</f>
        <v>6066</v>
      </c>
      <c r="D27" s="17" t="s">
        <v>1</v>
      </c>
      <c r="E27" s="37">
        <v>0.2446</v>
      </c>
      <c r="F27" s="7" t="s">
        <v>3</v>
      </c>
      <c r="G27" s="10">
        <f>C27*E27</f>
        <v>1483.7436</v>
      </c>
      <c r="H27" s="2"/>
      <c r="I27" s="89"/>
    </row>
    <row r="28" spans="1:9" ht="16.5">
      <c r="A28" s="111"/>
      <c r="B28" s="3" t="s">
        <v>24</v>
      </c>
      <c r="C28" s="30">
        <f>G26</f>
        <v>6066</v>
      </c>
      <c r="D28" s="30" t="s">
        <v>1</v>
      </c>
      <c r="E28" s="32">
        <v>0.0146</v>
      </c>
      <c r="F28" s="2" t="s">
        <v>20</v>
      </c>
      <c r="G28" s="10">
        <f>C28*E28</f>
        <v>88.5636</v>
      </c>
      <c r="H28" s="2"/>
      <c r="I28" s="89"/>
    </row>
    <row r="29" spans="1:9" ht="16.5">
      <c r="A29" s="111"/>
      <c r="B29" s="3" t="s">
        <v>25</v>
      </c>
      <c r="C29" s="38">
        <f>G26</f>
        <v>6066</v>
      </c>
      <c r="D29" s="30" t="s">
        <v>1</v>
      </c>
      <c r="E29" s="17">
        <v>0.0055</v>
      </c>
      <c r="F29" s="2" t="s">
        <v>4</v>
      </c>
      <c r="G29" s="19">
        <f>C29*E29</f>
        <v>33.363</v>
      </c>
      <c r="H29" s="2"/>
      <c r="I29" s="89"/>
    </row>
    <row r="30" spans="1:9" ht="16.5">
      <c r="A30" s="111"/>
      <c r="B30" s="9" t="s">
        <v>28</v>
      </c>
      <c r="C30" s="40">
        <f>G26</f>
        <v>6066</v>
      </c>
      <c r="D30" s="41" t="s">
        <v>1</v>
      </c>
      <c r="E30" s="11">
        <v>0.147</v>
      </c>
      <c r="F30" s="42" t="s">
        <v>4</v>
      </c>
      <c r="G30" s="45">
        <f>E30*C30</f>
        <v>891.702</v>
      </c>
      <c r="H30" s="42"/>
      <c r="I30" s="90"/>
    </row>
    <row r="31" spans="1:9" ht="16.5">
      <c r="A31" s="111"/>
      <c r="B31" s="9" t="s">
        <v>85</v>
      </c>
      <c r="C31" s="47"/>
      <c r="D31" s="41"/>
      <c r="E31" s="11"/>
      <c r="F31" s="42" t="s">
        <v>16</v>
      </c>
      <c r="G31" s="45">
        <f>G30*1.5</f>
        <v>1337.5529999999999</v>
      </c>
      <c r="H31" s="42"/>
      <c r="I31" s="90"/>
    </row>
    <row r="32" spans="1:9" ht="17.25" thickBot="1">
      <c r="A32" s="112"/>
      <c r="B32" s="33" t="s">
        <v>27</v>
      </c>
      <c r="C32" s="34">
        <f>G26</f>
        <v>6066</v>
      </c>
      <c r="D32" s="34" t="s">
        <v>1</v>
      </c>
      <c r="E32" s="35">
        <v>0.02</v>
      </c>
      <c r="F32" s="15" t="s">
        <v>4</v>
      </c>
      <c r="G32" s="23">
        <f>E32*C32</f>
        <v>121.32000000000001</v>
      </c>
      <c r="H32" s="15"/>
      <c r="I32" s="91"/>
    </row>
    <row r="33" spans="1:9" ht="17.25" customHeight="1" thickTop="1">
      <c r="A33" s="110">
        <v>3</v>
      </c>
      <c r="B33" s="113" t="s">
        <v>40</v>
      </c>
      <c r="C33" s="114"/>
      <c r="D33" s="114"/>
      <c r="E33" s="115"/>
      <c r="F33" s="5" t="s">
        <v>23</v>
      </c>
      <c r="G33" s="5">
        <v>3352</v>
      </c>
      <c r="H33" s="12"/>
      <c r="I33" s="92"/>
    </row>
    <row r="34" spans="1:11" ht="16.5">
      <c r="A34" s="111"/>
      <c r="B34" s="3" t="s">
        <v>0</v>
      </c>
      <c r="C34" s="25">
        <f>G33</f>
        <v>3352</v>
      </c>
      <c r="D34" s="17" t="s">
        <v>1</v>
      </c>
      <c r="E34" s="36">
        <v>1.23</v>
      </c>
      <c r="F34" s="7" t="s">
        <v>3</v>
      </c>
      <c r="G34" s="10">
        <f>C34*E34</f>
        <v>4122.96</v>
      </c>
      <c r="H34" s="2"/>
      <c r="I34" s="89"/>
      <c r="K34" s="46"/>
    </row>
    <row r="35" spans="1:9" ht="16.5">
      <c r="A35" s="111"/>
      <c r="B35" s="3" t="s">
        <v>19</v>
      </c>
      <c r="C35" s="38">
        <f>G33</f>
        <v>3352</v>
      </c>
      <c r="D35" s="30" t="s">
        <v>1</v>
      </c>
      <c r="E35" s="31">
        <v>0.0957</v>
      </c>
      <c r="F35" s="2" t="s">
        <v>20</v>
      </c>
      <c r="G35" s="10">
        <f>C35*E35</f>
        <v>320.78639999999996</v>
      </c>
      <c r="H35" s="2"/>
      <c r="I35" s="89"/>
    </row>
    <row r="36" spans="1:9" ht="16.5">
      <c r="A36" s="111"/>
      <c r="B36" s="3" t="s">
        <v>78</v>
      </c>
      <c r="C36" s="38">
        <f>G33</f>
        <v>3352</v>
      </c>
      <c r="D36" s="30" t="s">
        <v>1</v>
      </c>
      <c r="E36" s="17">
        <v>1</v>
      </c>
      <c r="F36" s="2" t="s">
        <v>23</v>
      </c>
      <c r="G36" s="44">
        <f>C36*E36</f>
        <v>3352</v>
      </c>
      <c r="H36" s="2"/>
      <c r="I36" s="89"/>
    </row>
    <row r="37" spans="1:9" ht="16.5">
      <c r="A37" s="111"/>
      <c r="B37" s="9" t="s">
        <v>30</v>
      </c>
      <c r="C37" s="40">
        <f>G33</f>
        <v>3352</v>
      </c>
      <c r="D37" s="41" t="s">
        <v>1</v>
      </c>
      <c r="E37" s="60">
        <v>0.0219</v>
      </c>
      <c r="F37" s="42" t="s">
        <v>4</v>
      </c>
      <c r="G37" s="43">
        <f>E37*C37</f>
        <v>73.4088</v>
      </c>
      <c r="H37" s="42"/>
      <c r="I37" s="90"/>
    </row>
    <row r="38" spans="1:9" ht="16.5">
      <c r="A38" s="111"/>
      <c r="B38" s="9" t="s">
        <v>67</v>
      </c>
      <c r="C38" s="40"/>
      <c r="D38" s="41"/>
      <c r="E38" s="11"/>
      <c r="F38" s="42" t="s">
        <v>16</v>
      </c>
      <c r="G38" s="43">
        <f>G33*0.08*2.7</f>
        <v>724.0320000000002</v>
      </c>
      <c r="H38" s="42"/>
      <c r="I38" s="90"/>
    </row>
    <row r="39" spans="1:9" ht="17.25" thickBot="1">
      <c r="A39" s="112"/>
      <c r="B39" s="33" t="s">
        <v>22</v>
      </c>
      <c r="C39" s="56">
        <f>G33</f>
        <v>3352</v>
      </c>
      <c r="D39" s="34" t="s">
        <v>1</v>
      </c>
      <c r="E39" s="51">
        <v>0.0426</v>
      </c>
      <c r="F39" s="15" t="s">
        <v>20</v>
      </c>
      <c r="G39" s="23">
        <f>E39*C39</f>
        <v>142.7952</v>
      </c>
      <c r="H39" s="15"/>
      <c r="I39" s="91"/>
    </row>
    <row r="40" spans="1:9" ht="17.25" customHeight="1" thickTop="1">
      <c r="A40" s="110">
        <v>4</v>
      </c>
      <c r="B40" s="113" t="s">
        <v>88</v>
      </c>
      <c r="C40" s="114"/>
      <c r="D40" s="114"/>
      <c r="E40" s="115"/>
      <c r="F40" s="5" t="s">
        <v>23</v>
      </c>
      <c r="G40" s="5">
        <v>2714</v>
      </c>
      <c r="H40" s="12"/>
      <c r="I40" s="92"/>
    </row>
    <row r="41" spans="1:9" ht="16.5">
      <c r="A41" s="111"/>
      <c r="B41" s="3" t="s">
        <v>0</v>
      </c>
      <c r="C41" s="16">
        <f>G40</f>
        <v>2714</v>
      </c>
      <c r="D41" s="17" t="s">
        <v>1</v>
      </c>
      <c r="E41" s="29">
        <v>3.86</v>
      </c>
      <c r="F41" s="7" t="s">
        <v>3</v>
      </c>
      <c r="G41" s="10">
        <f>C41*E41</f>
        <v>10476.039999999999</v>
      </c>
      <c r="H41" s="2"/>
      <c r="I41" s="89"/>
    </row>
    <row r="42" spans="1:9" ht="16.5">
      <c r="A42" s="111"/>
      <c r="B42" s="3" t="s">
        <v>19</v>
      </c>
      <c r="C42" s="39">
        <f>G40</f>
        <v>2714</v>
      </c>
      <c r="D42" s="30" t="s">
        <v>1</v>
      </c>
      <c r="E42" s="32">
        <v>0.036</v>
      </c>
      <c r="F42" s="2" t="s">
        <v>20</v>
      </c>
      <c r="G42" s="10">
        <f>C42*E42</f>
        <v>97.704</v>
      </c>
      <c r="H42" s="2"/>
      <c r="I42" s="89"/>
    </row>
    <row r="43" spans="1:9" ht="16.5">
      <c r="A43" s="111"/>
      <c r="B43" s="3" t="s">
        <v>29</v>
      </c>
      <c r="C43" s="39">
        <f>G40</f>
        <v>2714</v>
      </c>
      <c r="D43" s="30" t="s">
        <v>1</v>
      </c>
      <c r="E43" s="17">
        <v>1</v>
      </c>
      <c r="F43" s="2" t="s">
        <v>23</v>
      </c>
      <c r="G43" s="44">
        <f>C43*E43</f>
        <v>2714</v>
      </c>
      <c r="H43" s="2"/>
      <c r="I43" s="89"/>
    </row>
    <row r="44" spans="1:9" ht="16.5">
      <c r="A44" s="111"/>
      <c r="B44" s="9" t="s">
        <v>30</v>
      </c>
      <c r="C44" s="47">
        <f>G40</f>
        <v>2714</v>
      </c>
      <c r="D44" s="41" t="s">
        <v>1</v>
      </c>
      <c r="E44" s="11">
        <v>0.03</v>
      </c>
      <c r="F44" s="42" t="s">
        <v>4</v>
      </c>
      <c r="G44" s="43">
        <f>E44*C44</f>
        <v>81.42</v>
      </c>
      <c r="H44" s="42"/>
      <c r="I44" s="90"/>
    </row>
    <row r="45" spans="1:9" ht="16.5">
      <c r="A45" s="111"/>
      <c r="B45" s="9" t="s">
        <v>41</v>
      </c>
      <c r="C45" s="40"/>
      <c r="D45" s="41"/>
      <c r="E45" s="11"/>
      <c r="F45" s="42" t="s">
        <v>16</v>
      </c>
      <c r="G45" s="43">
        <f>G40*135/1000</f>
        <v>366.39</v>
      </c>
      <c r="H45" s="42"/>
      <c r="I45" s="90"/>
    </row>
    <row r="46" spans="1:9" ht="17.25" thickBot="1">
      <c r="A46" s="112"/>
      <c r="B46" s="33" t="s">
        <v>22</v>
      </c>
      <c r="C46" s="34">
        <f>G40</f>
        <v>2714</v>
      </c>
      <c r="D46" s="34" t="s">
        <v>1</v>
      </c>
      <c r="E46" s="35">
        <v>0.043</v>
      </c>
      <c r="F46" s="15" t="s">
        <v>20</v>
      </c>
      <c r="G46" s="23">
        <f>E46*C46</f>
        <v>116.70199999999998</v>
      </c>
      <c r="H46" s="15"/>
      <c r="I46" s="91"/>
    </row>
    <row r="47" spans="1:10" ht="18" thickBot="1" thickTop="1">
      <c r="A47" s="28"/>
      <c r="B47" s="104" t="s">
        <v>32</v>
      </c>
      <c r="C47" s="105"/>
      <c r="D47" s="105"/>
      <c r="E47" s="106"/>
      <c r="F47" s="28"/>
      <c r="G47" s="28"/>
      <c r="H47" s="28"/>
      <c r="I47" s="93"/>
      <c r="J47" s="46"/>
    </row>
    <row r="48" spans="1:9" ht="18" thickBot="1" thickTop="1">
      <c r="A48" s="28"/>
      <c r="B48" s="104" t="s">
        <v>31</v>
      </c>
      <c r="C48" s="105"/>
      <c r="D48" s="105"/>
      <c r="E48" s="106"/>
      <c r="F48" s="28"/>
      <c r="G48" s="28"/>
      <c r="H48" s="28"/>
      <c r="I48" s="93"/>
    </row>
    <row r="49" spans="1:9" ht="18" thickBot="1" thickTop="1">
      <c r="A49" s="107" t="s">
        <v>104</v>
      </c>
      <c r="B49" s="108"/>
      <c r="C49" s="108"/>
      <c r="D49" s="108"/>
      <c r="E49" s="108"/>
      <c r="F49" s="108"/>
      <c r="G49" s="108"/>
      <c r="H49" s="108"/>
      <c r="I49" s="109"/>
    </row>
    <row r="50" spans="1:9" ht="18" thickBot="1" thickTop="1">
      <c r="A50" s="107" t="s">
        <v>11</v>
      </c>
      <c r="B50" s="108"/>
      <c r="C50" s="108"/>
      <c r="D50" s="108"/>
      <c r="E50" s="108"/>
      <c r="F50" s="108"/>
      <c r="G50" s="108"/>
      <c r="H50" s="108"/>
      <c r="I50" s="109"/>
    </row>
    <row r="51" spans="1:9" ht="27.75" customHeight="1" thickTop="1">
      <c r="A51" s="110">
        <v>1</v>
      </c>
      <c r="B51" s="129" t="s">
        <v>81</v>
      </c>
      <c r="C51" s="129"/>
      <c r="D51" s="129"/>
      <c r="E51" s="130"/>
      <c r="F51" s="73" t="s">
        <v>23</v>
      </c>
      <c r="G51" s="74">
        <v>4515</v>
      </c>
      <c r="H51" s="12"/>
      <c r="I51" s="97"/>
    </row>
    <row r="52" spans="1:9" ht="17.25" thickBot="1">
      <c r="A52" s="112"/>
      <c r="B52" s="33" t="s">
        <v>0</v>
      </c>
      <c r="C52" s="57">
        <f>G51</f>
        <v>4515</v>
      </c>
      <c r="D52" s="55" t="s">
        <v>1</v>
      </c>
      <c r="E52" s="75">
        <v>0.142</v>
      </c>
      <c r="F52" s="58" t="s">
        <v>3</v>
      </c>
      <c r="G52" s="15">
        <f>C52*E52</f>
        <v>641.13</v>
      </c>
      <c r="H52" s="15"/>
      <c r="I52" s="86"/>
    </row>
    <row r="53" spans="1:9" ht="17.25" customHeight="1" thickTop="1">
      <c r="A53" s="110">
        <v>2</v>
      </c>
      <c r="B53" s="113" t="s">
        <v>82</v>
      </c>
      <c r="C53" s="114"/>
      <c r="D53" s="114"/>
      <c r="E53" s="115"/>
      <c r="F53" s="5" t="s">
        <v>4</v>
      </c>
      <c r="G53" s="5">
        <v>677.25</v>
      </c>
      <c r="H53" s="12"/>
      <c r="I53" s="87"/>
    </row>
    <row r="54" spans="1:9" ht="16.5">
      <c r="A54" s="111"/>
      <c r="B54" s="3" t="s">
        <v>0</v>
      </c>
      <c r="C54" s="67">
        <f>G53</f>
        <v>677.25</v>
      </c>
      <c r="D54" s="17" t="s">
        <v>1</v>
      </c>
      <c r="E54" s="36">
        <v>0.145</v>
      </c>
      <c r="F54" s="7" t="s">
        <v>3</v>
      </c>
      <c r="G54" s="10">
        <f>C54*E54</f>
        <v>98.20124999999999</v>
      </c>
      <c r="H54" s="2"/>
      <c r="I54" s="85"/>
    </row>
    <row r="55" spans="1:9" ht="17.25" thickBot="1">
      <c r="A55" s="111"/>
      <c r="B55" s="3" t="s">
        <v>83</v>
      </c>
      <c r="C55" s="68">
        <f>G53</f>
        <v>677.25</v>
      </c>
      <c r="D55" s="30" t="s">
        <v>1</v>
      </c>
      <c r="E55" s="31">
        <v>0.0319</v>
      </c>
      <c r="F55" s="15" t="s">
        <v>12</v>
      </c>
      <c r="G55" s="14">
        <f>C55*E55</f>
        <v>21.604274999999998</v>
      </c>
      <c r="H55" s="15"/>
      <c r="I55" s="86"/>
    </row>
    <row r="56" spans="1:9" ht="35.25" customHeight="1" thickTop="1">
      <c r="A56" s="110">
        <v>3</v>
      </c>
      <c r="B56" s="119" t="s">
        <v>86</v>
      </c>
      <c r="C56" s="119"/>
      <c r="D56" s="119"/>
      <c r="E56" s="120"/>
      <c r="F56" s="18" t="s">
        <v>4</v>
      </c>
      <c r="G56" s="26">
        <f>(G51*0.07+G53)</f>
        <v>993.3</v>
      </c>
      <c r="H56" s="4"/>
      <c r="I56" s="98"/>
    </row>
    <row r="57" spans="1:9" ht="17.25" thickBot="1">
      <c r="A57" s="112"/>
      <c r="B57" s="13" t="s">
        <v>14</v>
      </c>
      <c r="C57" s="20">
        <f>G56</f>
        <v>993.3</v>
      </c>
      <c r="D57" s="21" t="s">
        <v>1</v>
      </c>
      <c r="E57" s="22">
        <v>0.0795</v>
      </c>
      <c r="F57" s="15" t="s">
        <v>12</v>
      </c>
      <c r="G57" s="23">
        <f>E57*C57</f>
        <v>78.96735</v>
      </c>
      <c r="H57" s="15"/>
      <c r="I57" s="86"/>
    </row>
    <row r="58" spans="1:9" ht="18" thickBot="1" thickTop="1">
      <c r="A58" s="24">
        <v>4</v>
      </c>
      <c r="B58" s="122" t="s">
        <v>15</v>
      </c>
      <c r="C58" s="123"/>
      <c r="D58" s="123"/>
      <c r="E58" s="124"/>
      <c r="F58" s="24" t="s">
        <v>16</v>
      </c>
      <c r="G58" s="24">
        <f>G56*1.5</f>
        <v>1489.9499999999998</v>
      </c>
      <c r="H58" s="24"/>
      <c r="I58" s="99"/>
    </row>
    <row r="59" spans="1:10" ht="18" thickBot="1" thickTop="1">
      <c r="A59" s="28"/>
      <c r="B59" s="104" t="s">
        <v>17</v>
      </c>
      <c r="C59" s="105"/>
      <c r="D59" s="105"/>
      <c r="E59" s="106"/>
      <c r="F59" s="28"/>
      <c r="G59" s="28"/>
      <c r="H59" s="28"/>
      <c r="I59" s="88"/>
      <c r="J59" s="46"/>
    </row>
    <row r="60" spans="1:18" ht="18" thickBot="1" thickTop="1">
      <c r="A60" s="107" t="s">
        <v>18</v>
      </c>
      <c r="B60" s="108"/>
      <c r="C60" s="108"/>
      <c r="D60" s="108"/>
      <c r="E60" s="108"/>
      <c r="F60" s="108"/>
      <c r="G60" s="108"/>
      <c r="H60" s="108"/>
      <c r="I60" s="109"/>
      <c r="R60" s="103"/>
    </row>
    <row r="61" spans="1:9" ht="17.25" customHeight="1" thickTop="1">
      <c r="A61" s="110">
        <v>1</v>
      </c>
      <c r="B61" s="113" t="s">
        <v>39</v>
      </c>
      <c r="C61" s="114"/>
      <c r="D61" s="114"/>
      <c r="E61" s="115"/>
      <c r="F61" s="5" t="s">
        <v>23</v>
      </c>
      <c r="G61" s="5">
        <v>7240</v>
      </c>
      <c r="H61" s="12"/>
      <c r="I61" s="92"/>
    </row>
    <row r="62" spans="1:9" ht="16.5">
      <c r="A62" s="111"/>
      <c r="B62" s="3" t="s">
        <v>0</v>
      </c>
      <c r="C62" s="16">
        <f>G61</f>
        <v>7240</v>
      </c>
      <c r="D62" s="17" t="s">
        <v>1</v>
      </c>
      <c r="E62" s="37">
        <v>0.2446</v>
      </c>
      <c r="F62" s="7" t="s">
        <v>3</v>
      </c>
      <c r="G62" s="10">
        <f>C62*E62</f>
        <v>1770.904</v>
      </c>
      <c r="H62" s="2"/>
      <c r="I62" s="89"/>
    </row>
    <row r="63" spans="1:9" ht="16.5">
      <c r="A63" s="111"/>
      <c r="B63" s="3" t="s">
        <v>24</v>
      </c>
      <c r="C63" s="30">
        <f>G61</f>
        <v>7240</v>
      </c>
      <c r="D63" s="30" t="s">
        <v>1</v>
      </c>
      <c r="E63" s="31">
        <v>0.0146</v>
      </c>
      <c r="F63" s="2" t="s">
        <v>20</v>
      </c>
      <c r="G63" s="10">
        <f>C63*E63</f>
        <v>105.70400000000001</v>
      </c>
      <c r="H63" s="2"/>
      <c r="I63" s="89"/>
    </row>
    <row r="64" spans="1:9" ht="16.5">
      <c r="A64" s="111"/>
      <c r="B64" s="3" t="s">
        <v>25</v>
      </c>
      <c r="C64" s="39">
        <f>G61</f>
        <v>7240</v>
      </c>
      <c r="D64" s="30" t="s">
        <v>1</v>
      </c>
      <c r="E64" s="17">
        <v>0.0055</v>
      </c>
      <c r="F64" s="2" t="s">
        <v>4</v>
      </c>
      <c r="G64" s="19">
        <f>C64*E64</f>
        <v>39.82</v>
      </c>
      <c r="H64" s="2"/>
      <c r="I64" s="89"/>
    </row>
    <row r="65" spans="1:9" ht="16.5">
      <c r="A65" s="111"/>
      <c r="B65" s="9" t="s">
        <v>28</v>
      </c>
      <c r="C65" s="47">
        <f>G61</f>
        <v>7240</v>
      </c>
      <c r="D65" s="41" t="s">
        <v>1</v>
      </c>
      <c r="E65" s="11">
        <v>0.147</v>
      </c>
      <c r="F65" s="42" t="s">
        <v>4</v>
      </c>
      <c r="G65" s="45">
        <f>E65*C65</f>
        <v>1064.28</v>
      </c>
      <c r="H65" s="42"/>
      <c r="I65" s="90"/>
    </row>
    <row r="66" spans="1:13" ht="16.5">
      <c r="A66" s="111"/>
      <c r="B66" s="9" t="s">
        <v>85</v>
      </c>
      <c r="C66" s="47"/>
      <c r="D66" s="41"/>
      <c r="E66" s="11"/>
      <c r="F66" s="42" t="s">
        <v>16</v>
      </c>
      <c r="G66" s="90">
        <v>1547.22</v>
      </c>
      <c r="H66" s="42"/>
      <c r="I66" s="90"/>
      <c r="M66" s="103"/>
    </row>
    <row r="67" spans="1:9" ht="17.25" thickBot="1">
      <c r="A67" s="112"/>
      <c r="B67" s="33" t="s">
        <v>27</v>
      </c>
      <c r="C67" s="34">
        <f>G61</f>
        <v>7240</v>
      </c>
      <c r="D67" s="34" t="s">
        <v>1</v>
      </c>
      <c r="E67" s="35">
        <v>0.02</v>
      </c>
      <c r="F67" s="15" t="s">
        <v>4</v>
      </c>
      <c r="G67" s="23">
        <f>E67*C67</f>
        <v>144.8</v>
      </c>
      <c r="H67" s="15"/>
      <c r="I67" s="91"/>
    </row>
    <row r="68" spans="1:9" ht="17.25" customHeight="1" thickTop="1">
      <c r="A68" s="110">
        <v>2</v>
      </c>
      <c r="B68" s="113" t="s">
        <v>103</v>
      </c>
      <c r="C68" s="114"/>
      <c r="D68" s="114"/>
      <c r="E68" s="115"/>
      <c r="F68" s="5" t="s">
        <v>23</v>
      </c>
      <c r="G68" s="5">
        <v>4734</v>
      </c>
      <c r="H68" s="12"/>
      <c r="I68" s="92"/>
    </row>
    <row r="69" spans="1:9" ht="16.5">
      <c r="A69" s="111"/>
      <c r="B69" s="3" t="s">
        <v>0</v>
      </c>
      <c r="C69" s="16">
        <f>G68</f>
        <v>4734</v>
      </c>
      <c r="D69" s="17" t="s">
        <v>1</v>
      </c>
      <c r="E69" s="36">
        <v>1.23</v>
      </c>
      <c r="F69" s="7" t="s">
        <v>3</v>
      </c>
      <c r="G69" s="10">
        <f>C69*E69</f>
        <v>5822.82</v>
      </c>
      <c r="H69" s="2"/>
      <c r="I69" s="89"/>
    </row>
    <row r="70" spans="1:9" ht="16.5">
      <c r="A70" s="111"/>
      <c r="B70" s="3" t="s">
        <v>19</v>
      </c>
      <c r="C70" s="30">
        <f>G68</f>
        <v>4734</v>
      </c>
      <c r="D70" s="30" t="s">
        <v>1</v>
      </c>
      <c r="E70" s="31">
        <v>0.0957</v>
      </c>
      <c r="F70" s="2" t="s">
        <v>20</v>
      </c>
      <c r="G70" s="10">
        <f>C70*E70</f>
        <v>453.0438</v>
      </c>
      <c r="H70" s="2"/>
      <c r="I70" s="89"/>
    </row>
    <row r="71" spans="1:9" ht="16.5">
      <c r="A71" s="111"/>
      <c r="B71" s="3" t="s">
        <v>78</v>
      </c>
      <c r="C71" s="39">
        <f>G68</f>
        <v>4734</v>
      </c>
      <c r="D71" s="30" t="s">
        <v>1</v>
      </c>
      <c r="E71" s="17">
        <v>1</v>
      </c>
      <c r="F71" s="2" t="s">
        <v>23</v>
      </c>
      <c r="G71" s="44">
        <f>C71*E71</f>
        <v>4734</v>
      </c>
      <c r="H71" s="2"/>
      <c r="I71" s="89"/>
    </row>
    <row r="72" spans="1:9" ht="16.5">
      <c r="A72" s="111"/>
      <c r="B72" s="9" t="s">
        <v>30</v>
      </c>
      <c r="C72" s="47">
        <f>G68</f>
        <v>4734</v>
      </c>
      <c r="D72" s="41" t="s">
        <v>1</v>
      </c>
      <c r="E72" s="60">
        <v>0.0219</v>
      </c>
      <c r="F72" s="42" t="s">
        <v>4</v>
      </c>
      <c r="G72" s="43">
        <f>E72*C72</f>
        <v>103.6746</v>
      </c>
      <c r="H72" s="42"/>
      <c r="I72" s="90"/>
    </row>
    <row r="73" spans="1:9" ht="16.5">
      <c r="A73" s="111"/>
      <c r="B73" s="9" t="s">
        <v>67</v>
      </c>
      <c r="C73" s="47"/>
      <c r="D73" s="41"/>
      <c r="E73" s="11"/>
      <c r="F73" s="42" t="s">
        <v>16</v>
      </c>
      <c r="G73" s="43">
        <f>G68*0.08*2.7</f>
        <v>1022.5440000000001</v>
      </c>
      <c r="H73" s="42"/>
      <c r="I73" s="90"/>
    </row>
    <row r="74" spans="1:9" ht="17.25" thickBot="1">
      <c r="A74" s="112"/>
      <c r="B74" s="33" t="s">
        <v>22</v>
      </c>
      <c r="C74" s="34">
        <f>G68</f>
        <v>4734</v>
      </c>
      <c r="D74" s="34" t="s">
        <v>1</v>
      </c>
      <c r="E74" s="51">
        <v>0.0426</v>
      </c>
      <c r="F74" s="15" t="s">
        <v>20</v>
      </c>
      <c r="G74" s="23">
        <f>E74*C74</f>
        <v>201.6684</v>
      </c>
      <c r="H74" s="15"/>
      <c r="I74" s="91"/>
    </row>
    <row r="75" spans="1:9" ht="17.25" customHeight="1" thickTop="1">
      <c r="A75" s="110">
        <v>3</v>
      </c>
      <c r="B75" s="113" t="s">
        <v>88</v>
      </c>
      <c r="C75" s="114"/>
      <c r="D75" s="114"/>
      <c r="E75" s="115"/>
      <c r="F75" s="5" t="s">
        <v>23</v>
      </c>
      <c r="G75" s="5">
        <v>2506</v>
      </c>
      <c r="H75" s="12"/>
      <c r="I75" s="92"/>
    </row>
    <row r="76" spans="1:9" ht="16.5">
      <c r="A76" s="111"/>
      <c r="B76" s="3" t="s">
        <v>0</v>
      </c>
      <c r="C76" s="16">
        <f>G75</f>
        <v>2506</v>
      </c>
      <c r="D76" s="17" t="s">
        <v>1</v>
      </c>
      <c r="E76" s="29">
        <v>3.86</v>
      </c>
      <c r="F76" s="7" t="s">
        <v>3</v>
      </c>
      <c r="G76" s="10">
        <f>C76*E76</f>
        <v>9673.16</v>
      </c>
      <c r="H76" s="2"/>
      <c r="I76" s="89"/>
    </row>
    <row r="77" spans="1:9" ht="16.5">
      <c r="A77" s="111"/>
      <c r="B77" s="3" t="s">
        <v>19</v>
      </c>
      <c r="C77" s="39">
        <f>G75</f>
        <v>2506</v>
      </c>
      <c r="D77" s="30" t="s">
        <v>1</v>
      </c>
      <c r="E77" s="32">
        <v>0.036</v>
      </c>
      <c r="F77" s="2" t="s">
        <v>20</v>
      </c>
      <c r="G77" s="10">
        <f>C77*E77</f>
        <v>90.216</v>
      </c>
      <c r="H77" s="2"/>
      <c r="I77" s="89"/>
    </row>
    <row r="78" spans="1:9" ht="16.5">
      <c r="A78" s="111"/>
      <c r="B78" s="3" t="s">
        <v>29</v>
      </c>
      <c r="C78" s="39">
        <f>G75</f>
        <v>2506</v>
      </c>
      <c r="D78" s="30" t="s">
        <v>1</v>
      </c>
      <c r="E78" s="17">
        <v>1</v>
      </c>
      <c r="F78" s="2" t="s">
        <v>23</v>
      </c>
      <c r="G78" s="44">
        <f>C78*E78</f>
        <v>2506</v>
      </c>
      <c r="H78" s="2"/>
      <c r="I78" s="89"/>
    </row>
    <row r="79" spans="1:9" ht="16.5">
      <c r="A79" s="111"/>
      <c r="B79" s="9" t="s">
        <v>30</v>
      </c>
      <c r="C79" s="47">
        <f>G75</f>
        <v>2506</v>
      </c>
      <c r="D79" s="41" t="s">
        <v>1</v>
      </c>
      <c r="E79" s="11">
        <v>0.03</v>
      </c>
      <c r="F79" s="42" t="s">
        <v>4</v>
      </c>
      <c r="G79" s="43">
        <f>E79*C79</f>
        <v>75.17999999999999</v>
      </c>
      <c r="H79" s="42"/>
      <c r="I79" s="90"/>
    </row>
    <row r="80" spans="1:9" ht="16.5">
      <c r="A80" s="111"/>
      <c r="B80" s="9" t="s">
        <v>41</v>
      </c>
      <c r="C80" s="40"/>
      <c r="D80" s="41"/>
      <c r="E80" s="11"/>
      <c r="F80" s="42" t="s">
        <v>16</v>
      </c>
      <c r="G80" s="43">
        <f>G75*135/1000</f>
        <v>338.31</v>
      </c>
      <c r="H80" s="42"/>
      <c r="I80" s="90"/>
    </row>
    <row r="81" spans="1:9" ht="17.25" thickBot="1">
      <c r="A81" s="112"/>
      <c r="B81" s="33" t="s">
        <v>22</v>
      </c>
      <c r="C81" s="34">
        <f>G75</f>
        <v>2506</v>
      </c>
      <c r="D81" s="34" t="s">
        <v>1</v>
      </c>
      <c r="E81" s="35">
        <v>0.043</v>
      </c>
      <c r="F81" s="15" t="s">
        <v>20</v>
      </c>
      <c r="G81" s="23">
        <f>E81*C81</f>
        <v>107.758</v>
      </c>
      <c r="H81" s="15"/>
      <c r="I81" s="91"/>
    </row>
    <row r="82" spans="1:10" ht="18" thickBot="1" thickTop="1">
      <c r="A82" s="28"/>
      <c r="B82" s="104" t="s">
        <v>32</v>
      </c>
      <c r="C82" s="105"/>
      <c r="D82" s="105"/>
      <c r="E82" s="106"/>
      <c r="F82" s="28"/>
      <c r="G82" s="28"/>
      <c r="H82" s="28"/>
      <c r="I82" s="93"/>
      <c r="J82" s="46"/>
    </row>
    <row r="83" spans="1:9" ht="18" thickBot="1" thickTop="1">
      <c r="A83" s="28"/>
      <c r="B83" s="104" t="s">
        <v>33</v>
      </c>
      <c r="C83" s="105"/>
      <c r="D83" s="105"/>
      <c r="E83" s="106"/>
      <c r="F83" s="28"/>
      <c r="G83" s="28"/>
      <c r="H83" s="28"/>
      <c r="I83" s="93"/>
    </row>
    <row r="84" spans="1:9" ht="18" thickBot="1" thickTop="1">
      <c r="A84" s="107" t="s">
        <v>92</v>
      </c>
      <c r="B84" s="108"/>
      <c r="C84" s="108"/>
      <c r="D84" s="108"/>
      <c r="E84" s="108"/>
      <c r="F84" s="108"/>
      <c r="G84" s="108"/>
      <c r="H84" s="108"/>
      <c r="I84" s="109"/>
    </row>
    <row r="85" spans="1:9" ht="17.25" customHeight="1" thickTop="1">
      <c r="A85" s="110">
        <v>1</v>
      </c>
      <c r="B85" s="113" t="s">
        <v>42</v>
      </c>
      <c r="C85" s="114"/>
      <c r="D85" s="114"/>
      <c r="E85" s="115"/>
      <c r="F85" s="5" t="s">
        <v>2</v>
      </c>
      <c r="G85" s="5">
        <v>502</v>
      </c>
      <c r="H85" s="12"/>
      <c r="I85" s="92"/>
    </row>
    <row r="86" spans="1:9" ht="16.5">
      <c r="A86" s="111"/>
      <c r="B86" s="3" t="s">
        <v>0</v>
      </c>
      <c r="C86" s="16">
        <f>G85</f>
        <v>502</v>
      </c>
      <c r="D86" s="17" t="s">
        <v>1</v>
      </c>
      <c r="E86" s="29">
        <v>1.11</v>
      </c>
      <c r="F86" s="7" t="s">
        <v>3</v>
      </c>
      <c r="G86" s="10">
        <f>C86*E86</f>
        <v>557.22</v>
      </c>
      <c r="H86" s="2"/>
      <c r="I86" s="89"/>
    </row>
    <row r="87" spans="1:9" ht="16.5">
      <c r="A87" s="111"/>
      <c r="B87" s="3" t="s">
        <v>19</v>
      </c>
      <c r="C87" s="30">
        <f>G85</f>
        <v>502</v>
      </c>
      <c r="D87" s="30" t="s">
        <v>1</v>
      </c>
      <c r="E87" s="31">
        <v>0.0071</v>
      </c>
      <c r="F87" s="2" t="s">
        <v>20</v>
      </c>
      <c r="G87" s="10">
        <f>C87*E87</f>
        <v>3.5642</v>
      </c>
      <c r="H87" s="2"/>
      <c r="I87" s="89"/>
    </row>
    <row r="88" spans="1:9" ht="16.5">
      <c r="A88" s="111"/>
      <c r="B88" s="3" t="s">
        <v>43</v>
      </c>
      <c r="C88" s="39">
        <f>G85</f>
        <v>502</v>
      </c>
      <c r="D88" s="30" t="s">
        <v>1</v>
      </c>
      <c r="E88" s="17">
        <v>1</v>
      </c>
      <c r="F88" s="2" t="s">
        <v>4</v>
      </c>
      <c r="G88" s="44">
        <f>C88*E88</f>
        <v>502</v>
      </c>
      <c r="H88" s="2"/>
      <c r="I88" s="89"/>
    </row>
    <row r="89" spans="1:9" ht="16.5">
      <c r="A89" s="111"/>
      <c r="B89" s="9" t="s">
        <v>70</v>
      </c>
      <c r="C89" s="47"/>
      <c r="D89" s="41"/>
      <c r="E89" s="11"/>
      <c r="F89" s="42" t="s">
        <v>16</v>
      </c>
      <c r="G89" s="45">
        <f>G85*0.06</f>
        <v>30.119999999999997</v>
      </c>
      <c r="H89" s="42"/>
      <c r="I89" s="90"/>
    </row>
    <row r="90" spans="1:9" ht="16.5">
      <c r="A90" s="111"/>
      <c r="B90" s="9" t="s">
        <v>21</v>
      </c>
      <c r="C90" s="47">
        <f>G85</f>
        <v>502</v>
      </c>
      <c r="D90" s="41" t="s">
        <v>1</v>
      </c>
      <c r="E90" s="11">
        <v>0.059</v>
      </c>
      <c r="F90" s="42" t="s">
        <v>4</v>
      </c>
      <c r="G90" s="43">
        <f>E90*C90</f>
        <v>29.618</v>
      </c>
      <c r="H90" s="42"/>
      <c r="I90" s="90"/>
    </row>
    <row r="91" spans="1:9" ht="17.25" thickBot="1">
      <c r="A91" s="112"/>
      <c r="B91" s="33" t="s">
        <v>22</v>
      </c>
      <c r="C91" s="34">
        <f>G85</f>
        <v>502</v>
      </c>
      <c r="D91" s="34" t="s">
        <v>1</v>
      </c>
      <c r="E91" s="35">
        <v>0.096</v>
      </c>
      <c r="F91" s="15" t="s">
        <v>20</v>
      </c>
      <c r="G91" s="14">
        <f>E91*C91</f>
        <v>48.192</v>
      </c>
      <c r="H91" s="15"/>
      <c r="I91" s="91"/>
    </row>
    <row r="92" spans="1:10" ht="18" thickBot="1" thickTop="1">
      <c r="A92" s="28"/>
      <c r="B92" s="104" t="s">
        <v>34</v>
      </c>
      <c r="C92" s="105"/>
      <c r="D92" s="105"/>
      <c r="E92" s="106"/>
      <c r="F92" s="28"/>
      <c r="G92" s="28"/>
      <c r="H92" s="28"/>
      <c r="I92" s="93"/>
      <c r="J92" s="46"/>
    </row>
    <row r="93" spans="1:9" ht="18" thickBot="1" thickTop="1">
      <c r="A93" s="107" t="s">
        <v>93</v>
      </c>
      <c r="B93" s="108"/>
      <c r="C93" s="108"/>
      <c r="D93" s="108"/>
      <c r="E93" s="108"/>
      <c r="F93" s="108"/>
      <c r="G93" s="108"/>
      <c r="H93" s="108"/>
      <c r="I93" s="109"/>
    </row>
    <row r="94" spans="1:9" ht="17.25" customHeight="1" thickTop="1">
      <c r="A94" s="110">
        <v>1</v>
      </c>
      <c r="B94" s="113" t="s">
        <v>73</v>
      </c>
      <c r="C94" s="114"/>
      <c r="D94" s="114"/>
      <c r="E94" s="115"/>
      <c r="F94" s="5" t="s">
        <v>4</v>
      </c>
      <c r="G94" s="5">
        <v>8.8</v>
      </c>
      <c r="H94" s="12"/>
      <c r="I94" s="92"/>
    </row>
    <row r="95" spans="1:9" ht="16.5">
      <c r="A95" s="111"/>
      <c r="B95" s="3" t="s">
        <v>0</v>
      </c>
      <c r="C95" s="25">
        <f>G94</f>
        <v>8.8</v>
      </c>
      <c r="D95" s="17" t="s">
        <v>1</v>
      </c>
      <c r="E95" s="29">
        <v>9.09</v>
      </c>
      <c r="F95" s="7" t="s">
        <v>3</v>
      </c>
      <c r="G95" s="10">
        <f>C95*E95</f>
        <v>79.992</v>
      </c>
      <c r="H95" s="2"/>
      <c r="I95" s="89"/>
    </row>
    <row r="96" spans="1:9" ht="16.5">
      <c r="A96" s="111"/>
      <c r="B96" s="3" t="s">
        <v>21</v>
      </c>
      <c r="C96" s="38">
        <f>G94</f>
        <v>8.8</v>
      </c>
      <c r="D96" s="30" t="s">
        <v>1</v>
      </c>
      <c r="E96" s="17">
        <v>1.02</v>
      </c>
      <c r="F96" s="2" t="s">
        <v>4</v>
      </c>
      <c r="G96" s="19">
        <f>C96*E96</f>
        <v>8.976</v>
      </c>
      <c r="H96" s="2"/>
      <c r="I96" s="89"/>
    </row>
    <row r="97" spans="1:9" ht="16.5">
      <c r="A97" s="111"/>
      <c r="B97" s="3" t="s">
        <v>71</v>
      </c>
      <c r="C97" s="38">
        <f>G94</f>
        <v>8.8</v>
      </c>
      <c r="D97" s="30" t="s">
        <v>1</v>
      </c>
      <c r="E97" s="17">
        <v>2.64</v>
      </c>
      <c r="F97" s="2" t="s">
        <v>23</v>
      </c>
      <c r="G97" s="19">
        <f>C97*E97</f>
        <v>23.232000000000003</v>
      </c>
      <c r="H97" s="2"/>
      <c r="I97" s="89"/>
    </row>
    <row r="98" spans="1:9" ht="16.5">
      <c r="A98" s="111"/>
      <c r="B98" s="9" t="s">
        <v>72</v>
      </c>
      <c r="C98" s="40">
        <f>G94</f>
        <v>8.8</v>
      </c>
      <c r="D98" s="41" t="s">
        <v>1</v>
      </c>
      <c r="E98" s="60">
        <v>0.0598</v>
      </c>
      <c r="F98" s="42" t="s">
        <v>4</v>
      </c>
      <c r="G98" s="43">
        <f>E98*C98</f>
        <v>0.52624</v>
      </c>
      <c r="H98" s="42"/>
      <c r="I98" s="90"/>
    </row>
    <row r="99" spans="1:9" ht="16.5">
      <c r="A99" s="111"/>
      <c r="B99" s="3" t="s">
        <v>19</v>
      </c>
      <c r="C99" s="38">
        <f>G94</f>
        <v>8.8</v>
      </c>
      <c r="D99" s="30" t="s">
        <v>1</v>
      </c>
      <c r="E99" s="32">
        <v>0.76</v>
      </c>
      <c r="F99" s="2" t="s">
        <v>20</v>
      </c>
      <c r="G99" s="10">
        <f>C99*E99</f>
        <v>6.688000000000001</v>
      </c>
      <c r="H99" s="2"/>
      <c r="I99" s="89"/>
    </row>
    <row r="100" spans="1:9" ht="17.25" thickBot="1">
      <c r="A100" s="112"/>
      <c r="B100" s="33" t="s">
        <v>22</v>
      </c>
      <c r="C100" s="56">
        <f>G94</f>
        <v>8.8</v>
      </c>
      <c r="D100" s="34" t="s">
        <v>1</v>
      </c>
      <c r="E100" s="35">
        <v>0.49</v>
      </c>
      <c r="F100" s="15" t="s">
        <v>20</v>
      </c>
      <c r="G100" s="14">
        <f>E100*C100</f>
        <v>4.312</v>
      </c>
      <c r="H100" s="15"/>
      <c r="I100" s="91"/>
    </row>
    <row r="101" spans="1:9" ht="34.5" customHeight="1" thickTop="1">
      <c r="A101" s="110">
        <v>2</v>
      </c>
      <c r="B101" s="113" t="s">
        <v>74</v>
      </c>
      <c r="C101" s="114"/>
      <c r="D101" s="114"/>
      <c r="E101" s="115"/>
      <c r="F101" s="5" t="s">
        <v>23</v>
      </c>
      <c r="G101" s="5">
        <v>73.6</v>
      </c>
      <c r="H101" s="12"/>
      <c r="I101" s="92"/>
    </row>
    <row r="102" spans="1:9" ht="16.5">
      <c r="A102" s="111"/>
      <c r="B102" s="3" t="s">
        <v>0</v>
      </c>
      <c r="C102" s="25">
        <f>G101</f>
        <v>73.6</v>
      </c>
      <c r="D102" s="17" t="s">
        <v>1</v>
      </c>
      <c r="E102" s="29">
        <v>15.5</v>
      </c>
      <c r="F102" s="7" t="s">
        <v>3</v>
      </c>
      <c r="G102" s="10">
        <f>C102*E102</f>
        <v>1140.8</v>
      </c>
      <c r="H102" s="2"/>
      <c r="I102" s="89"/>
    </row>
    <row r="103" spans="1:9" ht="16.5">
      <c r="A103" s="111"/>
      <c r="B103" s="3" t="s">
        <v>19</v>
      </c>
      <c r="C103" s="38">
        <f>G101</f>
        <v>73.6</v>
      </c>
      <c r="D103" s="30" t="s">
        <v>1</v>
      </c>
      <c r="E103" s="32">
        <v>0.05</v>
      </c>
      <c r="F103" s="2" t="s">
        <v>20</v>
      </c>
      <c r="G103" s="10">
        <f>C103*E103</f>
        <v>3.6799999999999997</v>
      </c>
      <c r="H103" s="2"/>
      <c r="I103" s="89"/>
    </row>
    <row r="104" spans="1:9" ht="33">
      <c r="A104" s="111"/>
      <c r="B104" s="61" t="s">
        <v>75</v>
      </c>
      <c r="C104" s="65">
        <v>27.6</v>
      </c>
      <c r="D104" s="62" t="s">
        <v>1</v>
      </c>
      <c r="E104" s="63">
        <v>1</v>
      </c>
      <c r="F104" s="6" t="s">
        <v>23</v>
      </c>
      <c r="G104" s="64">
        <f>C104*E104</f>
        <v>27.6</v>
      </c>
      <c r="H104" s="6"/>
      <c r="I104" s="100"/>
    </row>
    <row r="105" spans="1:9" ht="33">
      <c r="A105" s="111"/>
      <c r="B105" s="61" t="s">
        <v>76</v>
      </c>
      <c r="C105" s="65">
        <v>46</v>
      </c>
      <c r="D105" s="62" t="s">
        <v>1</v>
      </c>
      <c r="E105" s="63">
        <v>1</v>
      </c>
      <c r="F105" s="6" t="s">
        <v>23</v>
      </c>
      <c r="G105" s="64">
        <f>C105*E105</f>
        <v>46</v>
      </c>
      <c r="H105" s="6"/>
      <c r="I105" s="100"/>
    </row>
    <row r="106" spans="1:9" ht="16.5">
      <c r="A106" s="111"/>
      <c r="B106" s="9" t="s">
        <v>30</v>
      </c>
      <c r="C106" s="40">
        <f>G101</f>
        <v>73.6</v>
      </c>
      <c r="D106" s="41" t="s">
        <v>1</v>
      </c>
      <c r="E106" s="11">
        <v>0.035</v>
      </c>
      <c r="F106" s="42" t="s">
        <v>4</v>
      </c>
      <c r="G106" s="43">
        <f>E106*C106</f>
        <v>2.576</v>
      </c>
      <c r="H106" s="42"/>
      <c r="I106" s="90"/>
    </row>
    <row r="107" spans="1:9" ht="16.5">
      <c r="A107" s="111"/>
      <c r="B107" s="9" t="s">
        <v>77</v>
      </c>
      <c r="C107" s="40"/>
      <c r="D107" s="41"/>
      <c r="E107" s="11"/>
      <c r="F107" s="42" t="s">
        <v>16</v>
      </c>
      <c r="G107" s="45">
        <f>G104*0.096+G105*0.27</f>
        <v>15.069600000000001</v>
      </c>
      <c r="H107" s="42"/>
      <c r="I107" s="90"/>
    </row>
    <row r="108" spans="1:9" ht="17.25" thickBot="1">
      <c r="A108" s="112"/>
      <c r="B108" s="33" t="s">
        <v>22</v>
      </c>
      <c r="C108" s="56">
        <f>G101</f>
        <v>73.6</v>
      </c>
      <c r="D108" s="34" t="s">
        <v>1</v>
      </c>
      <c r="E108" s="52">
        <v>1.04</v>
      </c>
      <c r="F108" s="15" t="s">
        <v>20</v>
      </c>
      <c r="G108" s="14">
        <f>E108*C108</f>
        <v>76.544</v>
      </c>
      <c r="H108" s="77"/>
      <c r="I108" s="91"/>
    </row>
    <row r="109" spans="1:9" ht="33.75" customHeight="1" thickTop="1">
      <c r="A109" s="110">
        <v>3</v>
      </c>
      <c r="B109" s="113" t="s">
        <v>45</v>
      </c>
      <c r="C109" s="114"/>
      <c r="D109" s="114"/>
      <c r="E109" s="115"/>
      <c r="F109" s="5" t="s">
        <v>23</v>
      </c>
      <c r="G109" s="5">
        <v>2</v>
      </c>
      <c r="H109" s="12"/>
      <c r="I109" s="92"/>
    </row>
    <row r="110" spans="1:9" ht="16.5">
      <c r="A110" s="111"/>
      <c r="B110" s="3" t="s">
        <v>0</v>
      </c>
      <c r="C110" s="16">
        <f>G109</f>
        <v>2</v>
      </c>
      <c r="D110" s="17" t="s">
        <v>1</v>
      </c>
      <c r="E110" s="29">
        <v>1.14</v>
      </c>
      <c r="F110" s="7" t="s">
        <v>3</v>
      </c>
      <c r="G110" s="10">
        <f>C110*E110</f>
        <v>2.28</v>
      </c>
      <c r="H110" s="2"/>
      <c r="I110" s="89"/>
    </row>
    <row r="111" spans="1:9" ht="34.5" customHeight="1">
      <c r="A111" s="111"/>
      <c r="B111" s="61" t="s">
        <v>46</v>
      </c>
      <c r="C111" s="78">
        <v>24</v>
      </c>
      <c r="D111" s="78" t="s">
        <v>1</v>
      </c>
      <c r="E111" s="79">
        <v>1.01</v>
      </c>
      <c r="F111" s="6" t="s">
        <v>2</v>
      </c>
      <c r="G111" s="64">
        <f>C111*E111</f>
        <v>24.240000000000002</v>
      </c>
      <c r="H111" s="64"/>
      <c r="I111" s="100"/>
    </row>
    <row r="112" spans="1:9" ht="17.25" thickBot="1">
      <c r="A112" s="112"/>
      <c r="B112" s="33" t="s">
        <v>47</v>
      </c>
      <c r="C112" s="54">
        <f>G109</f>
        <v>2</v>
      </c>
      <c r="D112" s="34" t="s">
        <v>1</v>
      </c>
      <c r="E112" s="55">
        <v>0.7</v>
      </c>
      <c r="F112" s="15" t="s">
        <v>48</v>
      </c>
      <c r="G112" s="23">
        <f>C112*E112</f>
        <v>1.4</v>
      </c>
      <c r="H112" s="15"/>
      <c r="I112" s="91"/>
    </row>
    <row r="113" spans="1:10" ht="18" thickBot="1" thickTop="1">
      <c r="A113" s="28"/>
      <c r="B113" s="104" t="s">
        <v>50</v>
      </c>
      <c r="C113" s="105"/>
      <c r="D113" s="105"/>
      <c r="E113" s="106"/>
      <c r="F113" s="28"/>
      <c r="G113" s="28"/>
      <c r="H113" s="28"/>
      <c r="I113" s="93"/>
      <c r="J113" s="46"/>
    </row>
    <row r="114" spans="1:9" ht="18" thickBot="1" thickTop="1">
      <c r="A114" s="107" t="s">
        <v>94</v>
      </c>
      <c r="B114" s="108"/>
      <c r="C114" s="108"/>
      <c r="D114" s="108"/>
      <c r="E114" s="108"/>
      <c r="F114" s="108"/>
      <c r="G114" s="108"/>
      <c r="H114" s="108"/>
      <c r="I114" s="109"/>
    </row>
    <row r="115" spans="1:9" ht="17.25" customHeight="1" thickTop="1">
      <c r="A115" s="110">
        <v>1</v>
      </c>
      <c r="B115" s="113" t="s">
        <v>73</v>
      </c>
      <c r="C115" s="114"/>
      <c r="D115" s="114"/>
      <c r="E115" s="115"/>
      <c r="F115" s="5" t="s">
        <v>23</v>
      </c>
      <c r="G115" s="5">
        <v>14.2</v>
      </c>
      <c r="H115" s="12"/>
      <c r="I115" s="92"/>
    </row>
    <row r="116" spans="1:9" ht="16.5">
      <c r="A116" s="111"/>
      <c r="B116" s="3" t="s">
        <v>0</v>
      </c>
      <c r="C116" s="25">
        <f>G115</f>
        <v>14.2</v>
      </c>
      <c r="D116" s="17" t="s">
        <v>1</v>
      </c>
      <c r="E116" s="37">
        <v>9.09</v>
      </c>
      <c r="F116" s="7" t="s">
        <v>3</v>
      </c>
      <c r="G116" s="10">
        <f>C116*E116</f>
        <v>129.078</v>
      </c>
      <c r="H116" s="2"/>
      <c r="I116" s="89"/>
    </row>
    <row r="117" spans="1:9" ht="16.5">
      <c r="A117" s="111"/>
      <c r="B117" s="3" t="s">
        <v>21</v>
      </c>
      <c r="C117" s="38">
        <f>G115</f>
        <v>14.2</v>
      </c>
      <c r="D117" s="30" t="s">
        <v>1</v>
      </c>
      <c r="E117" s="17">
        <v>1.02</v>
      </c>
      <c r="F117" s="2" t="s">
        <v>4</v>
      </c>
      <c r="G117" s="19">
        <f>C117*E117</f>
        <v>14.484</v>
      </c>
      <c r="H117" s="2"/>
      <c r="I117" s="89"/>
    </row>
    <row r="118" spans="1:9" ht="16.5">
      <c r="A118" s="111"/>
      <c r="B118" s="3" t="s">
        <v>71</v>
      </c>
      <c r="C118" s="38">
        <f>G115</f>
        <v>14.2</v>
      </c>
      <c r="D118" s="30" t="s">
        <v>1</v>
      </c>
      <c r="E118" s="17">
        <v>2.64</v>
      </c>
      <c r="F118" s="2" t="s">
        <v>23</v>
      </c>
      <c r="G118" s="19">
        <f>C118*E118</f>
        <v>37.488</v>
      </c>
      <c r="H118" s="2"/>
      <c r="I118" s="89"/>
    </row>
    <row r="119" spans="1:9" ht="16.5">
      <c r="A119" s="111"/>
      <c r="B119" s="9" t="s">
        <v>72</v>
      </c>
      <c r="C119" s="40">
        <f>G115</f>
        <v>14.2</v>
      </c>
      <c r="D119" s="41" t="s">
        <v>1</v>
      </c>
      <c r="E119" s="60">
        <v>0.0598</v>
      </c>
      <c r="F119" s="42" t="s">
        <v>4</v>
      </c>
      <c r="G119" s="43">
        <f>E119*C119</f>
        <v>0.8491599999999999</v>
      </c>
      <c r="H119" s="42"/>
      <c r="I119" s="90"/>
    </row>
    <row r="120" spans="1:9" ht="16.5">
      <c r="A120" s="111"/>
      <c r="B120" s="3" t="s">
        <v>19</v>
      </c>
      <c r="C120" s="38">
        <f>G115</f>
        <v>14.2</v>
      </c>
      <c r="D120" s="30" t="s">
        <v>1</v>
      </c>
      <c r="E120" s="32">
        <v>0.76</v>
      </c>
      <c r="F120" s="2" t="s">
        <v>20</v>
      </c>
      <c r="G120" s="10">
        <f>C120*E120</f>
        <v>10.792</v>
      </c>
      <c r="H120" s="2"/>
      <c r="I120" s="89"/>
    </row>
    <row r="121" spans="1:9" ht="17.25" thickBot="1">
      <c r="A121" s="112"/>
      <c r="B121" s="33" t="s">
        <v>22</v>
      </c>
      <c r="C121" s="56">
        <f>G115</f>
        <v>14.2</v>
      </c>
      <c r="D121" s="34" t="s">
        <v>1</v>
      </c>
      <c r="E121" s="35">
        <v>0.49</v>
      </c>
      <c r="F121" s="15" t="s">
        <v>20</v>
      </c>
      <c r="G121" s="14">
        <f>E121*C121</f>
        <v>6.957999999999999</v>
      </c>
      <c r="H121" s="15"/>
      <c r="I121" s="91"/>
    </row>
    <row r="122" spans="1:9" ht="17.25" customHeight="1" thickTop="1">
      <c r="A122" s="110">
        <v>2</v>
      </c>
      <c r="B122" s="113" t="s">
        <v>74</v>
      </c>
      <c r="C122" s="114"/>
      <c r="D122" s="114"/>
      <c r="E122" s="115"/>
      <c r="F122" s="5" t="s">
        <v>23</v>
      </c>
      <c r="G122" s="5">
        <v>114.4</v>
      </c>
      <c r="H122" s="12"/>
      <c r="I122" s="92"/>
    </row>
    <row r="123" spans="1:9" ht="16.5">
      <c r="A123" s="111"/>
      <c r="B123" s="3" t="s">
        <v>0</v>
      </c>
      <c r="C123" s="25">
        <f>G122</f>
        <v>114.4</v>
      </c>
      <c r="D123" s="17" t="s">
        <v>1</v>
      </c>
      <c r="E123" s="29">
        <v>15.5</v>
      </c>
      <c r="F123" s="7" t="s">
        <v>3</v>
      </c>
      <c r="G123" s="10">
        <f>C123*E123</f>
        <v>1773.2</v>
      </c>
      <c r="H123" s="2"/>
      <c r="I123" s="89"/>
    </row>
    <row r="124" spans="1:9" ht="16.5">
      <c r="A124" s="111"/>
      <c r="B124" s="3" t="s">
        <v>19</v>
      </c>
      <c r="C124" s="38">
        <f>G122</f>
        <v>114.4</v>
      </c>
      <c r="D124" s="30" t="s">
        <v>1</v>
      </c>
      <c r="E124" s="32">
        <v>0.05</v>
      </c>
      <c r="F124" s="2" t="s">
        <v>20</v>
      </c>
      <c r="G124" s="10">
        <f>C124*E124</f>
        <v>5.720000000000001</v>
      </c>
      <c r="H124" s="2"/>
      <c r="I124" s="89"/>
    </row>
    <row r="125" spans="1:9" ht="33">
      <c r="A125" s="111"/>
      <c r="B125" s="61" t="s">
        <v>75</v>
      </c>
      <c r="C125" s="65">
        <f>G122/2</f>
        <v>57.2</v>
      </c>
      <c r="D125" s="62" t="s">
        <v>1</v>
      </c>
      <c r="E125" s="63">
        <v>1</v>
      </c>
      <c r="F125" s="6" t="s">
        <v>23</v>
      </c>
      <c r="G125" s="64">
        <f>C125*E125</f>
        <v>57.2</v>
      </c>
      <c r="H125" s="6"/>
      <c r="I125" s="100"/>
    </row>
    <row r="126" spans="1:9" ht="33">
      <c r="A126" s="111"/>
      <c r="B126" s="61" t="s">
        <v>76</v>
      </c>
      <c r="C126" s="65">
        <v>70</v>
      </c>
      <c r="D126" s="62" t="s">
        <v>1</v>
      </c>
      <c r="E126" s="63">
        <v>1</v>
      </c>
      <c r="F126" s="6" t="s">
        <v>23</v>
      </c>
      <c r="G126" s="64">
        <f>C126*E126</f>
        <v>70</v>
      </c>
      <c r="H126" s="6"/>
      <c r="I126" s="100"/>
    </row>
    <row r="127" spans="1:9" ht="16.5">
      <c r="A127" s="111"/>
      <c r="B127" s="9" t="s">
        <v>30</v>
      </c>
      <c r="C127" s="40">
        <f>G122</f>
        <v>114.4</v>
      </c>
      <c r="D127" s="41" t="s">
        <v>1</v>
      </c>
      <c r="E127" s="11">
        <v>0.035</v>
      </c>
      <c r="F127" s="42" t="s">
        <v>4</v>
      </c>
      <c r="G127" s="43">
        <f>E127*C127</f>
        <v>4.0040000000000004</v>
      </c>
      <c r="H127" s="42"/>
      <c r="I127" s="90"/>
    </row>
    <row r="128" spans="1:9" ht="16.5">
      <c r="A128" s="111"/>
      <c r="B128" s="9" t="s">
        <v>77</v>
      </c>
      <c r="C128" s="40"/>
      <c r="D128" s="41"/>
      <c r="E128" s="11"/>
      <c r="F128" s="42" t="s">
        <v>16</v>
      </c>
      <c r="G128" s="45">
        <f>G125*0.096+G126*0.27</f>
        <v>24.3912</v>
      </c>
      <c r="H128" s="42"/>
      <c r="I128" s="90"/>
    </row>
    <row r="129" spans="1:9" ht="17.25" thickBot="1">
      <c r="A129" s="112"/>
      <c r="B129" s="33" t="s">
        <v>22</v>
      </c>
      <c r="C129" s="56">
        <f>G122</f>
        <v>114.4</v>
      </c>
      <c r="D129" s="34" t="s">
        <v>1</v>
      </c>
      <c r="E129" s="52">
        <v>1.04</v>
      </c>
      <c r="F129" s="15" t="s">
        <v>20</v>
      </c>
      <c r="G129" s="14">
        <f>E129*C129</f>
        <v>118.97600000000001</v>
      </c>
      <c r="H129" s="15"/>
      <c r="I129" s="91"/>
    </row>
    <row r="130" spans="1:9" ht="33.75" customHeight="1" thickTop="1">
      <c r="A130" s="110">
        <v>3</v>
      </c>
      <c r="B130" s="113" t="s">
        <v>45</v>
      </c>
      <c r="C130" s="114"/>
      <c r="D130" s="114"/>
      <c r="E130" s="115"/>
      <c r="F130" s="5" t="s">
        <v>23</v>
      </c>
      <c r="G130" s="5">
        <v>4.45</v>
      </c>
      <c r="H130" s="12"/>
      <c r="I130" s="92"/>
    </row>
    <row r="131" spans="1:9" ht="16.5">
      <c r="A131" s="111"/>
      <c r="B131" s="3" t="s">
        <v>0</v>
      </c>
      <c r="C131" s="16">
        <f>G130</f>
        <v>4.45</v>
      </c>
      <c r="D131" s="17" t="s">
        <v>1</v>
      </c>
      <c r="E131" s="29">
        <v>1.14</v>
      </c>
      <c r="F131" s="7" t="s">
        <v>3</v>
      </c>
      <c r="G131" s="10">
        <f>C131*E131</f>
        <v>5.0729999999999995</v>
      </c>
      <c r="H131" s="2"/>
      <c r="I131" s="89"/>
    </row>
    <row r="132" spans="1:9" ht="16.5">
      <c r="A132" s="111"/>
      <c r="B132" s="61" t="s">
        <v>46</v>
      </c>
      <c r="C132" s="62">
        <v>54</v>
      </c>
      <c r="D132" s="62" t="s">
        <v>1</v>
      </c>
      <c r="E132" s="66">
        <v>1.01</v>
      </c>
      <c r="F132" s="6" t="s">
        <v>2</v>
      </c>
      <c r="G132" s="64">
        <f>C132*E132</f>
        <v>54.54</v>
      </c>
      <c r="H132" s="64"/>
      <c r="I132" s="100"/>
    </row>
    <row r="133" spans="1:9" ht="17.25" thickBot="1">
      <c r="A133" s="112"/>
      <c r="B133" s="33" t="s">
        <v>47</v>
      </c>
      <c r="C133" s="54">
        <f>G130</f>
        <v>4.45</v>
      </c>
      <c r="D133" s="34" t="s">
        <v>1</v>
      </c>
      <c r="E133" s="55">
        <v>0.7</v>
      </c>
      <c r="F133" s="15" t="s">
        <v>48</v>
      </c>
      <c r="G133" s="23">
        <f>C133*E133</f>
        <v>3.1149999999999998</v>
      </c>
      <c r="H133" s="15"/>
      <c r="I133" s="91"/>
    </row>
    <row r="134" spans="1:10" ht="18" thickBot="1" thickTop="1">
      <c r="A134" s="28"/>
      <c r="B134" s="104" t="s">
        <v>51</v>
      </c>
      <c r="C134" s="105"/>
      <c r="D134" s="105"/>
      <c r="E134" s="106"/>
      <c r="F134" s="28"/>
      <c r="G134" s="28"/>
      <c r="H134" s="28"/>
      <c r="I134" s="93"/>
      <c r="J134" s="46"/>
    </row>
    <row r="135" spans="1:9" ht="18" thickBot="1" thickTop="1">
      <c r="A135" s="107" t="s">
        <v>95</v>
      </c>
      <c r="B135" s="108"/>
      <c r="C135" s="108"/>
      <c r="D135" s="108"/>
      <c r="E135" s="108"/>
      <c r="F135" s="108"/>
      <c r="G135" s="108"/>
      <c r="H135" s="108"/>
      <c r="I135" s="109"/>
    </row>
    <row r="136" spans="1:9" ht="17.25" customHeight="1" thickTop="1">
      <c r="A136" s="110">
        <v>1</v>
      </c>
      <c r="B136" s="113" t="s">
        <v>73</v>
      </c>
      <c r="C136" s="114"/>
      <c r="D136" s="114"/>
      <c r="E136" s="115"/>
      <c r="F136" s="5" t="s">
        <v>23</v>
      </c>
      <c r="G136" s="5">
        <v>4.3</v>
      </c>
      <c r="H136" s="12"/>
      <c r="I136" s="92"/>
    </row>
    <row r="137" spans="1:9" ht="16.5">
      <c r="A137" s="111"/>
      <c r="B137" s="3" t="s">
        <v>0</v>
      </c>
      <c r="C137" s="25">
        <f>G136</f>
        <v>4.3</v>
      </c>
      <c r="D137" s="17" t="s">
        <v>1</v>
      </c>
      <c r="E137" s="37">
        <v>9.09</v>
      </c>
      <c r="F137" s="7" t="s">
        <v>3</v>
      </c>
      <c r="G137" s="10">
        <f>C137*E137</f>
        <v>39.086999999999996</v>
      </c>
      <c r="H137" s="2"/>
      <c r="I137" s="89"/>
    </row>
    <row r="138" spans="1:9" ht="16.5">
      <c r="A138" s="111"/>
      <c r="B138" s="3" t="s">
        <v>21</v>
      </c>
      <c r="C138" s="38">
        <f>G136</f>
        <v>4.3</v>
      </c>
      <c r="D138" s="30" t="s">
        <v>1</v>
      </c>
      <c r="E138" s="17">
        <v>1.02</v>
      </c>
      <c r="F138" s="2" t="s">
        <v>4</v>
      </c>
      <c r="G138" s="19">
        <f>C138*E138</f>
        <v>4.386</v>
      </c>
      <c r="H138" s="2"/>
      <c r="I138" s="89"/>
    </row>
    <row r="139" spans="1:9" ht="16.5">
      <c r="A139" s="111"/>
      <c r="B139" s="3" t="s">
        <v>71</v>
      </c>
      <c r="C139" s="38">
        <f>G136</f>
        <v>4.3</v>
      </c>
      <c r="D139" s="30" t="s">
        <v>1</v>
      </c>
      <c r="E139" s="17">
        <v>2.64</v>
      </c>
      <c r="F139" s="2" t="s">
        <v>23</v>
      </c>
      <c r="G139" s="19">
        <f>C139*E139</f>
        <v>11.352</v>
      </c>
      <c r="H139" s="2"/>
      <c r="I139" s="89"/>
    </row>
    <row r="140" spans="1:9" ht="16.5">
      <c r="A140" s="111"/>
      <c r="B140" s="9" t="s">
        <v>72</v>
      </c>
      <c r="C140" s="40">
        <f>G136</f>
        <v>4.3</v>
      </c>
      <c r="D140" s="41" t="s">
        <v>1</v>
      </c>
      <c r="E140" s="60">
        <v>0.0598</v>
      </c>
      <c r="F140" s="42" t="s">
        <v>4</v>
      </c>
      <c r="G140" s="43">
        <f>E140*C140</f>
        <v>0.25714</v>
      </c>
      <c r="H140" s="42"/>
      <c r="I140" s="90"/>
    </row>
    <row r="141" spans="1:9" ht="16.5">
      <c r="A141" s="111"/>
      <c r="B141" s="3" t="s">
        <v>19</v>
      </c>
      <c r="C141" s="38">
        <f>G136</f>
        <v>4.3</v>
      </c>
      <c r="D141" s="30" t="s">
        <v>1</v>
      </c>
      <c r="E141" s="32">
        <v>0.76</v>
      </c>
      <c r="F141" s="2" t="s">
        <v>20</v>
      </c>
      <c r="G141" s="10">
        <f>C141*E141</f>
        <v>3.268</v>
      </c>
      <c r="H141" s="2"/>
      <c r="I141" s="89"/>
    </row>
    <row r="142" spans="1:9" ht="17.25" thickBot="1">
      <c r="A142" s="112"/>
      <c r="B142" s="33" t="s">
        <v>22</v>
      </c>
      <c r="C142" s="56">
        <f>G136</f>
        <v>4.3</v>
      </c>
      <c r="D142" s="34" t="s">
        <v>1</v>
      </c>
      <c r="E142" s="35">
        <v>0.49</v>
      </c>
      <c r="F142" s="15" t="s">
        <v>20</v>
      </c>
      <c r="G142" s="14">
        <f>E142*C142</f>
        <v>2.1069999999999998</v>
      </c>
      <c r="H142" s="15"/>
      <c r="I142" s="91"/>
    </row>
    <row r="143" spans="1:9" ht="17.25" customHeight="1" thickTop="1">
      <c r="A143" s="110">
        <v>2</v>
      </c>
      <c r="B143" s="113" t="s">
        <v>74</v>
      </c>
      <c r="C143" s="114"/>
      <c r="D143" s="114"/>
      <c r="E143" s="115"/>
      <c r="F143" s="5" t="s">
        <v>23</v>
      </c>
      <c r="G143" s="5">
        <v>36</v>
      </c>
      <c r="H143" s="12"/>
      <c r="I143" s="92"/>
    </row>
    <row r="144" spans="1:9" ht="16.5">
      <c r="A144" s="111"/>
      <c r="B144" s="3" t="s">
        <v>0</v>
      </c>
      <c r="C144" s="25">
        <f>G143</f>
        <v>36</v>
      </c>
      <c r="D144" s="17" t="s">
        <v>1</v>
      </c>
      <c r="E144" s="29">
        <v>15.5</v>
      </c>
      <c r="F144" s="7" t="s">
        <v>3</v>
      </c>
      <c r="G144" s="10">
        <f>C144*E144</f>
        <v>558</v>
      </c>
      <c r="H144" s="2"/>
      <c r="I144" s="89"/>
    </row>
    <row r="145" spans="1:9" ht="16.5">
      <c r="A145" s="111"/>
      <c r="B145" s="3" t="s">
        <v>19</v>
      </c>
      <c r="C145" s="38">
        <f>G143</f>
        <v>36</v>
      </c>
      <c r="D145" s="30" t="s">
        <v>1</v>
      </c>
      <c r="E145" s="32">
        <v>0.05</v>
      </c>
      <c r="F145" s="2" t="s">
        <v>20</v>
      </c>
      <c r="G145" s="10">
        <f>C145*E145</f>
        <v>1.8</v>
      </c>
      <c r="H145" s="2"/>
      <c r="I145" s="89"/>
    </row>
    <row r="146" spans="1:9" ht="33">
      <c r="A146" s="111"/>
      <c r="B146" s="61" t="s">
        <v>75</v>
      </c>
      <c r="C146" s="65">
        <v>13.5</v>
      </c>
      <c r="D146" s="62" t="s">
        <v>1</v>
      </c>
      <c r="E146" s="63">
        <v>1</v>
      </c>
      <c r="F146" s="6" t="s">
        <v>23</v>
      </c>
      <c r="G146" s="64">
        <f>C146*E146</f>
        <v>13.5</v>
      </c>
      <c r="H146" s="6"/>
      <c r="I146" s="100"/>
    </row>
    <row r="147" spans="1:9" ht="33">
      <c r="A147" s="111"/>
      <c r="B147" s="61" t="s">
        <v>76</v>
      </c>
      <c r="C147" s="65">
        <v>22.5</v>
      </c>
      <c r="D147" s="62" t="s">
        <v>1</v>
      </c>
      <c r="E147" s="63">
        <v>1</v>
      </c>
      <c r="F147" s="6" t="s">
        <v>23</v>
      </c>
      <c r="G147" s="64">
        <f>C147*E147</f>
        <v>22.5</v>
      </c>
      <c r="H147" s="6"/>
      <c r="I147" s="100"/>
    </row>
    <row r="148" spans="1:9" ht="16.5">
      <c r="A148" s="111"/>
      <c r="B148" s="9" t="s">
        <v>30</v>
      </c>
      <c r="C148" s="40">
        <f>G143</f>
        <v>36</v>
      </c>
      <c r="D148" s="41" t="s">
        <v>1</v>
      </c>
      <c r="E148" s="11">
        <v>0.035</v>
      </c>
      <c r="F148" s="42" t="s">
        <v>4</v>
      </c>
      <c r="G148" s="43">
        <f>E148*C148</f>
        <v>1.2600000000000002</v>
      </c>
      <c r="H148" s="42"/>
      <c r="I148" s="90"/>
    </row>
    <row r="149" spans="1:9" ht="16.5">
      <c r="A149" s="111"/>
      <c r="B149" s="9" t="s">
        <v>77</v>
      </c>
      <c r="C149" s="40"/>
      <c r="D149" s="41"/>
      <c r="E149" s="11"/>
      <c r="F149" s="42" t="s">
        <v>16</v>
      </c>
      <c r="G149" s="45">
        <f>G146*0.096+G147*0.27</f>
        <v>7.371</v>
      </c>
      <c r="H149" s="42"/>
      <c r="I149" s="90"/>
    </row>
    <row r="150" spans="1:9" ht="17.25" thickBot="1">
      <c r="A150" s="112"/>
      <c r="B150" s="33" t="s">
        <v>22</v>
      </c>
      <c r="C150" s="56">
        <f>G143</f>
        <v>36</v>
      </c>
      <c r="D150" s="34" t="s">
        <v>1</v>
      </c>
      <c r="E150" s="52">
        <v>1.04</v>
      </c>
      <c r="F150" s="15" t="s">
        <v>20</v>
      </c>
      <c r="G150" s="14">
        <f>E150*C150</f>
        <v>37.44</v>
      </c>
      <c r="H150" s="15"/>
      <c r="I150" s="91"/>
    </row>
    <row r="151" spans="1:9" ht="33.75" customHeight="1" thickTop="1">
      <c r="A151" s="110">
        <v>3</v>
      </c>
      <c r="B151" s="113" t="s">
        <v>45</v>
      </c>
      <c r="C151" s="114"/>
      <c r="D151" s="114"/>
      <c r="E151" s="115"/>
      <c r="F151" s="5" t="s">
        <v>23</v>
      </c>
      <c r="G151" s="5">
        <v>0.5</v>
      </c>
      <c r="H151" s="12"/>
      <c r="I151" s="92"/>
    </row>
    <row r="152" spans="1:9" ht="16.5">
      <c r="A152" s="111"/>
      <c r="B152" s="3" t="s">
        <v>0</v>
      </c>
      <c r="C152" s="25">
        <f>G151</f>
        <v>0.5</v>
      </c>
      <c r="D152" s="17" t="s">
        <v>1</v>
      </c>
      <c r="E152" s="29">
        <v>1.14</v>
      </c>
      <c r="F152" s="7" t="s">
        <v>3</v>
      </c>
      <c r="G152" s="10">
        <f>C152*E152</f>
        <v>0.57</v>
      </c>
      <c r="H152" s="2"/>
      <c r="I152" s="89"/>
    </row>
    <row r="153" spans="1:9" ht="16.5">
      <c r="A153" s="111"/>
      <c r="B153" s="3" t="s">
        <v>46</v>
      </c>
      <c r="C153" s="30">
        <v>6</v>
      </c>
      <c r="D153" s="30" t="s">
        <v>1</v>
      </c>
      <c r="E153" s="53">
        <v>1.01</v>
      </c>
      <c r="F153" s="2" t="s">
        <v>2</v>
      </c>
      <c r="G153" s="10">
        <f>C153*E153</f>
        <v>6.0600000000000005</v>
      </c>
      <c r="H153" s="10"/>
      <c r="I153" s="89"/>
    </row>
    <row r="154" spans="1:9" ht="17.25" thickBot="1">
      <c r="A154" s="112"/>
      <c r="B154" s="33" t="s">
        <v>47</v>
      </c>
      <c r="C154" s="56">
        <f>G151</f>
        <v>0.5</v>
      </c>
      <c r="D154" s="34" t="s">
        <v>1</v>
      </c>
      <c r="E154" s="55">
        <v>0.7</v>
      </c>
      <c r="F154" s="15" t="s">
        <v>48</v>
      </c>
      <c r="G154" s="23">
        <f>C154*E154</f>
        <v>0.35</v>
      </c>
      <c r="H154" s="15"/>
      <c r="I154" s="91"/>
    </row>
    <row r="155" spans="1:10" ht="18" thickBot="1" thickTop="1">
      <c r="A155" s="28"/>
      <c r="B155" s="104" t="s">
        <v>52</v>
      </c>
      <c r="C155" s="105"/>
      <c r="D155" s="105"/>
      <c r="E155" s="106"/>
      <c r="F155" s="28"/>
      <c r="G155" s="28"/>
      <c r="H155" s="28"/>
      <c r="I155" s="93"/>
      <c r="J155" s="46"/>
    </row>
    <row r="156" spans="1:9" ht="18" thickBot="1" thickTop="1">
      <c r="A156" s="107" t="s">
        <v>96</v>
      </c>
      <c r="B156" s="108"/>
      <c r="C156" s="108"/>
      <c r="D156" s="108"/>
      <c r="E156" s="108"/>
      <c r="F156" s="108"/>
      <c r="G156" s="108"/>
      <c r="H156" s="108"/>
      <c r="I156" s="109"/>
    </row>
    <row r="157" spans="1:9" ht="17.25" customHeight="1" thickTop="1">
      <c r="A157" s="110">
        <v>1</v>
      </c>
      <c r="B157" s="113" t="s">
        <v>73</v>
      </c>
      <c r="C157" s="114"/>
      <c r="D157" s="114"/>
      <c r="E157" s="115"/>
      <c r="F157" s="5" t="s">
        <v>4</v>
      </c>
      <c r="G157" s="5">
        <v>30.4</v>
      </c>
      <c r="H157" s="12"/>
      <c r="I157" s="92"/>
    </row>
    <row r="158" spans="1:9" ht="16.5">
      <c r="A158" s="111"/>
      <c r="B158" s="3" t="s">
        <v>0</v>
      </c>
      <c r="C158" s="25">
        <f>G157</f>
        <v>30.4</v>
      </c>
      <c r="D158" s="17" t="s">
        <v>1</v>
      </c>
      <c r="E158" s="37">
        <v>9.09</v>
      </c>
      <c r="F158" s="7" t="s">
        <v>3</v>
      </c>
      <c r="G158" s="10">
        <f>C158*E158</f>
        <v>276.33599999999996</v>
      </c>
      <c r="H158" s="2"/>
      <c r="I158" s="89"/>
    </row>
    <row r="159" spans="1:9" ht="16.5">
      <c r="A159" s="111"/>
      <c r="B159" s="3" t="s">
        <v>21</v>
      </c>
      <c r="C159" s="38">
        <f>G157</f>
        <v>30.4</v>
      </c>
      <c r="D159" s="30" t="s">
        <v>1</v>
      </c>
      <c r="E159" s="17">
        <v>1.02</v>
      </c>
      <c r="F159" s="2" t="s">
        <v>4</v>
      </c>
      <c r="G159" s="19">
        <f>C159*E159</f>
        <v>31.008</v>
      </c>
      <c r="H159" s="2"/>
      <c r="I159" s="89"/>
    </row>
    <row r="160" spans="1:9" ht="16.5">
      <c r="A160" s="111"/>
      <c r="B160" s="3" t="s">
        <v>71</v>
      </c>
      <c r="C160" s="38">
        <f>G157</f>
        <v>30.4</v>
      </c>
      <c r="D160" s="30" t="s">
        <v>1</v>
      </c>
      <c r="E160" s="17">
        <v>2.64</v>
      </c>
      <c r="F160" s="2" t="s">
        <v>23</v>
      </c>
      <c r="G160" s="19">
        <f>C160*E160</f>
        <v>80.256</v>
      </c>
      <c r="H160" s="2"/>
      <c r="I160" s="89"/>
    </row>
    <row r="161" spans="1:9" ht="16.5">
      <c r="A161" s="111"/>
      <c r="B161" s="9" t="s">
        <v>72</v>
      </c>
      <c r="C161" s="40">
        <f>G157</f>
        <v>30.4</v>
      </c>
      <c r="D161" s="41" t="s">
        <v>1</v>
      </c>
      <c r="E161" s="60">
        <v>0.0598</v>
      </c>
      <c r="F161" s="42" t="s">
        <v>4</v>
      </c>
      <c r="G161" s="43">
        <f>E161*C161</f>
        <v>1.81792</v>
      </c>
      <c r="H161" s="42"/>
      <c r="I161" s="90"/>
    </row>
    <row r="162" spans="1:9" ht="16.5">
      <c r="A162" s="111"/>
      <c r="B162" s="3" t="s">
        <v>19</v>
      </c>
      <c r="C162" s="38">
        <f>G157</f>
        <v>30.4</v>
      </c>
      <c r="D162" s="30" t="s">
        <v>1</v>
      </c>
      <c r="E162" s="32">
        <v>0.76</v>
      </c>
      <c r="F162" s="2" t="s">
        <v>20</v>
      </c>
      <c r="G162" s="10">
        <f>C162*E162</f>
        <v>23.104</v>
      </c>
      <c r="H162" s="2"/>
      <c r="I162" s="89"/>
    </row>
    <row r="163" spans="1:9" ht="17.25" thickBot="1">
      <c r="A163" s="112"/>
      <c r="B163" s="33" t="s">
        <v>22</v>
      </c>
      <c r="C163" s="56">
        <f>G157</f>
        <v>30.4</v>
      </c>
      <c r="D163" s="34" t="s">
        <v>1</v>
      </c>
      <c r="E163" s="35">
        <v>0.49</v>
      </c>
      <c r="F163" s="15" t="s">
        <v>20</v>
      </c>
      <c r="G163" s="14">
        <f>E163*C163</f>
        <v>14.895999999999999</v>
      </c>
      <c r="H163" s="15"/>
      <c r="I163" s="91"/>
    </row>
    <row r="164" spans="1:9" ht="17.25" customHeight="1" thickTop="1">
      <c r="A164" s="110">
        <v>2</v>
      </c>
      <c r="B164" s="113" t="s">
        <v>74</v>
      </c>
      <c r="C164" s="114"/>
      <c r="D164" s="114"/>
      <c r="E164" s="115"/>
      <c r="F164" s="5" t="s">
        <v>23</v>
      </c>
      <c r="G164" s="5">
        <v>252.3</v>
      </c>
      <c r="H164" s="12"/>
      <c r="I164" s="92"/>
    </row>
    <row r="165" spans="1:9" ht="16.5">
      <c r="A165" s="111"/>
      <c r="B165" s="3" t="s">
        <v>0</v>
      </c>
      <c r="C165" s="16">
        <f>G164</f>
        <v>252.3</v>
      </c>
      <c r="D165" s="17" t="s">
        <v>1</v>
      </c>
      <c r="E165" s="29">
        <v>15.5</v>
      </c>
      <c r="F165" s="7" t="s">
        <v>3</v>
      </c>
      <c r="G165" s="10">
        <f>C165*E165</f>
        <v>3910.65</v>
      </c>
      <c r="H165" s="2"/>
      <c r="I165" s="89"/>
    </row>
    <row r="166" spans="1:9" ht="16.5">
      <c r="A166" s="111"/>
      <c r="B166" s="3" t="s">
        <v>19</v>
      </c>
      <c r="C166" s="39">
        <f>G164</f>
        <v>252.3</v>
      </c>
      <c r="D166" s="30" t="s">
        <v>1</v>
      </c>
      <c r="E166" s="32">
        <v>0.05</v>
      </c>
      <c r="F166" s="2" t="s">
        <v>20</v>
      </c>
      <c r="G166" s="10">
        <f>C166*E166</f>
        <v>12.615000000000002</v>
      </c>
      <c r="H166" s="2"/>
      <c r="I166" s="89"/>
    </row>
    <row r="167" spans="1:9" ht="33">
      <c r="A167" s="111"/>
      <c r="B167" s="61" t="s">
        <v>75</v>
      </c>
      <c r="C167" s="65">
        <v>100.3</v>
      </c>
      <c r="D167" s="62" t="s">
        <v>1</v>
      </c>
      <c r="E167" s="63">
        <v>1</v>
      </c>
      <c r="F167" s="6" t="s">
        <v>23</v>
      </c>
      <c r="G167" s="64">
        <f>C167*E167</f>
        <v>100.3</v>
      </c>
      <c r="H167" s="6"/>
      <c r="I167" s="100"/>
    </row>
    <row r="168" spans="1:9" ht="33">
      <c r="A168" s="111"/>
      <c r="B168" s="61" t="s">
        <v>76</v>
      </c>
      <c r="C168" s="65">
        <v>152</v>
      </c>
      <c r="D168" s="62" t="s">
        <v>1</v>
      </c>
      <c r="E168" s="63">
        <v>1</v>
      </c>
      <c r="F168" s="6" t="s">
        <v>23</v>
      </c>
      <c r="G168" s="64">
        <f>C168*E168</f>
        <v>152</v>
      </c>
      <c r="H168" s="6"/>
      <c r="I168" s="100"/>
    </row>
    <row r="169" spans="1:9" ht="16.5">
      <c r="A169" s="111"/>
      <c r="B169" s="9" t="s">
        <v>30</v>
      </c>
      <c r="C169" s="47">
        <f>G164</f>
        <v>252.3</v>
      </c>
      <c r="D169" s="41" t="s">
        <v>1</v>
      </c>
      <c r="E169" s="11">
        <v>0.035</v>
      </c>
      <c r="F169" s="42" t="s">
        <v>4</v>
      </c>
      <c r="G169" s="43">
        <f>E169*C169</f>
        <v>8.8305</v>
      </c>
      <c r="H169" s="42"/>
      <c r="I169" s="90"/>
    </row>
    <row r="170" spans="1:9" ht="16.5">
      <c r="A170" s="111"/>
      <c r="B170" s="9" t="s">
        <v>77</v>
      </c>
      <c r="C170" s="47"/>
      <c r="D170" s="41"/>
      <c r="E170" s="11"/>
      <c r="F170" s="42" t="s">
        <v>16</v>
      </c>
      <c r="G170" s="45">
        <f>G167*0.096+G168*0.27</f>
        <v>50.668800000000005</v>
      </c>
      <c r="H170" s="42"/>
      <c r="I170" s="90"/>
    </row>
    <row r="171" spans="1:9" ht="17.25" thickBot="1">
      <c r="A171" s="112"/>
      <c r="B171" s="33" t="s">
        <v>22</v>
      </c>
      <c r="C171" s="54">
        <f>G164</f>
        <v>252.3</v>
      </c>
      <c r="D171" s="34" t="s">
        <v>1</v>
      </c>
      <c r="E171" s="52">
        <v>1.04</v>
      </c>
      <c r="F171" s="15" t="s">
        <v>20</v>
      </c>
      <c r="G171" s="14">
        <f>E171*C171</f>
        <v>262.392</v>
      </c>
      <c r="H171" s="15"/>
      <c r="I171" s="91"/>
    </row>
    <row r="172" spans="1:9" ht="33.75" customHeight="1" thickTop="1">
      <c r="A172" s="110">
        <v>3</v>
      </c>
      <c r="B172" s="113" t="s">
        <v>45</v>
      </c>
      <c r="C172" s="114"/>
      <c r="D172" s="114"/>
      <c r="E172" s="115"/>
      <c r="F172" s="5" t="s">
        <v>23</v>
      </c>
      <c r="G172" s="5">
        <v>15</v>
      </c>
      <c r="H172" s="12"/>
      <c r="I172" s="92"/>
    </row>
    <row r="173" spans="1:9" ht="16.5">
      <c r="A173" s="111"/>
      <c r="B173" s="3" t="s">
        <v>0</v>
      </c>
      <c r="C173" s="16">
        <f>G172</f>
        <v>15</v>
      </c>
      <c r="D173" s="17" t="s">
        <v>1</v>
      </c>
      <c r="E173" s="29">
        <v>1.14</v>
      </c>
      <c r="F173" s="7" t="s">
        <v>3</v>
      </c>
      <c r="G173" s="10">
        <f>C173*E173</f>
        <v>17.099999999999998</v>
      </c>
      <c r="H173" s="2"/>
      <c r="I173" s="89"/>
    </row>
    <row r="174" spans="1:9" ht="16.5">
      <c r="A174" s="111"/>
      <c r="B174" s="3" t="s">
        <v>46</v>
      </c>
      <c r="C174" s="30">
        <v>182.4</v>
      </c>
      <c r="D174" s="30" t="s">
        <v>1</v>
      </c>
      <c r="E174" s="53">
        <v>1.01</v>
      </c>
      <c r="F174" s="2" t="s">
        <v>2</v>
      </c>
      <c r="G174" s="10">
        <f>C174*E174</f>
        <v>184.22400000000002</v>
      </c>
      <c r="H174" s="10"/>
      <c r="I174" s="89"/>
    </row>
    <row r="175" spans="1:9" ht="17.25" thickBot="1">
      <c r="A175" s="112"/>
      <c r="B175" s="33" t="s">
        <v>47</v>
      </c>
      <c r="C175" s="56">
        <f>G172</f>
        <v>15</v>
      </c>
      <c r="D175" s="34" t="s">
        <v>1</v>
      </c>
      <c r="E175" s="55">
        <v>0.7</v>
      </c>
      <c r="F175" s="15" t="s">
        <v>48</v>
      </c>
      <c r="G175" s="23">
        <f>C175*E175</f>
        <v>10.5</v>
      </c>
      <c r="H175" s="15"/>
      <c r="I175" s="91"/>
    </row>
    <row r="176" spans="1:10" ht="18" thickBot="1" thickTop="1">
      <c r="A176" s="28"/>
      <c r="B176" s="104" t="s">
        <v>53</v>
      </c>
      <c r="C176" s="105"/>
      <c r="D176" s="105"/>
      <c r="E176" s="106"/>
      <c r="F176" s="28"/>
      <c r="G176" s="28"/>
      <c r="H176" s="28"/>
      <c r="I176" s="93"/>
      <c r="J176" s="46"/>
    </row>
    <row r="177" spans="1:9" ht="18" thickBot="1" thickTop="1">
      <c r="A177" s="107" t="s">
        <v>97</v>
      </c>
      <c r="B177" s="108"/>
      <c r="C177" s="108"/>
      <c r="D177" s="108"/>
      <c r="E177" s="108"/>
      <c r="F177" s="108"/>
      <c r="G177" s="108"/>
      <c r="H177" s="108"/>
      <c r="I177" s="109"/>
    </row>
    <row r="178" spans="1:9" ht="17.25" customHeight="1" thickTop="1">
      <c r="A178" s="110">
        <v>1</v>
      </c>
      <c r="B178" s="113" t="s">
        <v>73</v>
      </c>
      <c r="C178" s="114"/>
      <c r="D178" s="114"/>
      <c r="E178" s="115"/>
      <c r="F178" s="5" t="s">
        <v>23</v>
      </c>
      <c r="G178" s="5">
        <v>1.16</v>
      </c>
      <c r="H178" s="12"/>
      <c r="I178" s="92"/>
    </row>
    <row r="179" spans="1:9" ht="16.5">
      <c r="A179" s="111"/>
      <c r="B179" s="3" t="s">
        <v>0</v>
      </c>
      <c r="C179" s="67">
        <f>G178</f>
        <v>1.16</v>
      </c>
      <c r="D179" s="17" t="s">
        <v>1</v>
      </c>
      <c r="E179" s="37">
        <v>9.09</v>
      </c>
      <c r="F179" s="7" t="s">
        <v>3</v>
      </c>
      <c r="G179" s="10">
        <f>C179*E179</f>
        <v>10.5444</v>
      </c>
      <c r="H179" s="2"/>
      <c r="I179" s="89"/>
    </row>
    <row r="180" spans="1:9" ht="16.5">
      <c r="A180" s="111"/>
      <c r="B180" s="3" t="s">
        <v>21</v>
      </c>
      <c r="C180" s="68">
        <f>G178</f>
        <v>1.16</v>
      </c>
      <c r="D180" s="30" t="s">
        <v>1</v>
      </c>
      <c r="E180" s="17">
        <v>1.02</v>
      </c>
      <c r="F180" s="2" t="s">
        <v>4</v>
      </c>
      <c r="G180" s="19">
        <f>C180*E180</f>
        <v>1.1832</v>
      </c>
      <c r="H180" s="2"/>
      <c r="I180" s="89"/>
    </row>
    <row r="181" spans="1:9" ht="16.5">
      <c r="A181" s="111"/>
      <c r="B181" s="3" t="s">
        <v>71</v>
      </c>
      <c r="C181" s="68">
        <f>G178</f>
        <v>1.16</v>
      </c>
      <c r="D181" s="30" t="s">
        <v>1</v>
      </c>
      <c r="E181" s="17">
        <v>2.64</v>
      </c>
      <c r="F181" s="2" t="s">
        <v>23</v>
      </c>
      <c r="G181" s="19">
        <f>C181*E181</f>
        <v>3.0624</v>
      </c>
      <c r="H181" s="2"/>
      <c r="I181" s="89"/>
    </row>
    <row r="182" spans="1:9" ht="16.5">
      <c r="A182" s="111"/>
      <c r="B182" s="9" t="s">
        <v>72</v>
      </c>
      <c r="C182" s="69">
        <f>G178</f>
        <v>1.16</v>
      </c>
      <c r="D182" s="41" t="s">
        <v>1</v>
      </c>
      <c r="E182" s="60">
        <v>0.0598</v>
      </c>
      <c r="F182" s="42" t="s">
        <v>4</v>
      </c>
      <c r="G182" s="43">
        <f>E182*C182</f>
        <v>0.069368</v>
      </c>
      <c r="H182" s="42"/>
      <c r="I182" s="90"/>
    </row>
    <row r="183" spans="1:9" ht="16.5">
      <c r="A183" s="111"/>
      <c r="B183" s="3" t="s">
        <v>19</v>
      </c>
      <c r="C183" s="68">
        <f>G178</f>
        <v>1.16</v>
      </c>
      <c r="D183" s="30" t="s">
        <v>1</v>
      </c>
      <c r="E183" s="32">
        <v>0.76</v>
      </c>
      <c r="F183" s="2" t="s">
        <v>20</v>
      </c>
      <c r="G183" s="10">
        <f>C183*E183</f>
        <v>0.8815999999999999</v>
      </c>
      <c r="H183" s="2"/>
      <c r="I183" s="89"/>
    </row>
    <row r="184" spans="1:9" ht="17.25" thickBot="1">
      <c r="A184" s="112"/>
      <c r="B184" s="33" t="s">
        <v>22</v>
      </c>
      <c r="C184" s="70">
        <f>G178</f>
        <v>1.16</v>
      </c>
      <c r="D184" s="34" t="s">
        <v>1</v>
      </c>
      <c r="E184" s="35">
        <v>0.49</v>
      </c>
      <c r="F184" s="15" t="s">
        <v>20</v>
      </c>
      <c r="G184" s="14">
        <f>E184*C184</f>
        <v>0.5683999999999999</v>
      </c>
      <c r="H184" s="15"/>
      <c r="I184" s="91"/>
    </row>
    <row r="185" spans="1:9" ht="17.25" customHeight="1" thickTop="1">
      <c r="A185" s="110">
        <v>2</v>
      </c>
      <c r="B185" s="113" t="s">
        <v>74</v>
      </c>
      <c r="C185" s="114"/>
      <c r="D185" s="114"/>
      <c r="E185" s="115"/>
      <c r="F185" s="5" t="s">
        <v>23</v>
      </c>
      <c r="G185" s="5">
        <v>9.2</v>
      </c>
      <c r="H185" s="12"/>
      <c r="I185" s="92"/>
    </row>
    <row r="186" spans="1:9" ht="16.5">
      <c r="A186" s="111"/>
      <c r="B186" s="3" t="s">
        <v>0</v>
      </c>
      <c r="C186" s="16">
        <f>G185</f>
        <v>9.2</v>
      </c>
      <c r="D186" s="17" t="s">
        <v>1</v>
      </c>
      <c r="E186" s="29">
        <v>15.5</v>
      </c>
      <c r="F186" s="7" t="s">
        <v>3</v>
      </c>
      <c r="G186" s="10">
        <f>C186*E186</f>
        <v>142.6</v>
      </c>
      <c r="H186" s="2"/>
      <c r="I186" s="89"/>
    </row>
    <row r="187" spans="1:9" ht="16.5">
      <c r="A187" s="111"/>
      <c r="B187" s="3" t="s">
        <v>19</v>
      </c>
      <c r="C187" s="39">
        <f>G185</f>
        <v>9.2</v>
      </c>
      <c r="D187" s="30" t="s">
        <v>1</v>
      </c>
      <c r="E187" s="32">
        <v>0.05</v>
      </c>
      <c r="F187" s="2" t="s">
        <v>20</v>
      </c>
      <c r="G187" s="10">
        <f>C187*E187</f>
        <v>0.45999999999999996</v>
      </c>
      <c r="H187" s="2"/>
      <c r="I187" s="89"/>
    </row>
    <row r="188" spans="1:9" ht="33">
      <c r="A188" s="111"/>
      <c r="B188" s="61" t="s">
        <v>75</v>
      </c>
      <c r="C188" s="65">
        <v>4</v>
      </c>
      <c r="D188" s="62" t="s">
        <v>1</v>
      </c>
      <c r="E188" s="63">
        <v>1</v>
      </c>
      <c r="F188" s="6" t="s">
        <v>23</v>
      </c>
      <c r="G188" s="64">
        <f>C188*E188</f>
        <v>4</v>
      </c>
      <c r="H188" s="6"/>
      <c r="I188" s="100"/>
    </row>
    <row r="189" spans="1:9" ht="33">
      <c r="A189" s="111"/>
      <c r="B189" s="61" t="s">
        <v>76</v>
      </c>
      <c r="C189" s="65">
        <v>5.2</v>
      </c>
      <c r="D189" s="62" t="s">
        <v>1</v>
      </c>
      <c r="E189" s="63">
        <v>1</v>
      </c>
      <c r="F189" s="6" t="s">
        <v>23</v>
      </c>
      <c r="G189" s="64">
        <f>C189*E189</f>
        <v>5.2</v>
      </c>
      <c r="H189" s="6"/>
      <c r="I189" s="100"/>
    </row>
    <row r="190" spans="1:9" ht="16.5">
      <c r="A190" s="111"/>
      <c r="B190" s="9" t="s">
        <v>30</v>
      </c>
      <c r="C190" s="47">
        <f>G185</f>
        <v>9.2</v>
      </c>
      <c r="D190" s="41" t="s">
        <v>1</v>
      </c>
      <c r="E190" s="11">
        <v>0.035</v>
      </c>
      <c r="F190" s="42" t="s">
        <v>4</v>
      </c>
      <c r="G190" s="43">
        <f>E190*C190</f>
        <v>0.322</v>
      </c>
      <c r="H190" s="42"/>
      <c r="I190" s="90"/>
    </row>
    <row r="191" spans="1:9" ht="16.5">
      <c r="A191" s="111"/>
      <c r="B191" s="9" t="s">
        <v>77</v>
      </c>
      <c r="C191" s="47"/>
      <c r="D191" s="41"/>
      <c r="E191" s="11"/>
      <c r="F191" s="42" t="s">
        <v>16</v>
      </c>
      <c r="G191" s="45">
        <f>G188*0.096+G189*0.27</f>
        <v>1.7880000000000003</v>
      </c>
      <c r="H191" s="42"/>
      <c r="I191" s="90"/>
    </row>
    <row r="192" spans="1:9" ht="17.25" thickBot="1">
      <c r="A192" s="112"/>
      <c r="B192" s="33" t="s">
        <v>22</v>
      </c>
      <c r="C192" s="54">
        <f>G185</f>
        <v>9.2</v>
      </c>
      <c r="D192" s="34" t="s">
        <v>1</v>
      </c>
      <c r="E192" s="52">
        <v>1.04</v>
      </c>
      <c r="F192" s="15" t="s">
        <v>20</v>
      </c>
      <c r="G192" s="14">
        <f>E192*C192</f>
        <v>9.568</v>
      </c>
      <c r="H192" s="15"/>
      <c r="I192" s="91"/>
    </row>
    <row r="193" spans="1:9" ht="33.75" customHeight="1" thickTop="1">
      <c r="A193" s="110">
        <v>3</v>
      </c>
      <c r="B193" s="113" t="s">
        <v>45</v>
      </c>
      <c r="C193" s="114"/>
      <c r="D193" s="114"/>
      <c r="E193" s="115"/>
      <c r="F193" s="5" t="s">
        <v>23</v>
      </c>
      <c r="G193" s="5">
        <v>0.7</v>
      </c>
      <c r="H193" s="12"/>
      <c r="I193" s="92"/>
    </row>
    <row r="194" spans="1:9" ht="16.5">
      <c r="A194" s="111"/>
      <c r="B194" s="3" t="s">
        <v>0</v>
      </c>
      <c r="C194" s="16">
        <f>G193</f>
        <v>0.7</v>
      </c>
      <c r="D194" s="17" t="s">
        <v>1</v>
      </c>
      <c r="E194" s="29">
        <v>1.14</v>
      </c>
      <c r="F194" s="7" t="s">
        <v>3</v>
      </c>
      <c r="G194" s="10">
        <f>C194*E194</f>
        <v>0.7979999999999999</v>
      </c>
      <c r="H194" s="2"/>
      <c r="I194" s="89"/>
    </row>
    <row r="195" spans="1:9" ht="33.75" customHeight="1">
      <c r="A195" s="111"/>
      <c r="B195" s="61" t="s">
        <v>46</v>
      </c>
      <c r="C195" s="30">
        <v>9.6</v>
      </c>
      <c r="D195" s="30" t="s">
        <v>1</v>
      </c>
      <c r="E195" s="53">
        <v>1.01</v>
      </c>
      <c r="F195" s="2" t="s">
        <v>2</v>
      </c>
      <c r="G195" s="10">
        <f>C195*E195</f>
        <v>9.696</v>
      </c>
      <c r="H195" s="10"/>
      <c r="I195" s="89"/>
    </row>
    <row r="196" spans="1:9" ht="17.25" thickBot="1">
      <c r="A196" s="112"/>
      <c r="B196" s="33" t="s">
        <v>47</v>
      </c>
      <c r="C196" s="56">
        <f>G193</f>
        <v>0.7</v>
      </c>
      <c r="D196" s="34" t="s">
        <v>1</v>
      </c>
      <c r="E196" s="55">
        <v>0.7</v>
      </c>
      <c r="F196" s="15" t="s">
        <v>48</v>
      </c>
      <c r="G196" s="23">
        <f>C196*E196</f>
        <v>0.48999999999999994</v>
      </c>
      <c r="H196" s="15"/>
      <c r="I196" s="91"/>
    </row>
    <row r="197" spans="1:10" ht="18" thickBot="1" thickTop="1">
      <c r="A197" s="28"/>
      <c r="B197" s="104" t="s">
        <v>54</v>
      </c>
      <c r="C197" s="105"/>
      <c r="D197" s="105"/>
      <c r="E197" s="106"/>
      <c r="F197" s="28"/>
      <c r="G197" s="28"/>
      <c r="H197" s="28"/>
      <c r="I197" s="93"/>
      <c r="J197" s="46"/>
    </row>
    <row r="198" spans="1:10" ht="18" thickBot="1" thickTop="1">
      <c r="A198" s="107" t="s">
        <v>79</v>
      </c>
      <c r="B198" s="108"/>
      <c r="C198" s="108"/>
      <c r="D198" s="108"/>
      <c r="E198" s="108"/>
      <c r="F198" s="108"/>
      <c r="G198" s="108"/>
      <c r="H198" s="108"/>
      <c r="I198" s="109"/>
      <c r="J198" s="46"/>
    </row>
    <row r="199" spans="1:9" ht="17.25" customHeight="1" thickTop="1">
      <c r="A199" s="110">
        <v>1</v>
      </c>
      <c r="B199" s="113" t="s">
        <v>55</v>
      </c>
      <c r="C199" s="114"/>
      <c r="D199" s="114"/>
      <c r="E199" s="115"/>
      <c r="F199" s="5" t="s">
        <v>4</v>
      </c>
      <c r="G199" s="5">
        <v>215</v>
      </c>
      <c r="H199" s="12"/>
      <c r="I199" s="92"/>
    </row>
    <row r="200" spans="1:9" ht="16.5">
      <c r="A200" s="111"/>
      <c r="B200" s="3" t="s">
        <v>0</v>
      </c>
      <c r="C200" s="16">
        <f>G199</f>
        <v>215</v>
      </c>
      <c r="D200" s="17" t="s">
        <v>1</v>
      </c>
      <c r="E200" s="29">
        <v>2.16</v>
      </c>
      <c r="F200" s="7" t="s">
        <v>3</v>
      </c>
      <c r="G200" s="10">
        <f>C200*E200</f>
        <v>464.40000000000003</v>
      </c>
      <c r="H200" s="2"/>
      <c r="I200" s="89"/>
    </row>
    <row r="201" spans="1:9" ht="17.25" thickBot="1">
      <c r="A201" s="112"/>
      <c r="B201" s="33" t="s">
        <v>26</v>
      </c>
      <c r="C201" s="34">
        <f>G199</f>
        <v>215</v>
      </c>
      <c r="D201" s="34" t="s">
        <v>1</v>
      </c>
      <c r="E201" s="52">
        <v>1.1</v>
      </c>
      <c r="F201" s="15" t="s">
        <v>4</v>
      </c>
      <c r="G201" s="14">
        <f>C201*E201</f>
        <v>236.50000000000003</v>
      </c>
      <c r="H201" s="15"/>
      <c r="I201" s="91"/>
    </row>
    <row r="202" spans="1:9" ht="17.25" customHeight="1" thickTop="1">
      <c r="A202" s="110">
        <v>2</v>
      </c>
      <c r="B202" s="113" t="s">
        <v>68</v>
      </c>
      <c r="C202" s="114"/>
      <c r="D202" s="114"/>
      <c r="E202" s="115"/>
      <c r="F202" s="5" t="s">
        <v>23</v>
      </c>
      <c r="G202" s="5">
        <v>419</v>
      </c>
      <c r="H202" s="12"/>
      <c r="I202" s="92"/>
    </row>
    <row r="203" spans="1:9" ht="16.5">
      <c r="A203" s="111"/>
      <c r="B203" s="3" t="s">
        <v>0</v>
      </c>
      <c r="C203" s="16">
        <f>G202</f>
        <v>419</v>
      </c>
      <c r="D203" s="17" t="s">
        <v>1</v>
      </c>
      <c r="E203" s="36">
        <v>0.533</v>
      </c>
      <c r="F203" s="7" t="s">
        <v>3</v>
      </c>
      <c r="G203" s="10">
        <f>C203*E203</f>
        <v>223.327</v>
      </c>
      <c r="H203" s="2"/>
      <c r="I203" s="89"/>
    </row>
    <row r="204" spans="1:9" ht="16.5">
      <c r="A204" s="111"/>
      <c r="B204" s="9" t="s">
        <v>69</v>
      </c>
      <c r="C204" s="40"/>
      <c r="D204" s="41"/>
      <c r="E204" s="11"/>
      <c r="F204" s="42" t="s">
        <v>16</v>
      </c>
      <c r="G204" s="43">
        <f>G202*0.05*1.5</f>
        <v>31.425000000000004</v>
      </c>
      <c r="H204" s="42"/>
      <c r="I204" s="90"/>
    </row>
    <row r="205" spans="1:9" ht="17.25" thickBot="1">
      <c r="A205" s="112"/>
      <c r="B205" s="33" t="s">
        <v>49</v>
      </c>
      <c r="C205" s="34">
        <f>G202</f>
        <v>419</v>
      </c>
      <c r="D205" s="34" t="s">
        <v>1</v>
      </c>
      <c r="E205" s="52">
        <v>1.1</v>
      </c>
      <c r="F205" s="15" t="s">
        <v>23</v>
      </c>
      <c r="G205" s="14">
        <f>C205*E205</f>
        <v>460.90000000000003</v>
      </c>
      <c r="H205" s="15"/>
      <c r="I205" s="91"/>
    </row>
    <row r="206" spans="1:9" ht="17.25" customHeight="1" thickTop="1">
      <c r="A206" s="110">
        <v>3</v>
      </c>
      <c r="B206" s="113" t="s">
        <v>56</v>
      </c>
      <c r="C206" s="114"/>
      <c r="D206" s="114"/>
      <c r="E206" s="115"/>
      <c r="F206" s="5" t="s">
        <v>23</v>
      </c>
      <c r="G206" s="5">
        <v>1207</v>
      </c>
      <c r="H206" s="12"/>
      <c r="I206" s="92"/>
    </row>
    <row r="207" spans="1:9" ht="16.5">
      <c r="A207" s="111"/>
      <c r="B207" s="3" t="s">
        <v>0</v>
      </c>
      <c r="C207" s="16">
        <f>G206</f>
        <v>1207</v>
      </c>
      <c r="D207" s="17" t="s">
        <v>1</v>
      </c>
      <c r="E207" s="36">
        <v>0.533</v>
      </c>
      <c r="F207" s="7" t="s">
        <v>3</v>
      </c>
      <c r="G207" s="10">
        <f>C207*E207</f>
        <v>643.331</v>
      </c>
      <c r="H207" s="2"/>
      <c r="I207" s="89"/>
    </row>
    <row r="208" spans="1:9" ht="16.5">
      <c r="A208" s="111"/>
      <c r="B208" s="9" t="s">
        <v>69</v>
      </c>
      <c r="C208" s="40"/>
      <c r="D208" s="41"/>
      <c r="E208" s="11"/>
      <c r="F208" s="42" t="s">
        <v>16</v>
      </c>
      <c r="G208" s="43">
        <f>G206*0.05*1.5</f>
        <v>90.525</v>
      </c>
      <c r="H208" s="42"/>
      <c r="I208" s="90"/>
    </row>
    <row r="209" spans="1:10" ht="17.25" thickBot="1">
      <c r="A209" s="112"/>
      <c r="B209" s="33" t="s">
        <v>49</v>
      </c>
      <c r="C209" s="34">
        <f>G206</f>
        <v>1207</v>
      </c>
      <c r="D209" s="34" t="s">
        <v>1</v>
      </c>
      <c r="E209" s="52">
        <v>1.1</v>
      </c>
      <c r="F209" s="15" t="s">
        <v>23</v>
      </c>
      <c r="G209" s="14">
        <f>C209*E209</f>
        <v>1327.7</v>
      </c>
      <c r="H209" s="15"/>
      <c r="I209" s="91"/>
      <c r="J209" s="46"/>
    </row>
    <row r="210" spans="1:9" ht="17.25" thickTop="1">
      <c r="A210" s="110">
        <v>4</v>
      </c>
      <c r="B210" s="113" t="s">
        <v>57</v>
      </c>
      <c r="C210" s="114"/>
      <c r="D210" s="114"/>
      <c r="E210" s="115"/>
      <c r="F210" s="5" t="s">
        <v>44</v>
      </c>
      <c r="G210" s="50">
        <v>49</v>
      </c>
      <c r="H210" s="12"/>
      <c r="I210" s="92"/>
    </row>
    <row r="211" spans="1:9" ht="16.5">
      <c r="A211" s="111"/>
      <c r="B211" s="3" t="s">
        <v>0</v>
      </c>
      <c r="C211" s="16">
        <f>G210</f>
        <v>49</v>
      </c>
      <c r="D211" s="17" t="s">
        <v>1</v>
      </c>
      <c r="E211" s="29">
        <v>3.28</v>
      </c>
      <c r="F211" s="7" t="s">
        <v>3</v>
      </c>
      <c r="G211" s="10">
        <f>C211*E211</f>
        <v>160.72</v>
      </c>
      <c r="H211" s="2"/>
      <c r="I211" s="89"/>
    </row>
    <row r="212" spans="1:9" ht="17.25" thickBot="1">
      <c r="A212" s="112"/>
      <c r="B212" s="33" t="s">
        <v>19</v>
      </c>
      <c r="C212" s="34">
        <f>G210</f>
        <v>49</v>
      </c>
      <c r="D212" s="34" t="s">
        <v>1</v>
      </c>
      <c r="E212" s="51">
        <v>0.115</v>
      </c>
      <c r="F212" s="15" t="s">
        <v>20</v>
      </c>
      <c r="G212" s="14">
        <f>C212*E212</f>
        <v>5.635000000000001</v>
      </c>
      <c r="H212" s="15"/>
      <c r="I212" s="91"/>
    </row>
    <row r="213" spans="1:9" ht="17.25" customHeight="1" thickTop="1">
      <c r="A213" s="110">
        <v>5</v>
      </c>
      <c r="B213" s="113" t="s">
        <v>58</v>
      </c>
      <c r="C213" s="114"/>
      <c r="D213" s="114"/>
      <c r="E213" s="115"/>
      <c r="F213" s="5" t="s">
        <v>44</v>
      </c>
      <c r="G213" s="50">
        <v>49</v>
      </c>
      <c r="H213" s="12"/>
      <c r="I213" s="92"/>
    </row>
    <row r="214" spans="1:9" ht="16.5">
      <c r="A214" s="111"/>
      <c r="B214" s="3" t="s">
        <v>59</v>
      </c>
      <c r="C214" s="16">
        <f>G213</f>
        <v>49</v>
      </c>
      <c r="D214" s="17" t="s">
        <v>1</v>
      </c>
      <c r="E214" s="37">
        <v>0.0423</v>
      </c>
      <c r="F214" s="7" t="s">
        <v>12</v>
      </c>
      <c r="G214" s="19">
        <f>C214*E214</f>
        <v>2.0726999999999998</v>
      </c>
      <c r="H214" s="2"/>
      <c r="I214" s="89"/>
    </row>
    <row r="215" spans="1:9" ht="17.25" thickBot="1">
      <c r="A215" s="112"/>
      <c r="B215" s="33" t="s">
        <v>19</v>
      </c>
      <c r="C215" s="34">
        <f>G213</f>
        <v>49</v>
      </c>
      <c r="D215" s="34" t="s">
        <v>1</v>
      </c>
      <c r="E215" s="51">
        <v>0.0104</v>
      </c>
      <c r="F215" s="15" t="s">
        <v>20</v>
      </c>
      <c r="G215" s="14">
        <f>C215*E215</f>
        <v>0.5095999999999999</v>
      </c>
      <c r="H215" s="15"/>
      <c r="I215" s="91"/>
    </row>
    <row r="216" spans="1:9" ht="17.25" customHeight="1" thickTop="1">
      <c r="A216" s="110">
        <v>6</v>
      </c>
      <c r="B216" s="113" t="s">
        <v>60</v>
      </c>
      <c r="C216" s="114"/>
      <c r="D216" s="114"/>
      <c r="E216" s="115"/>
      <c r="F216" s="5" t="s">
        <v>4</v>
      </c>
      <c r="G216" s="5">
        <v>45</v>
      </c>
      <c r="H216" s="12"/>
      <c r="I216" s="92"/>
    </row>
    <row r="217" spans="1:9" ht="16.5">
      <c r="A217" s="111"/>
      <c r="B217" s="3" t="s">
        <v>0</v>
      </c>
      <c r="C217" s="16">
        <f>G216</f>
        <v>45</v>
      </c>
      <c r="D217" s="17" t="s">
        <v>1</v>
      </c>
      <c r="E217" s="29">
        <v>2.16</v>
      </c>
      <c r="F217" s="7" t="s">
        <v>3</v>
      </c>
      <c r="G217" s="10">
        <f>C217*E217</f>
        <v>97.2</v>
      </c>
      <c r="H217" s="2"/>
      <c r="I217" s="89"/>
    </row>
    <row r="218" spans="1:9" ht="17.25" thickBot="1">
      <c r="A218" s="112"/>
      <c r="B218" s="33" t="s">
        <v>26</v>
      </c>
      <c r="C218" s="34">
        <f>G216</f>
        <v>45</v>
      </c>
      <c r="D218" s="34" t="s">
        <v>1</v>
      </c>
      <c r="E218" s="52">
        <v>1.1</v>
      </c>
      <c r="F218" s="15" t="s">
        <v>4</v>
      </c>
      <c r="G218" s="14">
        <f>C218*E218</f>
        <v>49.50000000000001</v>
      </c>
      <c r="H218" s="15"/>
      <c r="I218" s="91"/>
    </row>
    <row r="219" spans="1:9" ht="17.25" thickTop="1">
      <c r="A219" s="110">
        <v>7</v>
      </c>
      <c r="B219" s="113" t="s">
        <v>65</v>
      </c>
      <c r="C219" s="114"/>
      <c r="D219" s="114"/>
      <c r="E219" s="115"/>
      <c r="F219" s="5" t="s">
        <v>44</v>
      </c>
      <c r="G219" s="50">
        <v>48.93</v>
      </c>
      <c r="H219" s="12"/>
      <c r="I219" s="92"/>
    </row>
    <row r="220" spans="1:9" ht="16.5">
      <c r="A220" s="111"/>
      <c r="B220" s="3" t="s">
        <v>0</v>
      </c>
      <c r="C220" s="16">
        <f>G219</f>
        <v>48.93</v>
      </c>
      <c r="D220" s="17" t="s">
        <v>1</v>
      </c>
      <c r="E220" s="29">
        <v>0.091</v>
      </c>
      <c r="F220" s="7" t="s">
        <v>3</v>
      </c>
      <c r="G220" s="10">
        <f>C220*E220</f>
        <v>4.45263</v>
      </c>
      <c r="H220" s="2"/>
      <c r="I220" s="89"/>
    </row>
    <row r="221" spans="1:9" ht="17.25" thickBot="1">
      <c r="A221" s="112"/>
      <c r="B221" s="33" t="s">
        <v>66</v>
      </c>
      <c r="C221" s="54">
        <f>G219</f>
        <v>48.93</v>
      </c>
      <c r="D221" s="34" t="s">
        <v>1</v>
      </c>
      <c r="E221" s="52">
        <v>1</v>
      </c>
      <c r="F221" s="15" t="s">
        <v>44</v>
      </c>
      <c r="G221" s="71">
        <f>C221*E221</f>
        <v>48.93</v>
      </c>
      <c r="H221" s="71"/>
      <c r="I221" s="91"/>
    </row>
    <row r="222" spans="1:10" ht="18" thickBot="1" thickTop="1">
      <c r="A222" s="28"/>
      <c r="B222" s="104" t="s">
        <v>63</v>
      </c>
      <c r="C222" s="105"/>
      <c r="D222" s="105"/>
      <c r="E222" s="106"/>
      <c r="F222" s="28"/>
      <c r="G222" s="28"/>
      <c r="H222" s="28"/>
      <c r="I222" s="93"/>
      <c r="J222" s="46"/>
    </row>
    <row r="223" spans="1:9" ht="18" thickBot="1" thickTop="1">
      <c r="A223" s="107" t="s">
        <v>80</v>
      </c>
      <c r="B223" s="108"/>
      <c r="C223" s="108"/>
      <c r="D223" s="108"/>
      <c r="E223" s="108"/>
      <c r="F223" s="108"/>
      <c r="G223" s="108"/>
      <c r="H223" s="108"/>
      <c r="I223" s="109"/>
    </row>
    <row r="224" spans="1:9" ht="17.25" thickTop="1">
      <c r="A224" s="110">
        <v>1</v>
      </c>
      <c r="B224" s="113" t="s">
        <v>61</v>
      </c>
      <c r="C224" s="114"/>
      <c r="D224" s="114"/>
      <c r="E224" s="115"/>
      <c r="F224" s="5" t="s">
        <v>44</v>
      </c>
      <c r="G224" s="50">
        <v>30</v>
      </c>
      <c r="H224" s="12"/>
      <c r="I224" s="92"/>
    </row>
    <row r="225" spans="1:9" ht="17.25" thickBot="1">
      <c r="A225" s="112"/>
      <c r="B225" s="33" t="s">
        <v>62</v>
      </c>
      <c r="C225" s="57">
        <f>G224</f>
        <v>30</v>
      </c>
      <c r="D225" s="55" t="s">
        <v>1</v>
      </c>
      <c r="E225" s="59">
        <v>1</v>
      </c>
      <c r="F225" s="58" t="s">
        <v>44</v>
      </c>
      <c r="G225" s="14">
        <f>C225*E225</f>
        <v>30</v>
      </c>
      <c r="H225" s="15"/>
      <c r="I225" s="91"/>
    </row>
    <row r="226" spans="1:9" ht="18" thickBot="1" thickTop="1">
      <c r="A226" s="28"/>
      <c r="B226" s="104" t="s">
        <v>98</v>
      </c>
      <c r="C226" s="105"/>
      <c r="D226" s="105"/>
      <c r="E226" s="106"/>
      <c r="F226" s="28"/>
      <c r="G226" s="28"/>
      <c r="H226" s="28"/>
      <c r="I226" s="93"/>
    </row>
    <row r="227" spans="1:9" ht="18" thickBot="1" thickTop="1">
      <c r="A227" s="28"/>
      <c r="B227" s="104" t="s">
        <v>64</v>
      </c>
      <c r="C227" s="105"/>
      <c r="D227" s="105"/>
      <c r="E227" s="106"/>
      <c r="F227" s="28"/>
      <c r="G227" s="28"/>
      <c r="H227" s="28"/>
      <c r="I227" s="93"/>
    </row>
    <row r="228" spans="1:9" ht="18" thickBot="1" thickTop="1">
      <c r="A228" s="28"/>
      <c r="B228" s="104" t="s">
        <v>102</v>
      </c>
      <c r="C228" s="105"/>
      <c r="D228" s="105"/>
      <c r="E228" s="106"/>
      <c r="F228" s="28"/>
      <c r="G228" s="28"/>
      <c r="H228" s="28"/>
      <c r="I228" s="93"/>
    </row>
    <row r="229" spans="1:9" ht="18" thickBot="1" thickTop="1">
      <c r="A229" s="28"/>
      <c r="B229" s="104" t="s">
        <v>35</v>
      </c>
      <c r="C229" s="105"/>
      <c r="D229" s="105"/>
      <c r="E229" s="106"/>
      <c r="F229" s="28"/>
      <c r="G229" s="28"/>
      <c r="H229" s="28"/>
      <c r="I229" s="93"/>
    </row>
    <row r="230" spans="1:9" ht="18" thickBot="1" thickTop="1">
      <c r="A230" s="28"/>
      <c r="B230" s="133" t="s">
        <v>101</v>
      </c>
      <c r="C230" s="134"/>
      <c r="D230" s="134"/>
      <c r="E230" s="135"/>
      <c r="F230" s="28"/>
      <c r="G230" s="28"/>
      <c r="H230" s="28"/>
      <c r="I230" s="93"/>
    </row>
    <row r="231" spans="1:9" ht="17.25" thickTop="1">
      <c r="A231" s="80"/>
      <c r="B231" s="3" t="s">
        <v>35</v>
      </c>
      <c r="C231" s="82"/>
      <c r="D231" s="82"/>
      <c r="E231" s="83"/>
      <c r="F231" s="80"/>
      <c r="G231" s="80"/>
      <c r="H231" s="80"/>
      <c r="I231" s="101"/>
    </row>
    <row r="232" spans="1:14" ht="16.5">
      <c r="A232" s="84"/>
      <c r="B232" s="81" t="s">
        <v>87</v>
      </c>
      <c r="F232" s="81"/>
      <c r="G232" s="81"/>
      <c r="H232" s="81"/>
      <c r="I232" s="102"/>
      <c r="L232" s="46"/>
      <c r="N232" s="46"/>
    </row>
    <row r="233" spans="1:13" ht="16.5">
      <c r="A233" s="81"/>
      <c r="B233" s="131" t="s">
        <v>36</v>
      </c>
      <c r="C233" s="132"/>
      <c r="D233" s="132"/>
      <c r="E233" s="132"/>
      <c r="F233" s="81"/>
      <c r="G233" s="81"/>
      <c r="H233" s="81"/>
      <c r="I233" s="102"/>
      <c r="M233" s="46"/>
    </row>
    <row r="235" spans="11:15" ht="16.5">
      <c r="K235" s="46"/>
      <c r="M235" s="46"/>
      <c r="O235" s="46"/>
    </row>
    <row r="236" ht="16.5">
      <c r="L236" s="76"/>
    </row>
  </sheetData>
  <sheetProtection/>
  <mergeCells count="113">
    <mergeCell ref="B94:E94"/>
    <mergeCell ref="B83:E83"/>
    <mergeCell ref="A84:I84"/>
    <mergeCell ref="A68:A74"/>
    <mergeCell ref="B68:E68"/>
    <mergeCell ref="A75:A81"/>
    <mergeCell ref="B82:E82"/>
    <mergeCell ref="B75:E75"/>
    <mergeCell ref="A224:A225"/>
    <mergeCell ref="B224:E224"/>
    <mergeCell ref="B222:E222"/>
    <mergeCell ref="B219:E219"/>
    <mergeCell ref="A223:I223"/>
    <mergeCell ref="A219:A221"/>
    <mergeCell ref="A85:A91"/>
    <mergeCell ref="B85:E85"/>
    <mergeCell ref="B227:E227"/>
    <mergeCell ref="A94:A100"/>
    <mergeCell ref="B101:E101"/>
    <mergeCell ref="B115:E115"/>
    <mergeCell ref="A109:A112"/>
    <mergeCell ref="B226:E226"/>
    <mergeCell ref="A216:A218"/>
    <mergeCell ref="B216:E216"/>
    <mergeCell ref="B58:E58"/>
    <mergeCell ref="B59:E59"/>
    <mergeCell ref="A60:I60"/>
    <mergeCell ref="B48:E48"/>
    <mergeCell ref="A49:I49"/>
    <mergeCell ref="A56:A57"/>
    <mergeCell ref="B56:E56"/>
    <mergeCell ref="B233:E233"/>
    <mergeCell ref="A115:A121"/>
    <mergeCell ref="A101:A108"/>
    <mergeCell ref="B230:E230"/>
    <mergeCell ref="A114:I114"/>
    <mergeCell ref="A61:A67"/>
    <mergeCell ref="B61:E61"/>
    <mergeCell ref="B229:E229"/>
    <mergeCell ref="B92:E92"/>
    <mergeCell ref="B228:E228"/>
    <mergeCell ref="B17:E17"/>
    <mergeCell ref="B26:E26"/>
    <mergeCell ref="A51:A52"/>
    <mergeCell ref="A53:A55"/>
    <mergeCell ref="B53:E53"/>
    <mergeCell ref="B51:E51"/>
    <mergeCell ref="A1:I1"/>
    <mergeCell ref="A2:I2"/>
    <mergeCell ref="A3:I3"/>
    <mergeCell ref="A5:I5"/>
    <mergeCell ref="B47:E47"/>
    <mergeCell ref="A11:A13"/>
    <mergeCell ref="B16:E16"/>
    <mergeCell ref="A33:A39"/>
    <mergeCell ref="A14:A15"/>
    <mergeCell ref="B7:E7"/>
    <mergeCell ref="A18:I18"/>
    <mergeCell ref="B19:E19"/>
    <mergeCell ref="A19:A25"/>
    <mergeCell ref="A26:A32"/>
    <mergeCell ref="A40:A46"/>
    <mergeCell ref="B40:E40"/>
    <mergeCell ref="A143:A150"/>
    <mergeCell ref="B8:E8"/>
    <mergeCell ref="A9:I9"/>
    <mergeCell ref="A10:I10"/>
    <mergeCell ref="B11:E11"/>
    <mergeCell ref="A93:I93"/>
    <mergeCell ref="B113:E113"/>
    <mergeCell ref="B33:E33"/>
    <mergeCell ref="A50:I50"/>
    <mergeCell ref="B14:E14"/>
    <mergeCell ref="B151:E151"/>
    <mergeCell ref="B109:E109"/>
    <mergeCell ref="B134:E134"/>
    <mergeCell ref="A135:I135"/>
    <mergeCell ref="A202:A205"/>
    <mergeCell ref="B202:E202"/>
    <mergeCell ref="A199:A201"/>
    <mergeCell ref="B199:E199"/>
    <mergeCell ref="A136:A142"/>
    <mergeCell ref="B136:E136"/>
    <mergeCell ref="A172:A175"/>
    <mergeCell ref="B172:E172"/>
    <mergeCell ref="A177:I177"/>
    <mergeCell ref="B176:E176"/>
    <mergeCell ref="B143:E143"/>
    <mergeCell ref="B122:E122"/>
    <mergeCell ref="A130:A133"/>
    <mergeCell ref="B130:E130"/>
    <mergeCell ref="A122:A129"/>
    <mergeCell ref="A151:A154"/>
    <mergeCell ref="A185:A192"/>
    <mergeCell ref="B210:E210"/>
    <mergeCell ref="A193:A196"/>
    <mergeCell ref="B193:E193"/>
    <mergeCell ref="B155:E155"/>
    <mergeCell ref="A156:I156"/>
    <mergeCell ref="A157:A163"/>
    <mergeCell ref="B157:E157"/>
    <mergeCell ref="B185:E185"/>
    <mergeCell ref="B164:E164"/>
    <mergeCell ref="B197:E197"/>
    <mergeCell ref="A198:I198"/>
    <mergeCell ref="A206:A209"/>
    <mergeCell ref="B206:E206"/>
    <mergeCell ref="A164:A171"/>
    <mergeCell ref="A213:A215"/>
    <mergeCell ref="B213:E213"/>
    <mergeCell ref="A210:A212"/>
    <mergeCell ref="A178:A184"/>
    <mergeCell ref="B178:E178"/>
  </mergeCells>
  <printOptions horizontalCentered="1"/>
  <pageMargins left="0.196850393700787" right="0.196850393700787" top="0.590551181102362" bottom="0.590551181102362" header="0.511811023622047" footer="0.511811023622047"/>
  <pageSetup horizontalDpi="600" verticalDpi="600" orientation="portrait" paperSize="9" scale="80" r:id="rId1"/>
  <ignoredErrors>
    <ignoredError sqref="G14 H56 G31 G38 G45 G73 G80 G204 G208 G98:G99 G119:G120 G128 G140:G142 G161:G162 G170 G182 G183:G184 G107 G144:G149 G186:G1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2015-02-16T13:30:05Z</cp:lastPrinted>
  <dcterms:created xsi:type="dcterms:W3CDTF">1996-10-14T23:33:28Z</dcterms:created>
  <dcterms:modified xsi:type="dcterms:W3CDTF">2015-02-17T09:43:11Z</dcterms:modified>
  <cp:category/>
  <cp:version/>
  <cp:contentType/>
  <cp:contentStatus/>
</cp:coreProperties>
</file>