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01" windowWidth="15480" windowHeight="9915" activeTab="0"/>
  </bookViews>
  <sheets>
    <sheet name="xarjtar. dazustebuli" sheetId="1" r:id="rId1"/>
  </sheets>
  <definedNames/>
  <calcPr fullCalcOnLoad="1"/>
</workbook>
</file>

<file path=xl/sharedStrings.xml><?xml version="1.0" encoding="utf-8"?>
<sst xmlns="http://schemas.openxmlformats.org/spreadsheetml/2006/main" count="119" uniqueCount="59">
  <si>
    <t>#</t>
  </si>
  <si>
    <t>samuSaos dasaxeleba</t>
  </si>
  <si>
    <t xml:space="preserve">განზ. </t>
  </si>
  <si>
    <t>raodenoba</t>
  </si>
  <si>
    <t>masala</t>
  </si>
  <si>
    <t>xelfasi</t>
  </si>
  <si>
    <t>transporti</t>
  </si>
  <si>
    <t>sul</t>
  </si>
  <si>
    <t>erT. fasi</t>
  </si>
  <si>
    <t>jami</t>
  </si>
  <si>
    <t>grZ/m</t>
  </si>
  <si>
    <t>c</t>
  </si>
  <si>
    <t>m3</t>
  </si>
  <si>
    <t>zednadebi xarji</t>
  </si>
  <si>
    <t>gegmiuri dagroveba</t>
  </si>
  <si>
    <t>dRg</t>
  </si>
  <si>
    <t>normiT</t>
  </si>
  <si>
    <t>miwis samuSaoebi</t>
  </si>
  <si>
    <t>SromiTi resursebi</t>
  </si>
  <si>
    <t>kac/sT</t>
  </si>
  <si>
    <t>lari</t>
  </si>
  <si>
    <t>sxva masalebi</t>
  </si>
  <si>
    <t>gruntis ukuCayra</t>
  </si>
  <si>
    <t xml:space="preserve">qviSis baliSis mowyoba </t>
  </si>
  <si>
    <t xml:space="preserve">rk/betonis mrgvali Wis d=1m saxuravi Tujis TavsaxuriT </t>
  </si>
  <si>
    <t>rkinabetonis rgoli Wis  d=1m h=1m</t>
  </si>
  <si>
    <t>vintili  d=50</t>
  </si>
  <si>
    <t xml:space="preserve">rk/betonis mrgvali Wis Ziri d=1m </t>
  </si>
  <si>
    <t>dedofliswyaros municipalitetis sofel zemo qedSi gamotovebul ubnebSi wyalmomaragebis qselis reabilitaciis samuSaoebis xarjTaRricxva</t>
  </si>
  <si>
    <t>manq/sT</t>
  </si>
  <si>
    <t>S.p.s. `xoranTa+"-is direqtori:  
 r. koraxaSvili</t>
  </si>
  <si>
    <t>satransporto xarji masalaze</t>
  </si>
  <si>
    <t>eqskavatori  0.5 m3</t>
  </si>
  <si>
    <t>22-8-1</t>
  </si>
  <si>
    <t>22-8-2</t>
  </si>
  <si>
    <t>22-30-1</t>
  </si>
  <si>
    <t xml:space="preserve">wyalsadenis gamanawilebeli Webis mowyoba </t>
  </si>
  <si>
    <t>22-23</t>
  </si>
  <si>
    <t xml:space="preserve">fasonuri nawilebis mowyoba (jvaredinebi) </t>
  </si>
  <si>
    <t>sxva manqanebi</t>
  </si>
  <si>
    <t>fasonuri nawili (jvaredini )</t>
  </si>
  <si>
    <t>22-33</t>
  </si>
  <si>
    <t>magistraluri wyalgamanawi-lebeli onkanebi</t>
  </si>
  <si>
    <r>
      <t xml:space="preserve">mili </t>
    </r>
    <r>
      <rPr>
        <sz val="10"/>
        <rFont val="Calibri"/>
        <family val="2"/>
      </rPr>
      <t>Φ</t>
    </r>
    <r>
      <rPr>
        <sz val="10"/>
        <rFont val="AcadNusx"/>
        <family val="0"/>
      </rPr>
      <t xml:space="preserve">32 </t>
    </r>
  </si>
  <si>
    <t>vintili  d=32</t>
  </si>
  <si>
    <t>buldozeri 59 kvt</t>
  </si>
  <si>
    <t>1-31-3</t>
  </si>
  <si>
    <t>safuZveli</t>
  </si>
  <si>
    <t>1-22-15</t>
  </si>
  <si>
    <t>qviSa</t>
  </si>
  <si>
    <t>zedmeti gruntis gatana 2 km-ze</t>
  </si>
  <si>
    <t>avtoTviTmcleli</t>
  </si>
  <si>
    <r>
      <t xml:space="preserve">plastmasis milis mowyoba </t>
    </r>
    <r>
      <rPr>
        <b/>
        <sz val="10"/>
        <rFont val="Calibri"/>
        <family val="2"/>
      </rPr>
      <t>PE100  pn6   d</t>
    </r>
    <r>
      <rPr>
        <b/>
        <sz val="10"/>
        <rFont val="AcadNusx"/>
        <family val="0"/>
      </rPr>
      <t>=50*2.4 mm</t>
    </r>
  </si>
  <si>
    <r>
      <t xml:space="preserve">polieTilenis mili </t>
    </r>
    <r>
      <rPr>
        <sz val="10"/>
        <rFont val="Calibri"/>
        <family val="2"/>
      </rPr>
      <t>PE50  pn6  d</t>
    </r>
    <r>
      <rPr>
        <sz val="10"/>
        <rFont val="AcadNusx"/>
        <family val="0"/>
      </rPr>
      <t>=50*2.0mm</t>
    </r>
  </si>
  <si>
    <t>II kategoriis miwis gaWra eqskvatoriT TxrilSi 0.5X0.5</t>
  </si>
  <si>
    <t>Wa (koveri) 400 mm  saxuraviT</t>
  </si>
  <si>
    <r>
      <t xml:space="preserve">plastmasis milis mowyoba </t>
    </r>
    <r>
      <rPr>
        <b/>
        <sz val="10"/>
        <rFont val="Calibri"/>
        <family val="2"/>
      </rPr>
      <t>PE100  pn6   d</t>
    </r>
    <r>
      <rPr>
        <b/>
        <sz val="10"/>
        <rFont val="AcadNusx"/>
        <family val="0"/>
      </rPr>
      <t>=110*4.2 mm</t>
    </r>
  </si>
  <si>
    <r>
      <t xml:space="preserve">plastmasis mili </t>
    </r>
    <r>
      <rPr>
        <sz val="10"/>
        <rFont val="Calibri"/>
        <family val="2"/>
      </rPr>
      <t>PE110  pn6 d</t>
    </r>
    <r>
      <rPr>
        <sz val="10"/>
        <rFont val="AcadNusx"/>
        <family val="0"/>
      </rPr>
      <t>=110*4.2mm</t>
    </r>
  </si>
  <si>
    <t>%</t>
  </si>
</sst>
</file>

<file path=xl/styles.xml><?xml version="1.0" encoding="utf-8"?>
<styleSheet xmlns="http://schemas.openxmlformats.org/spreadsheetml/2006/main">
  <numFmts count="3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AcadNusx"/>
      <family val="0"/>
    </font>
    <font>
      <sz val="10"/>
      <color indexed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Border="1" applyAlignment="1" applyProtection="1">
      <alignment horizontal="center" vertical="center" textRotation="88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textRotation="88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88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2" fontId="2" fillId="0" borderId="14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left" vertical="center" wrapText="1"/>
      <protection hidden="1"/>
    </xf>
    <xf numFmtId="188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horizontal="right" vertical="center" wrapText="1"/>
      <protection hidden="1"/>
    </xf>
    <xf numFmtId="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58</xdr:row>
      <xdr:rowOff>0</xdr:rowOff>
    </xdr:from>
    <xdr:ext cx="304800" cy="57150"/>
    <xdr:sp>
      <xdr:nvSpPr>
        <xdr:cNvPr id="1" name="AutoShape 1" descr="stat20"/>
        <xdr:cNvSpPr>
          <a:spLocks noChangeAspect="1"/>
        </xdr:cNvSpPr>
      </xdr:nvSpPr>
      <xdr:spPr>
        <a:xfrm>
          <a:off x="809625" y="128873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304800" cy="57150"/>
    <xdr:sp>
      <xdr:nvSpPr>
        <xdr:cNvPr id="2" name="AutoShape 2" descr="profile24_0">
          <a:hlinkClick r:id="rId1"/>
        </xdr:cNvPr>
        <xdr:cNvSpPr>
          <a:spLocks noChangeAspect="1"/>
        </xdr:cNvSpPr>
      </xdr:nvSpPr>
      <xdr:spPr>
        <a:xfrm>
          <a:off x="3238500" y="128873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34">
      <selection activeCell="D48" sqref="D48:D52"/>
    </sheetView>
  </sheetViews>
  <sheetFormatPr defaultColWidth="9.140625" defaultRowHeight="15"/>
  <cols>
    <col min="1" max="1" width="3.8515625" style="2" customWidth="1"/>
    <col min="2" max="2" width="8.28125" style="38" customWidth="1"/>
    <col min="3" max="3" width="36.421875" style="39" customWidth="1"/>
    <col min="4" max="4" width="7.421875" style="2" customWidth="1"/>
    <col min="5" max="5" width="7.8515625" style="2" customWidth="1"/>
    <col min="6" max="6" width="9.140625" style="2" customWidth="1"/>
    <col min="7" max="7" width="5.7109375" style="43" customWidth="1"/>
    <col min="8" max="8" width="9.140625" style="43" customWidth="1"/>
    <col min="9" max="9" width="7.421875" style="43" customWidth="1"/>
    <col min="10" max="10" width="7.28125" style="2" customWidth="1"/>
    <col min="11" max="11" width="5.7109375" style="2" customWidth="1"/>
    <col min="12" max="12" width="7.7109375" style="2" customWidth="1"/>
    <col min="13" max="14" width="9.140625" style="2" customWidth="1"/>
    <col min="15" max="15" width="10.00390625" style="2" bestFit="1" customWidth="1"/>
    <col min="16" max="16" width="9.8515625" style="2" bestFit="1" customWidth="1"/>
    <col min="17" max="17" width="10.00390625" style="2" bestFit="1" customWidth="1"/>
    <col min="18" max="16384" width="9.140625" style="2" customWidth="1"/>
  </cols>
  <sheetData>
    <row r="1" spans="1:13" ht="42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0.75" customHeight="1">
      <c r="A3" s="3" t="s">
        <v>0</v>
      </c>
      <c r="B3" s="4" t="s">
        <v>47</v>
      </c>
      <c r="C3" s="5" t="s">
        <v>1</v>
      </c>
      <c r="D3" s="3" t="s">
        <v>2</v>
      </c>
      <c r="E3" s="6" t="s">
        <v>3</v>
      </c>
      <c r="F3" s="7"/>
      <c r="G3" s="8" t="s">
        <v>4</v>
      </c>
      <c r="H3" s="8"/>
      <c r="I3" s="3" t="s">
        <v>5</v>
      </c>
      <c r="J3" s="3"/>
      <c r="K3" s="6" t="s">
        <v>6</v>
      </c>
      <c r="L3" s="7"/>
      <c r="M3" s="3" t="s">
        <v>7</v>
      </c>
    </row>
    <row r="4" spans="1:13" ht="27.75" customHeight="1">
      <c r="A4" s="3"/>
      <c r="B4" s="9"/>
      <c r="C4" s="10"/>
      <c r="D4" s="3"/>
      <c r="E4" s="11" t="s">
        <v>16</v>
      </c>
      <c r="F4" s="11" t="s">
        <v>7</v>
      </c>
      <c r="G4" s="12" t="s">
        <v>8</v>
      </c>
      <c r="H4" s="12" t="s">
        <v>9</v>
      </c>
      <c r="I4" s="12" t="s">
        <v>8</v>
      </c>
      <c r="J4" s="11" t="s">
        <v>9</v>
      </c>
      <c r="K4" s="11" t="s">
        <v>8</v>
      </c>
      <c r="L4" s="11" t="s">
        <v>9</v>
      </c>
      <c r="M4" s="3"/>
    </row>
    <row r="5" spans="1:13" ht="13.5">
      <c r="A5" s="11">
        <v>1</v>
      </c>
      <c r="B5" s="13"/>
      <c r="C5" s="14">
        <v>2</v>
      </c>
      <c r="D5" s="11">
        <v>3</v>
      </c>
      <c r="E5" s="14">
        <v>4</v>
      </c>
      <c r="F5" s="12">
        <v>5</v>
      </c>
      <c r="G5" s="15">
        <v>6</v>
      </c>
      <c r="H5" s="12">
        <v>7</v>
      </c>
      <c r="I5" s="14">
        <v>8</v>
      </c>
      <c r="J5" s="11">
        <v>9</v>
      </c>
      <c r="K5" s="14">
        <v>10</v>
      </c>
      <c r="L5" s="11">
        <v>11</v>
      </c>
      <c r="M5" s="14">
        <v>12</v>
      </c>
    </row>
    <row r="6" spans="1:13" ht="13.5">
      <c r="A6" s="11"/>
      <c r="B6" s="13"/>
      <c r="C6" s="16" t="s">
        <v>17</v>
      </c>
      <c r="D6" s="11"/>
      <c r="E6" s="17"/>
      <c r="F6" s="14"/>
      <c r="G6" s="12"/>
      <c r="H6" s="15"/>
      <c r="I6" s="12"/>
      <c r="J6" s="14"/>
      <c r="K6" s="11"/>
      <c r="L6" s="14"/>
      <c r="M6" s="11"/>
    </row>
    <row r="7" spans="1:13" ht="37.5" customHeight="1">
      <c r="A7" s="11">
        <v>1</v>
      </c>
      <c r="B7" s="18" t="s">
        <v>48</v>
      </c>
      <c r="C7" s="19" t="s">
        <v>54</v>
      </c>
      <c r="D7" s="11" t="s">
        <v>12</v>
      </c>
      <c r="E7" s="17"/>
      <c r="F7" s="20">
        <f>0.4*0.7*4291</f>
        <v>1201.4799999999998</v>
      </c>
      <c r="G7" s="44"/>
      <c r="H7" s="45"/>
      <c r="I7" s="44"/>
      <c r="J7" s="46"/>
      <c r="K7" s="47"/>
      <c r="L7" s="46"/>
      <c r="M7" s="47"/>
    </row>
    <row r="8" spans="1:13" ht="16.5" customHeight="1">
      <c r="A8" s="11"/>
      <c r="B8" s="22"/>
      <c r="C8" s="23" t="s">
        <v>18</v>
      </c>
      <c r="D8" s="12" t="s">
        <v>19</v>
      </c>
      <c r="E8" s="17">
        <f>15.5/1000</f>
        <v>0.0155</v>
      </c>
      <c r="F8" s="20">
        <f>F7*E8</f>
        <v>18.622939999999996</v>
      </c>
      <c r="G8" s="44"/>
      <c r="H8" s="45"/>
      <c r="I8" s="44"/>
      <c r="J8" s="46"/>
      <c r="K8" s="47"/>
      <c r="L8" s="46"/>
      <c r="M8" s="47"/>
    </row>
    <row r="9" spans="1:13" ht="16.5" customHeight="1">
      <c r="A9" s="11"/>
      <c r="B9" s="13"/>
      <c r="C9" s="24" t="s">
        <v>32</v>
      </c>
      <c r="D9" s="12" t="s">
        <v>29</v>
      </c>
      <c r="E9" s="17">
        <f>34.7/1000</f>
        <v>0.0347</v>
      </c>
      <c r="F9" s="20">
        <f>F7*E9</f>
        <v>41.69135599999999</v>
      </c>
      <c r="G9" s="48"/>
      <c r="H9" s="47"/>
      <c r="I9" s="47"/>
      <c r="J9" s="47"/>
      <c r="K9" s="47"/>
      <c r="L9" s="46"/>
      <c r="M9" s="47"/>
    </row>
    <row r="10" spans="1:13" ht="16.5" customHeight="1">
      <c r="A10" s="11"/>
      <c r="B10" s="22"/>
      <c r="C10" s="25" t="s">
        <v>39</v>
      </c>
      <c r="D10" s="12" t="s">
        <v>20</v>
      </c>
      <c r="E10" s="17">
        <v>0.0021</v>
      </c>
      <c r="F10" s="20">
        <f>F7*E10</f>
        <v>2.5231079999999992</v>
      </c>
      <c r="G10" s="48"/>
      <c r="H10" s="47"/>
      <c r="I10" s="47"/>
      <c r="J10" s="47"/>
      <c r="K10" s="47"/>
      <c r="L10" s="46"/>
      <c r="M10" s="47"/>
    </row>
    <row r="11" spans="1:13" ht="16.5" customHeight="1">
      <c r="A11" s="11">
        <v>2</v>
      </c>
      <c r="B11" s="13"/>
      <c r="C11" s="19" t="s">
        <v>23</v>
      </c>
      <c r="D11" s="11" t="s">
        <v>12</v>
      </c>
      <c r="E11" s="17"/>
      <c r="F11" s="20">
        <f>0.2*0.25*4291</f>
        <v>214.55</v>
      </c>
      <c r="G11" s="44"/>
      <c r="H11" s="47"/>
      <c r="I11" s="44"/>
      <c r="J11" s="46"/>
      <c r="K11" s="47"/>
      <c r="L11" s="46"/>
      <c r="M11" s="47"/>
    </row>
    <row r="12" spans="1:13" ht="16.5" customHeight="1">
      <c r="A12" s="11"/>
      <c r="B12" s="22"/>
      <c r="C12" s="23" t="s">
        <v>18</v>
      </c>
      <c r="D12" s="12" t="s">
        <v>19</v>
      </c>
      <c r="E12" s="17">
        <v>0.0896</v>
      </c>
      <c r="F12" s="20">
        <f>F11*E12</f>
        <v>19.22368</v>
      </c>
      <c r="G12" s="44"/>
      <c r="H12" s="47"/>
      <c r="I12" s="44"/>
      <c r="J12" s="46"/>
      <c r="K12" s="47"/>
      <c r="L12" s="46"/>
      <c r="M12" s="47"/>
    </row>
    <row r="13" spans="1:13" ht="16.5" customHeight="1">
      <c r="A13" s="11"/>
      <c r="B13" s="22"/>
      <c r="C13" s="25" t="s">
        <v>39</v>
      </c>
      <c r="D13" s="12" t="s">
        <v>20</v>
      </c>
      <c r="E13" s="17">
        <v>0.0336</v>
      </c>
      <c r="F13" s="20">
        <f>E13*F11</f>
        <v>7.20888</v>
      </c>
      <c r="G13" s="44"/>
      <c r="H13" s="47"/>
      <c r="I13" s="44"/>
      <c r="J13" s="46"/>
      <c r="K13" s="47"/>
      <c r="L13" s="46"/>
      <c r="M13" s="47"/>
    </row>
    <row r="14" spans="1:13" ht="16.5" customHeight="1">
      <c r="A14" s="11"/>
      <c r="B14" s="22"/>
      <c r="C14" s="26" t="s">
        <v>49</v>
      </c>
      <c r="D14" s="12" t="s">
        <v>12</v>
      </c>
      <c r="E14" s="17">
        <v>1.02</v>
      </c>
      <c r="F14" s="20">
        <f>F11*E14</f>
        <v>218.841</v>
      </c>
      <c r="G14" s="44"/>
      <c r="H14" s="47"/>
      <c r="I14" s="44"/>
      <c r="J14" s="46"/>
      <c r="K14" s="47"/>
      <c r="L14" s="46"/>
      <c r="M14" s="47"/>
    </row>
    <row r="15" spans="1:13" ht="27" customHeight="1">
      <c r="A15" s="12">
        <v>3</v>
      </c>
      <c r="B15" s="27" t="s">
        <v>33</v>
      </c>
      <c r="C15" s="28" t="s">
        <v>52</v>
      </c>
      <c r="D15" s="11" t="s">
        <v>10</v>
      </c>
      <c r="E15" s="17"/>
      <c r="F15" s="21">
        <v>1040</v>
      </c>
      <c r="G15" s="44"/>
      <c r="H15" s="47"/>
      <c r="I15" s="44"/>
      <c r="J15" s="46"/>
      <c r="K15" s="47"/>
      <c r="L15" s="46"/>
      <c r="M15" s="47"/>
    </row>
    <row r="16" spans="1:13" ht="15" customHeight="1">
      <c r="A16" s="12"/>
      <c r="B16" s="27"/>
      <c r="C16" s="23" t="s">
        <v>18</v>
      </c>
      <c r="D16" s="12" t="s">
        <v>19</v>
      </c>
      <c r="E16" s="29">
        <f>95.9/1000</f>
        <v>0.0959</v>
      </c>
      <c r="F16" s="21">
        <f>F15*E16</f>
        <v>99.736</v>
      </c>
      <c r="G16" s="44"/>
      <c r="H16" s="47"/>
      <c r="I16" s="44"/>
      <c r="J16" s="46"/>
      <c r="K16" s="47"/>
      <c r="L16" s="46"/>
      <c r="M16" s="47"/>
    </row>
    <row r="17" spans="1:13" ht="27" customHeight="1">
      <c r="A17" s="11"/>
      <c r="B17" s="22"/>
      <c r="C17" s="23" t="s">
        <v>53</v>
      </c>
      <c r="D17" s="12" t="s">
        <v>10</v>
      </c>
      <c r="E17" s="29">
        <v>1.01</v>
      </c>
      <c r="F17" s="30">
        <f>F15*E17</f>
        <v>1050.4</v>
      </c>
      <c r="G17" s="44"/>
      <c r="H17" s="47"/>
      <c r="I17" s="44"/>
      <c r="J17" s="46"/>
      <c r="K17" s="47"/>
      <c r="L17" s="46"/>
      <c r="M17" s="47"/>
    </row>
    <row r="18" spans="1:15" ht="15" customHeight="1">
      <c r="A18" s="12"/>
      <c r="B18" s="27"/>
      <c r="C18" s="25" t="s">
        <v>39</v>
      </c>
      <c r="D18" s="12" t="s">
        <v>20</v>
      </c>
      <c r="E18" s="29">
        <v>0.0452</v>
      </c>
      <c r="F18" s="21">
        <f>F15*E18</f>
        <v>47.007999999999996</v>
      </c>
      <c r="G18" s="44"/>
      <c r="H18" s="47"/>
      <c r="I18" s="44"/>
      <c r="J18" s="46"/>
      <c r="K18" s="47"/>
      <c r="L18" s="46"/>
      <c r="M18" s="47"/>
      <c r="O18" s="30"/>
    </row>
    <row r="19" spans="1:13" ht="13.5">
      <c r="A19" s="12"/>
      <c r="B19" s="27"/>
      <c r="C19" s="24" t="s">
        <v>21</v>
      </c>
      <c r="D19" s="12" t="s">
        <v>20</v>
      </c>
      <c r="E19" s="29">
        <v>0.0006</v>
      </c>
      <c r="F19" s="21">
        <f>F15*E19</f>
        <v>0.624</v>
      </c>
      <c r="G19" s="44"/>
      <c r="H19" s="47"/>
      <c r="I19" s="44"/>
      <c r="J19" s="46"/>
      <c r="K19" s="47"/>
      <c r="L19" s="46"/>
      <c r="M19" s="47"/>
    </row>
    <row r="20" spans="1:13" ht="27">
      <c r="A20" s="12">
        <v>4</v>
      </c>
      <c r="B20" s="27" t="s">
        <v>34</v>
      </c>
      <c r="C20" s="31" t="s">
        <v>56</v>
      </c>
      <c r="D20" s="11" t="s">
        <v>10</v>
      </c>
      <c r="E20" s="17"/>
      <c r="F20" s="21">
        <v>3251</v>
      </c>
      <c r="G20" s="44"/>
      <c r="H20" s="47"/>
      <c r="I20" s="44"/>
      <c r="J20" s="46"/>
      <c r="K20" s="47"/>
      <c r="L20" s="46"/>
      <c r="M20" s="47"/>
    </row>
    <row r="21" spans="1:13" ht="13.5">
      <c r="A21" s="12"/>
      <c r="B21" s="27"/>
      <c r="C21" s="23" t="s">
        <v>18</v>
      </c>
      <c r="D21" s="12" t="s">
        <v>19</v>
      </c>
      <c r="E21" s="29">
        <v>0.119</v>
      </c>
      <c r="F21" s="21">
        <f>F20*E21</f>
        <v>386.86899999999997</v>
      </c>
      <c r="G21" s="44"/>
      <c r="H21" s="47"/>
      <c r="I21" s="44"/>
      <c r="J21" s="46"/>
      <c r="K21" s="47"/>
      <c r="L21" s="46"/>
      <c r="M21" s="47"/>
    </row>
    <row r="22" spans="1:13" ht="18" customHeight="1">
      <c r="A22" s="12"/>
      <c r="B22" s="27"/>
      <c r="C22" s="23" t="s">
        <v>57</v>
      </c>
      <c r="D22" s="12" t="s">
        <v>10</v>
      </c>
      <c r="E22" s="29">
        <v>1.01</v>
      </c>
      <c r="F22" s="30">
        <f>F20*E22</f>
        <v>3283.51</v>
      </c>
      <c r="G22" s="44"/>
      <c r="H22" s="47"/>
      <c r="I22" s="44"/>
      <c r="J22" s="46"/>
      <c r="K22" s="47"/>
      <c r="L22" s="46"/>
      <c r="M22" s="47"/>
    </row>
    <row r="23" spans="1:13" ht="13.5">
      <c r="A23" s="12"/>
      <c r="B23" s="27"/>
      <c r="C23" s="25" t="s">
        <v>39</v>
      </c>
      <c r="D23" s="12" t="s">
        <v>20</v>
      </c>
      <c r="E23" s="29">
        <v>0.0675</v>
      </c>
      <c r="F23" s="21">
        <f>F20*E23</f>
        <v>219.44250000000002</v>
      </c>
      <c r="G23" s="44"/>
      <c r="H23" s="47"/>
      <c r="I23" s="44"/>
      <c r="J23" s="46"/>
      <c r="K23" s="47"/>
      <c r="L23" s="46"/>
      <c r="M23" s="47"/>
    </row>
    <row r="24" spans="1:13" ht="13.5">
      <c r="A24" s="12"/>
      <c r="B24" s="27"/>
      <c r="C24" s="24" t="s">
        <v>21</v>
      </c>
      <c r="D24" s="12" t="s">
        <v>20</v>
      </c>
      <c r="E24" s="29">
        <f>2.16/1000</f>
        <v>0.00216</v>
      </c>
      <c r="F24" s="21">
        <f>F20*E24</f>
        <v>7.02216</v>
      </c>
      <c r="G24" s="44"/>
      <c r="H24" s="47"/>
      <c r="I24" s="44"/>
      <c r="J24" s="46"/>
      <c r="K24" s="47"/>
      <c r="L24" s="46"/>
      <c r="M24" s="47"/>
    </row>
    <row r="25" spans="1:13" ht="27">
      <c r="A25" s="12">
        <v>5</v>
      </c>
      <c r="B25" s="27" t="s">
        <v>35</v>
      </c>
      <c r="C25" s="31" t="s">
        <v>36</v>
      </c>
      <c r="D25" s="12" t="s">
        <v>11</v>
      </c>
      <c r="E25" s="29"/>
      <c r="F25" s="21">
        <v>7</v>
      </c>
      <c r="G25" s="44"/>
      <c r="H25" s="47"/>
      <c r="I25" s="44"/>
      <c r="J25" s="46"/>
      <c r="K25" s="47"/>
      <c r="L25" s="46"/>
      <c r="M25" s="47"/>
    </row>
    <row r="26" spans="1:13" ht="13.5">
      <c r="A26" s="12"/>
      <c r="B26" s="27"/>
      <c r="C26" s="23" t="s">
        <v>18</v>
      </c>
      <c r="D26" s="12" t="s">
        <v>19</v>
      </c>
      <c r="E26" s="29">
        <v>10.6</v>
      </c>
      <c r="F26" s="21">
        <f>F25*E26</f>
        <v>74.2</v>
      </c>
      <c r="G26" s="44"/>
      <c r="H26" s="47"/>
      <c r="I26" s="44"/>
      <c r="J26" s="46"/>
      <c r="K26" s="47"/>
      <c r="L26" s="46"/>
      <c r="M26" s="47"/>
    </row>
    <row r="27" spans="1:13" ht="13.5">
      <c r="A27" s="12"/>
      <c r="B27" s="27"/>
      <c r="C27" s="25" t="s">
        <v>39</v>
      </c>
      <c r="D27" s="12" t="s">
        <v>20</v>
      </c>
      <c r="E27" s="29">
        <v>7.14</v>
      </c>
      <c r="F27" s="21">
        <f>F25*E27</f>
        <v>49.98</v>
      </c>
      <c r="G27" s="44"/>
      <c r="H27" s="47"/>
      <c r="I27" s="44"/>
      <c r="J27" s="46"/>
      <c r="K27" s="47"/>
      <c r="L27" s="46"/>
      <c r="M27" s="47"/>
    </row>
    <row r="28" spans="1:13" ht="13.5">
      <c r="A28" s="12"/>
      <c r="B28" s="27"/>
      <c r="C28" s="24" t="s">
        <v>25</v>
      </c>
      <c r="D28" s="12" t="s">
        <v>11</v>
      </c>
      <c r="E28" s="29">
        <v>1</v>
      </c>
      <c r="F28" s="21">
        <f>F25</f>
        <v>7</v>
      </c>
      <c r="G28" s="44"/>
      <c r="H28" s="47"/>
      <c r="I28" s="44"/>
      <c r="J28" s="46"/>
      <c r="K28" s="47"/>
      <c r="L28" s="46"/>
      <c r="M28" s="47"/>
    </row>
    <row r="29" spans="1:13" ht="27">
      <c r="A29" s="12"/>
      <c r="B29" s="27"/>
      <c r="C29" s="23" t="s">
        <v>24</v>
      </c>
      <c r="D29" s="12" t="s">
        <v>11</v>
      </c>
      <c r="E29" s="29">
        <v>1</v>
      </c>
      <c r="F29" s="21">
        <f>F25</f>
        <v>7</v>
      </c>
      <c r="G29" s="44"/>
      <c r="H29" s="47"/>
      <c r="I29" s="44"/>
      <c r="J29" s="46"/>
      <c r="K29" s="47"/>
      <c r="L29" s="46"/>
      <c r="M29" s="47"/>
    </row>
    <row r="30" spans="1:13" ht="14.25" customHeight="1">
      <c r="A30" s="12"/>
      <c r="B30" s="27"/>
      <c r="C30" s="23" t="s">
        <v>27</v>
      </c>
      <c r="D30" s="12" t="s">
        <v>11</v>
      </c>
      <c r="E30" s="29">
        <v>1</v>
      </c>
      <c r="F30" s="21">
        <f>F25</f>
        <v>7</v>
      </c>
      <c r="G30" s="44"/>
      <c r="H30" s="47"/>
      <c r="I30" s="44"/>
      <c r="J30" s="46"/>
      <c r="K30" s="47"/>
      <c r="L30" s="47"/>
      <c r="M30" s="47"/>
    </row>
    <row r="31" spans="1:13" ht="13.5">
      <c r="A31" s="12"/>
      <c r="B31" s="27"/>
      <c r="C31" s="23" t="s">
        <v>26</v>
      </c>
      <c r="D31" s="12" t="s">
        <v>11</v>
      </c>
      <c r="E31" s="29">
        <v>1</v>
      </c>
      <c r="F31" s="21">
        <v>7</v>
      </c>
      <c r="G31" s="44"/>
      <c r="H31" s="47"/>
      <c r="I31" s="44"/>
      <c r="J31" s="46"/>
      <c r="K31" s="47"/>
      <c r="L31" s="47"/>
      <c r="M31" s="49"/>
    </row>
    <row r="32" spans="1:13" ht="27">
      <c r="A32" s="12"/>
      <c r="B32" s="12" t="s">
        <v>37</v>
      </c>
      <c r="C32" s="31" t="s">
        <v>38</v>
      </c>
      <c r="D32" s="12" t="s">
        <v>11</v>
      </c>
      <c r="E32" s="29"/>
      <c r="F32" s="21">
        <v>86</v>
      </c>
      <c r="G32" s="44"/>
      <c r="H32" s="45"/>
      <c r="I32" s="44"/>
      <c r="J32" s="46"/>
      <c r="K32" s="47"/>
      <c r="L32" s="46"/>
      <c r="M32" s="47"/>
    </row>
    <row r="33" spans="1:13" ht="13.5">
      <c r="A33" s="12"/>
      <c r="B33" s="12"/>
      <c r="C33" s="23" t="s">
        <v>18</v>
      </c>
      <c r="D33" s="12" t="s">
        <v>19</v>
      </c>
      <c r="E33" s="29">
        <v>0.788</v>
      </c>
      <c r="F33" s="21">
        <f>F32*E33</f>
        <v>67.768</v>
      </c>
      <c r="G33" s="44"/>
      <c r="H33" s="45"/>
      <c r="I33" s="44"/>
      <c r="J33" s="46"/>
      <c r="K33" s="47"/>
      <c r="L33" s="46"/>
      <c r="M33" s="47"/>
    </row>
    <row r="34" spans="1:13" ht="13.5">
      <c r="A34" s="12"/>
      <c r="B34" s="12"/>
      <c r="C34" s="25" t="s">
        <v>39</v>
      </c>
      <c r="D34" s="12" t="s">
        <v>20</v>
      </c>
      <c r="E34" s="29">
        <v>0.302</v>
      </c>
      <c r="F34" s="21">
        <f>E34*F32</f>
        <v>25.971999999999998</v>
      </c>
      <c r="G34" s="44"/>
      <c r="H34" s="45"/>
      <c r="I34" s="44"/>
      <c r="J34" s="46"/>
      <c r="K34" s="47"/>
      <c r="L34" s="46"/>
      <c r="M34" s="47"/>
    </row>
    <row r="35" spans="1:13" ht="13.5">
      <c r="A35" s="12"/>
      <c r="B35" s="12"/>
      <c r="C35" s="24" t="s">
        <v>40</v>
      </c>
      <c r="D35" s="12" t="s">
        <v>11</v>
      </c>
      <c r="E35" s="29">
        <v>1</v>
      </c>
      <c r="F35" s="21">
        <f>F32*E36</f>
        <v>2.064</v>
      </c>
      <c r="G35" s="44"/>
      <c r="H35" s="45"/>
      <c r="I35" s="44"/>
      <c r="J35" s="46"/>
      <c r="K35" s="47"/>
      <c r="L35" s="46"/>
      <c r="M35" s="47"/>
    </row>
    <row r="36" spans="1:13" ht="13.5">
      <c r="A36" s="12"/>
      <c r="B36" s="12"/>
      <c r="C36" s="23" t="s">
        <v>21</v>
      </c>
      <c r="D36" s="12" t="s">
        <v>20</v>
      </c>
      <c r="E36" s="29">
        <v>0.024</v>
      </c>
      <c r="F36" s="21">
        <f>F32*E36</f>
        <v>2.064</v>
      </c>
      <c r="G36" s="44"/>
      <c r="H36" s="45"/>
      <c r="I36" s="44"/>
      <c r="J36" s="46"/>
      <c r="K36" s="47"/>
      <c r="L36" s="46"/>
      <c r="M36" s="47"/>
    </row>
    <row r="37" spans="1:13" ht="27">
      <c r="A37" s="12"/>
      <c r="B37" s="12" t="s">
        <v>41</v>
      </c>
      <c r="C37" s="31" t="s">
        <v>42</v>
      </c>
      <c r="D37" s="12" t="s">
        <v>11</v>
      </c>
      <c r="E37" s="29"/>
      <c r="F37" s="21">
        <v>86</v>
      </c>
      <c r="G37" s="44"/>
      <c r="H37" s="45"/>
      <c r="I37" s="44"/>
      <c r="J37" s="46"/>
      <c r="K37" s="47"/>
      <c r="L37" s="46"/>
      <c r="M37" s="47"/>
    </row>
    <row r="38" spans="1:13" ht="13.5">
      <c r="A38" s="12"/>
      <c r="B38" s="12"/>
      <c r="C38" s="23" t="s">
        <v>18</v>
      </c>
      <c r="D38" s="12" t="s">
        <v>19</v>
      </c>
      <c r="E38" s="29">
        <v>7.6</v>
      </c>
      <c r="F38" s="21">
        <f>F37*E38</f>
        <v>653.6</v>
      </c>
      <c r="G38" s="44"/>
      <c r="H38" s="45"/>
      <c r="I38" s="44"/>
      <c r="J38" s="46"/>
      <c r="K38" s="47"/>
      <c r="L38" s="46"/>
      <c r="M38" s="47"/>
    </row>
    <row r="39" spans="1:13" ht="13.5">
      <c r="A39" s="12"/>
      <c r="B39" s="12"/>
      <c r="C39" s="25" t="s">
        <v>39</v>
      </c>
      <c r="D39" s="12" t="s">
        <v>20</v>
      </c>
      <c r="E39" s="29">
        <v>0.18</v>
      </c>
      <c r="F39" s="21">
        <f>F37*E39</f>
        <v>15.479999999999999</v>
      </c>
      <c r="G39" s="44"/>
      <c r="H39" s="45"/>
      <c r="I39" s="44"/>
      <c r="J39" s="46"/>
      <c r="K39" s="47"/>
      <c r="L39" s="46"/>
      <c r="M39" s="47"/>
    </row>
    <row r="40" spans="1:13" ht="13.5">
      <c r="A40" s="12"/>
      <c r="B40" s="2"/>
      <c r="C40" s="24" t="s">
        <v>43</v>
      </c>
      <c r="D40" s="12" t="s">
        <v>10</v>
      </c>
      <c r="E40" s="29">
        <v>2</v>
      </c>
      <c r="F40" s="21">
        <f>28*3</f>
        <v>84</v>
      </c>
      <c r="G40" s="44"/>
      <c r="H40" s="45"/>
      <c r="I40" s="44"/>
      <c r="J40" s="46"/>
      <c r="K40" s="47"/>
      <c r="L40" s="46"/>
      <c r="M40" s="47"/>
    </row>
    <row r="41" spans="1:13" ht="13.5">
      <c r="A41" s="12"/>
      <c r="B41" s="12"/>
      <c r="C41" s="23" t="s">
        <v>44</v>
      </c>
      <c r="D41" s="12" t="s">
        <v>11</v>
      </c>
      <c r="E41" s="29">
        <v>1</v>
      </c>
      <c r="F41" s="21">
        <f>F37*E41</f>
        <v>86</v>
      </c>
      <c r="G41" s="44"/>
      <c r="H41" s="45"/>
      <c r="I41" s="44"/>
      <c r="J41" s="46"/>
      <c r="K41" s="47"/>
      <c r="L41" s="46"/>
      <c r="M41" s="47"/>
    </row>
    <row r="42" spans="1:13" ht="13.5">
      <c r="A42" s="12"/>
      <c r="B42" s="12"/>
      <c r="C42" s="23" t="s">
        <v>55</v>
      </c>
      <c r="D42" s="12" t="s">
        <v>11</v>
      </c>
      <c r="E42" s="29">
        <v>1</v>
      </c>
      <c r="F42" s="21">
        <f>F37*E42</f>
        <v>86</v>
      </c>
      <c r="G42" s="44"/>
      <c r="H42" s="45"/>
      <c r="I42" s="44"/>
      <c r="J42" s="46"/>
      <c r="K42" s="47"/>
      <c r="L42" s="46"/>
      <c r="M42" s="47"/>
    </row>
    <row r="43" spans="1:13" ht="13.5">
      <c r="A43" s="12">
        <v>6</v>
      </c>
      <c r="B43" s="27" t="s">
        <v>46</v>
      </c>
      <c r="C43" s="31" t="s">
        <v>22</v>
      </c>
      <c r="D43" s="12" t="s">
        <v>12</v>
      </c>
      <c r="E43" s="29"/>
      <c r="F43" s="21">
        <f>F7-F11</f>
        <v>986.9299999999998</v>
      </c>
      <c r="G43" s="44"/>
      <c r="H43" s="47"/>
      <c r="I43" s="44"/>
      <c r="J43" s="46"/>
      <c r="K43" s="47"/>
      <c r="L43" s="47"/>
      <c r="M43" s="47"/>
    </row>
    <row r="44" spans="1:13" ht="20.25" customHeight="1">
      <c r="A44" s="12"/>
      <c r="B44" s="27"/>
      <c r="C44" s="23" t="s">
        <v>45</v>
      </c>
      <c r="D44" s="12" t="s">
        <v>29</v>
      </c>
      <c r="E44" s="29">
        <f>9.21/1000</f>
        <v>0.009210000000000001</v>
      </c>
      <c r="F44" s="21">
        <f>F43*E44</f>
        <v>9.0896253</v>
      </c>
      <c r="G44" s="44"/>
      <c r="H44" s="47"/>
      <c r="I44" s="44"/>
      <c r="J44" s="46"/>
      <c r="K44" s="47"/>
      <c r="L44" s="47"/>
      <c r="M44" s="47"/>
    </row>
    <row r="45" spans="1:13" ht="21" customHeight="1">
      <c r="A45" s="12">
        <v>7</v>
      </c>
      <c r="B45" s="27"/>
      <c r="C45" s="31" t="s">
        <v>50</v>
      </c>
      <c r="D45" s="12" t="s">
        <v>12</v>
      </c>
      <c r="E45" s="29"/>
      <c r="F45" s="21">
        <f>F11</f>
        <v>214.55</v>
      </c>
      <c r="G45" s="44"/>
      <c r="H45" s="47"/>
      <c r="I45" s="44"/>
      <c r="J45" s="46"/>
      <c r="K45" s="47"/>
      <c r="L45" s="47"/>
      <c r="M45" s="47"/>
    </row>
    <row r="46" spans="1:13" ht="18" customHeight="1">
      <c r="A46" s="12"/>
      <c r="B46" s="27"/>
      <c r="C46" s="25" t="s">
        <v>51</v>
      </c>
      <c r="D46" s="12" t="s">
        <v>20</v>
      </c>
      <c r="E46" s="29">
        <v>1.7</v>
      </c>
      <c r="F46" s="21">
        <f>F45*E46</f>
        <v>364.735</v>
      </c>
      <c r="G46" s="44"/>
      <c r="H46" s="47"/>
      <c r="I46" s="44"/>
      <c r="J46" s="46"/>
      <c r="K46" s="47"/>
      <c r="L46" s="47"/>
      <c r="M46" s="47"/>
    </row>
    <row r="47" spans="1:13" ht="13.5">
      <c r="A47" s="11"/>
      <c r="B47" s="22"/>
      <c r="C47" s="32" t="s">
        <v>9</v>
      </c>
      <c r="D47" s="33"/>
      <c r="E47" s="34"/>
      <c r="F47" s="34"/>
      <c r="G47" s="50"/>
      <c r="H47" s="50"/>
      <c r="I47" s="50"/>
      <c r="J47" s="51"/>
      <c r="K47" s="51"/>
      <c r="L47" s="51"/>
      <c r="M47" s="51"/>
    </row>
    <row r="48" spans="1:13" ht="13.5">
      <c r="A48" s="11"/>
      <c r="B48" s="22"/>
      <c r="C48" s="35" t="s">
        <v>31</v>
      </c>
      <c r="D48" s="53" t="s">
        <v>58</v>
      </c>
      <c r="E48" s="29"/>
      <c r="F48" s="21"/>
      <c r="G48" s="44"/>
      <c r="H48" s="52"/>
      <c r="I48" s="44"/>
      <c r="J48" s="46"/>
      <c r="K48" s="47"/>
      <c r="L48" s="47"/>
      <c r="M48" s="51"/>
    </row>
    <row r="49" spans="1:13" ht="13.5">
      <c r="A49" s="11"/>
      <c r="B49" s="22"/>
      <c r="C49" s="35" t="s">
        <v>9</v>
      </c>
      <c r="D49" s="54"/>
      <c r="E49" s="29"/>
      <c r="F49" s="21"/>
      <c r="G49" s="44"/>
      <c r="H49" s="45"/>
      <c r="I49" s="44"/>
      <c r="J49" s="46"/>
      <c r="K49" s="47"/>
      <c r="L49" s="47"/>
      <c r="M49" s="51"/>
    </row>
    <row r="50" spans="1:13" ht="13.5">
      <c r="A50" s="11"/>
      <c r="B50" s="22"/>
      <c r="C50" s="36" t="s">
        <v>13</v>
      </c>
      <c r="D50" s="55" t="s">
        <v>58</v>
      </c>
      <c r="E50" s="34"/>
      <c r="F50" s="34"/>
      <c r="G50" s="50"/>
      <c r="H50" s="50"/>
      <c r="I50" s="50"/>
      <c r="J50" s="51"/>
      <c r="K50" s="51"/>
      <c r="L50" s="51"/>
      <c r="M50" s="51"/>
    </row>
    <row r="51" spans="1:13" ht="13.5">
      <c r="A51" s="11"/>
      <c r="B51" s="22"/>
      <c r="C51" s="36" t="s">
        <v>9</v>
      </c>
      <c r="D51" s="56"/>
      <c r="E51" s="34"/>
      <c r="F51" s="34"/>
      <c r="G51" s="50"/>
      <c r="H51" s="50"/>
      <c r="I51" s="50"/>
      <c r="J51" s="51"/>
      <c r="K51" s="51"/>
      <c r="L51" s="51"/>
      <c r="M51" s="51"/>
    </row>
    <row r="52" spans="1:13" ht="13.5">
      <c r="A52" s="11"/>
      <c r="B52" s="22"/>
      <c r="C52" s="36" t="s">
        <v>14</v>
      </c>
      <c r="D52" s="55" t="s">
        <v>58</v>
      </c>
      <c r="E52" s="34"/>
      <c r="F52" s="34"/>
      <c r="G52" s="50"/>
      <c r="H52" s="50"/>
      <c r="I52" s="50"/>
      <c r="J52" s="51"/>
      <c r="K52" s="51"/>
      <c r="L52" s="51"/>
      <c r="M52" s="51"/>
    </row>
    <row r="53" spans="1:13" ht="13.5">
      <c r="A53" s="11"/>
      <c r="B53" s="22"/>
      <c r="C53" s="36" t="s">
        <v>9</v>
      </c>
      <c r="D53" s="33"/>
      <c r="E53" s="34"/>
      <c r="F53" s="34"/>
      <c r="G53" s="50"/>
      <c r="H53" s="50"/>
      <c r="I53" s="50"/>
      <c r="J53" s="51"/>
      <c r="K53" s="51"/>
      <c r="L53" s="51"/>
      <c r="M53" s="51"/>
    </row>
    <row r="54" spans="1:13" ht="13.5">
      <c r="A54" s="11"/>
      <c r="B54" s="22"/>
      <c r="C54" s="36" t="s">
        <v>15</v>
      </c>
      <c r="D54" s="37">
        <v>0.18</v>
      </c>
      <c r="E54" s="34"/>
      <c r="F54" s="34"/>
      <c r="G54" s="50"/>
      <c r="H54" s="50"/>
      <c r="I54" s="50"/>
      <c r="J54" s="51"/>
      <c r="K54" s="51"/>
      <c r="L54" s="51"/>
      <c r="M54" s="51"/>
    </row>
    <row r="55" spans="1:16" ht="13.5">
      <c r="A55" s="11"/>
      <c r="B55" s="22"/>
      <c r="C55" s="36" t="s">
        <v>9</v>
      </c>
      <c r="D55" s="33"/>
      <c r="E55" s="34"/>
      <c r="F55" s="34"/>
      <c r="G55" s="50"/>
      <c r="H55" s="50"/>
      <c r="I55" s="50"/>
      <c r="J55" s="51"/>
      <c r="K55" s="51"/>
      <c r="L55" s="51"/>
      <c r="M55" s="51"/>
      <c r="O55" s="30"/>
      <c r="P55" s="30"/>
    </row>
    <row r="56" spans="4:13" ht="13.5">
      <c r="D56" s="40"/>
      <c r="E56" s="40"/>
      <c r="F56" s="40"/>
      <c r="G56" s="41"/>
      <c r="H56" s="41"/>
      <c r="I56" s="41"/>
      <c r="J56" s="40"/>
      <c r="K56" s="40"/>
      <c r="L56" s="40"/>
      <c r="M56" s="40"/>
    </row>
    <row r="59" ht="25.5">
      <c r="C59" s="42" t="s">
        <v>30</v>
      </c>
    </row>
  </sheetData>
  <sheetProtection password="CCCB" sheet="1"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ILUSHA</cp:lastModifiedBy>
  <cp:lastPrinted>2014-07-14T18:17:47Z</cp:lastPrinted>
  <dcterms:created xsi:type="dcterms:W3CDTF">2014-06-17T10:34:30Z</dcterms:created>
  <dcterms:modified xsi:type="dcterms:W3CDTF">2015-02-13T07:07:12Z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