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iel.sakhelashvili\Desktop\ტენდერები\20  ტენდერი  54358  საღვინე შოროპანი გზა და ბოგირი\ტენდერის მასალები\"/>
    </mc:Choice>
  </mc:AlternateContent>
  <bookViews>
    <workbookView xWindow="0" yWindow="0" windowWidth="28800" windowHeight="11205" tabRatio="807"/>
  </bookViews>
  <sheets>
    <sheet name="ხარჯთარრიცხვა" sheetId="1" r:id="rId1"/>
  </sheets>
  <definedNames>
    <definedName name="_xlnm.Print_Area" localSheetId="0">ხარჯთარრიცხვა!$A$1:$M$43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21" i="1"/>
  <c r="F26" i="1"/>
  <c r="F25" i="1"/>
  <c r="F24" i="1"/>
  <c r="F23" i="1"/>
  <c r="F27" i="1" l="1"/>
  <c r="F20" i="1"/>
  <c r="F19" i="1"/>
  <c r="F18" i="1"/>
  <c r="F17" i="1"/>
  <c r="F12" i="1"/>
  <c r="F11" i="1"/>
  <c r="F10" i="1"/>
</calcChain>
</file>

<file path=xl/sharedStrings.xml><?xml version="1.0" encoding="utf-8"?>
<sst xmlns="http://schemas.openxmlformats.org/spreadsheetml/2006/main" count="107" uniqueCount="76">
  <si>
    <t>x a r j T a R r i c x v a</t>
  </si>
  <si>
    <t>#</t>
  </si>
  <si>
    <t>safuZveli</t>
  </si>
  <si>
    <t>ganz.</t>
  </si>
  <si>
    <t>normatiuli</t>
  </si>
  <si>
    <t>xelfasi</t>
  </si>
  <si>
    <t>masala</t>
  </si>
  <si>
    <t xml:space="preserve">samSeneblo </t>
  </si>
  <si>
    <t>jami</t>
  </si>
  <si>
    <t>s a m u S a o s</t>
  </si>
  <si>
    <t>resursi</t>
  </si>
  <si>
    <t>meqanizmebi</t>
  </si>
  <si>
    <t>dasaxeleba</t>
  </si>
  <si>
    <t>erTeulze</t>
  </si>
  <si>
    <t>sul</t>
  </si>
  <si>
    <t>erT.</t>
  </si>
  <si>
    <t>fasi</t>
  </si>
  <si>
    <t>1'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</si>
  <si>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</si>
  <si>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</si>
  <si>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</si>
  <si>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</si>
  <si>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</si>
  <si>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</si>
  <si>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</si>
  <si>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</si>
  <si>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</si>
  <si>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</si>
  <si>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</si>
  <si>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</si>
  <si>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კაც/სთ</t>
  </si>
  <si>
    <t xml:space="preserve"> </t>
  </si>
  <si>
    <t>SromiTi resursebi</t>
  </si>
  <si>
    <t>kac/sT</t>
  </si>
  <si>
    <t>lari</t>
  </si>
  <si>
    <t>m/sT</t>
  </si>
  <si>
    <t>sul Tavebis jami</t>
  </si>
  <si>
    <t>zednadebi xarjebi %</t>
  </si>
  <si>
    <t>gegmiuri mogeba %</t>
  </si>
  <si>
    <t xml:space="preserve"> jami</t>
  </si>
  <si>
    <t xml:space="preserve">gauTvaliswinebeli xarjebi </t>
  </si>
  <si>
    <t>dRg</t>
  </si>
  <si>
    <t>ტ</t>
  </si>
  <si>
    <t>ინსპექტირებული</t>
  </si>
  <si>
    <t>ლარი</t>
  </si>
  <si>
    <t>სრფ 13</t>
  </si>
  <si>
    <t>მასალების ტრანსპორტირება %</t>
  </si>
  <si>
    <t>სოფელ საღვინეშ რევაზ გაჩეჩილაძის სახლის მიმდებარედ ხიდ-ბოგირიs მოწყობა</t>
  </si>
  <si>
    <r>
      <t>m</t>
    </r>
    <r>
      <rPr>
        <vertAlign val="superscript"/>
        <sz val="11"/>
        <rFont val="AcadNusx"/>
      </rPr>
      <t>3</t>
    </r>
  </si>
  <si>
    <t xml:space="preserve">  1-53-12</t>
  </si>
  <si>
    <t>srf 13-111</t>
  </si>
  <si>
    <t>eqskavatori pnevmoTvlian svlaze CamCis tevadoba 0.5m3 a/manqanaze datvirTviT</t>
  </si>
  <si>
    <t>გრუნტის ტრანსპორტირება 5კმ</t>
  </si>
  <si>
    <t>27-5-2 გამ</t>
  </si>
  <si>
    <t>მ</t>
  </si>
  <si>
    <t xml:space="preserve">შრომითი დანახარჯები  </t>
  </si>
  <si>
    <t xml:space="preserve">სხვა მანქანები </t>
  </si>
  <si>
    <t>srf 3-256</t>
  </si>
  <si>
    <t>ქვიშა შავი</t>
  </si>
  <si>
    <t xml:space="preserve"> 27-7-2</t>
  </si>
  <si>
    <t>სრფ 12-175</t>
  </si>
  <si>
    <t>a/greideri saSualo tipis 79kvt</t>
  </si>
  <si>
    <t>sxva manqanebi</t>
  </si>
  <si>
    <t>სრფ 3.1- 261</t>
  </si>
  <si>
    <t xml:space="preserve">qviSa-xreSovani narevi (balasti) </t>
  </si>
  <si>
    <t>მიწის გაჭრა eqskavatoriT ა/მანქანაზე დატვირთვით რკ/ბეტონის მილების მოსაწყობად</t>
  </si>
  <si>
    <t xml:space="preserve">რკ/ბეტონის მილების მოწყობა დ-1000მმ </t>
  </si>
  <si>
    <t xml:space="preserve">რკ/ბეტონის მილი დ-1000მმ </t>
  </si>
  <si>
    <t xml:space="preserve">მილის უკანა სივრცეების შევსება და მისასვლელიგზის  მოწყობა </t>
  </si>
  <si>
    <t>srf. 3.1-124</t>
  </si>
  <si>
    <t>რკ/ბეტონის მილebis დ-1000მმ  ტრანსპორტირება 48კმ</t>
  </si>
  <si>
    <t>qviSa-xreSovani narevi (balasti)  ტრანსპორტირება 10კმ</t>
  </si>
  <si>
    <t>igives damuSaveba xeliT ა/მანქანაზე დატვირთვით რკ/ბეტონის მილების მოსაწყობად</t>
  </si>
  <si>
    <t xml:space="preserve">  1-80-3</t>
  </si>
  <si>
    <t>%</t>
  </si>
  <si>
    <t xml:space="preserve">შენიშვნა :  
გაუთვალისწინებელი ხარჯის და დღგ-ს პროცენტულობა უცვლელია, 
ზედნადების ხარჯები არ უნდა აღემატებოდეს 10%-ს;
 გეგმიური დაგროვება არ უნდა აღემატებოდეს  8%-ს;
სატრანსპორტო ხარჯები მასალებზე არ უნდა აღემატებოდეს 5%-ს;
 პროცენტული მაჩვენებლების გადამეტებით წარმოდგენა არის პრეტენდენტის      დისკვალიფიკაციის საფუძველი 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</si>
</sst>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₽_-;\-* #,##0.00\ _₽_-;_-* &quot;-&quot;??\ _₽_-;_-@_-"/>
    <numFmt numFmtId="166" formatCode="0.000"/>
    <numFmt numFmtId="167" formatCode="_-* #,##0.00_р_._-;\-* #,##0.00_р_._-;_-* &quot;-&quot;??_р_._-;_-@_-"/>
    <numFmt numFmtId="168" formatCode="0.0"/>
    <numFmt numFmtId="171" formatCode="_-* #,##0.00\ _L_a_r_i_-;\-* #,##0.00\ _L_a_r_i_-;_-* &quot;-&quot;??\ _L_a_r_i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AcadNusx"/>
    </font>
    <font>
      <sz val="11"/>
      <name val="AcadNusx"/>
    </font>
    <font>
      <sz val="11"/>
      <color theme="1"/>
      <name val="Sylfaen"/>
      <family val="1"/>
    </font>
    <font>
      <sz val="11"/>
      <name val="LitNusx"/>
      <family val="2"/>
    </font>
    <font>
      <sz val="12"/>
      <name val="AcadNusx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cadNusx"/>
    </font>
    <font>
      <sz val="10"/>
      <name val="Arial Cyr"/>
      <family val="2"/>
      <charset val="204"/>
    </font>
    <font>
      <b/>
      <sz val="11"/>
      <color theme="1"/>
      <name val="Sylfaen"/>
      <family val="1"/>
    </font>
    <font>
      <sz val="11"/>
      <color rgb="FFFF0000"/>
      <name val="Sylfaen"/>
      <family val="2"/>
    </font>
    <font>
      <b/>
      <sz val="11"/>
      <color rgb="FF000000"/>
      <name val="AcadNusx"/>
    </font>
    <font>
      <vertAlign val="superscript"/>
      <sz val="11"/>
      <name val="AcadNusx"/>
    </font>
    <font>
      <b/>
      <sz val="10"/>
      <name val="Arial"/>
      <family val="2"/>
      <charset val="204"/>
    </font>
    <font>
      <b/>
      <sz val="12"/>
      <color theme="1"/>
      <name val="AcadNusx"/>
    </font>
    <font>
      <sz val="11"/>
      <color theme="1"/>
      <name val="AcadNusx"/>
    </font>
    <font>
      <sz val="11"/>
      <color theme="1"/>
      <name val="Sylfaen"/>
      <family val="1"/>
      <charset val="204"/>
    </font>
    <font>
      <sz val="10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0" fontId="11" fillId="0" borderId="0"/>
    <xf numFmtId="0" fontId="14" fillId="0" borderId="0"/>
    <xf numFmtId="0" fontId="11" fillId="0" borderId="0"/>
    <xf numFmtId="0" fontId="12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8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0" fontId="16" fillId="0" borderId="0" xfId="0" applyFont="1"/>
    <xf numFmtId="0" fontId="7" fillId="0" borderId="3" xfId="4" applyFont="1" applyBorder="1" applyAlignment="1">
      <alignment horizontal="left" wrapText="1"/>
    </xf>
    <xf numFmtId="0" fontId="7" fillId="0" borderId="0" xfId="4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165" fontId="7" fillId="0" borderId="6" xfId="1" applyFont="1" applyFill="1" applyBorder="1" applyAlignment="1">
      <alignment horizontal="center"/>
    </xf>
    <xf numFmtId="0" fontId="7" fillId="0" borderId="1" xfId="4" applyFont="1" applyBorder="1" applyAlignment="1">
      <alignment horizontal="left" wrapText="1"/>
    </xf>
    <xf numFmtId="165" fontId="7" fillId="0" borderId="9" xfId="1" applyFont="1" applyFill="1" applyBorder="1" applyAlignment="1">
      <alignment horizontal="center"/>
    </xf>
    <xf numFmtId="0" fontId="7" fillId="0" borderId="10" xfId="4" applyFont="1" applyBorder="1" applyAlignment="1">
      <alignment horizontal="center"/>
    </xf>
    <xf numFmtId="0" fontId="7" fillId="0" borderId="10" xfId="4" applyFont="1" applyBorder="1" applyAlignment="1">
      <alignment horizontal="center" wrapText="1"/>
    </xf>
    <xf numFmtId="165" fontId="7" fillId="0" borderId="10" xfId="1" applyFont="1" applyFill="1" applyBorder="1" applyAlignment="1">
      <alignment horizontal="center"/>
    </xf>
    <xf numFmtId="2" fontId="7" fillId="0" borderId="10" xfId="1" applyNumberFormat="1" applyFont="1" applyFill="1" applyBorder="1" applyAlignment="1">
      <alignment horizontal="center"/>
    </xf>
    <xf numFmtId="0" fontId="13" fillId="0" borderId="10" xfId="3" applyFont="1" applyBorder="1" applyAlignment="1">
      <alignment horizontal="center"/>
    </xf>
    <xf numFmtId="0" fontId="13" fillId="0" borderId="10" xfId="3" applyFont="1" applyBorder="1" applyAlignment="1">
      <alignment horizontal="center" wrapText="1"/>
    </xf>
    <xf numFmtId="2" fontId="13" fillId="0" borderId="10" xfId="1" applyNumberFormat="1" applyFont="1" applyFill="1" applyBorder="1" applyAlignment="1">
      <alignment horizontal="center"/>
    </xf>
    <xf numFmtId="9" fontId="13" fillId="0" borderId="10" xfId="2" applyFont="1" applyFill="1" applyBorder="1" applyAlignment="1" applyProtection="1">
      <alignment horizontal="center"/>
      <protection locked="0"/>
    </xf>
    <xf numFmtId="43" fontId="7" fillId="0" borderId="10" xfId="1" applyNumberFormat="1" applyFont="1" applyFill="1" applyBorder="1" applyAlignment="1">
      <alignment horizontal="center"/>
    </xf>
    <xf numFmtId="9" fontId="13" fillId="0" borderId="10" xfId="3" applyNumberFormat="1" applyFont="1" applyBorder="1" applyAlignment="1">
      <alignment horizontal="center"/>
    </xf>
    <xf numFmtId="166" fontId="7" fillId="0" borderId="10" xfId="3" applyNumberFormat="1" applyFont="1" applyBorder="1" applyAlignment="1">
      <alignment horizontal="center"/>
    </xf>
    <xf numFmtId="2" fontId="13" fillId="0" borderId="10" xfId="3" applyNumberFormat="1" applyFont="1" applyBorder="1" applyAlignment="1">
      <alignment horizontal="center"/>
    </xf>
    <xf numFmtId="2" fontId="0" fillId="0" borderId="0" xfId="0" applyNumberFormat="1"/>
    <xf numFmtId="0" fontId="7" fillId="2" borderId="10" xfId="0" applyFont="1" applyFill="1" applyBorder="1" applyAlignment="1">
      <alignment horizontal="center" vertical="center" wrapText="1"/>
    </xf>
    <xf numFmtId="0" fontId="9" fillId="0" borderId="0" xfId="0" applyFont="1"/>
    <xf numFmtId="0" fontId="7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8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7" fontId="13" fillId="3" borderId="10" xfId="3" applyNumberFormat="1" applyFont="1" applyFill="1" applyBorder="1" applyAlignment="1">
      <alignment horizontal="center"/>
    </xf>
    <xf numFmtId="0" fontId="13" fillId="3" borderId="10" xfId="3" applyFont="1" applyFill="1" applyBorder="1" applyAlignment="1">
      <alignment horizontal="center"/>
    </xf>
    <xf numFmtId="0" fontId="13" fillId="3" borderId="10" xfId="3" applyFont="1" applyFill="1" applyBorder="1" applyAlignment="1">
      <alignment horizontal="center" wrapText="1"/>
    </xf>
    <xf numFmtId="43" fontId="13" fillId="3" borderId="10" xfId="1" applyNumberFormat="1" applyFont="1" applyFill="1" applyBorder="1" applyAlignment="1">
      <alignment horizontal="center"/>
    </xf>
    <xf numFmtId="2" fontId="13" fillId="3" borderId="10" xfId="1" applyNumberFormat="1" applyFont="1" applyFill="1" applyBorder="1" applyAlignment="1">
      <alignment horizontal="center"/>
    </xf>
    <xf numFmtId="43" fontId="7" fillId="3" borderId="10" xfId="1" applyNumberFormat="1" applyFont="1" applyFill="1" applyBorder="1" applyAlignment="1">
      <alignment horizontal="center"/>
    </xf>
    <xf numFmtId="2" fontId="7" fillId="3" borderId="10" xfId="1" applyNumberFormat="1" applyFont="1" applyFill="1" applyBorder="1" applyAlignment="1">
      <alignment horizontal="center"/>
    </xf>
    <xf numFmtId="0" fontId="7" fillId="3" borderId="10" xfId="3" applyFont="1" applyFill="1" applyBorder="1" applyAlignment="1">
      <alignment horizontal="center"/>
    </xf>
    <xf numFmtId="2" fontId="13" fillId="3" borderId="10" xfId="3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10" xfId="1" applyNumberFormat="1" applyFont="1" applyFill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/>
    </xf>
    <xf numFmtId="2" fontId="7" fillId="0" borderId="10" xfId="1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/>
    </xf>
    <xf numFmtId="0" fontId="7" fillId="0" borderId="10" xfId="1" applyNumberFormat="1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1" applyNumberFormat="1" applyFont="1" applyFill="1" applyBorder="1" applyAlignment="1">
      <alignment horizontal="center" vertical="center" wrapText="1"/>
    </xf>
    <xf numFmtId="2" fontId="10" fillId="0" borderId="10" xfId="1" applyNumberFormat="1" applyFont="1" applyFill="1" applyBorder="1" applyAlignment="1">
      <alignment horizontal="center" vertical="center" wrapText="1"/>
    </xf>
    <xf numFmtId="2" fontId="10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3" fillId="0" borderId="10" xfId="7" applyFont="1" applyBorder="1" applyAlignment="1">
      <alignment horizontal="center" vertical="center" wrapText="1"/>
    </xf>
    <xf numFmtId="49" fontId="13" fillId="0" borderId="10" xfId="7" applyNumberFormat="1" applyFont="1" applyBorder="1" applyAlignment="1">
      <alignment horizontal="center" vertical="center" wrapText="1"/>
    </xf>
    <xf numFmtId="0" fontId="6" fillId="0" borderId="10" xfId="7" applyFont="1" applyBorder="1" applyAlignment="1">
      <alignment horizontal="left" vertical="center" wrapText="1" indent="1"/>
    </xf>
    <xf numFmtId="0" fontId="6" fillId="0" borderId="10" xfId="7" applyFont="1" applyBorder="1" applyAlignment="1">
      <alignment horizontal="center" vertical="center"/>
    </xf>
    <xf numFmtId="4" fontId="10" fillId="0" borderId="10" xfId="7" applyNumberFormat="1" applyFont="1" applyBorder="1" applyAlignment="1">
      <alignment horizontal="center" vertical="center"/>
    </xf>
    <xf numFmtId="4" fontId="6" fillId="0" borderId="10" xfId="7" applyNumberFormat="1" applyFont="1" applyBorder="1" applyAlignment="1">
      <alignment horizontal="center" vertical="center"/>
    </xf>
    <xf numFmtId="2" fontId="10" fillId="0" borderId="10" xfId="7" applyNumberFormat="1" applyFont="1" applyBorder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2" fillId="0" borderId="0" xfId="8" applyFont="1" applyAlignment="1">
      <alignment horizontal="center" vertical="center"/>
    </xf>
    <xf numFmtId="49" fontId="7" fillId="0" borderId="10" xfId="5" applyNumberFormat="1" applyFont="1" applyBorder="1" applyAlignment="1">
      <alignment horizontal="center" vertical="center" wrapText="1"/>
    </xf>
    <xf numFmtId="0" fontId="10" fillId="0" borderId="10" xfId="8" applyFont="1" applyBorder="1" applyAlignment="1">
      <alignment horizontal="left" vertical="center" indent="1"/>
    </xf>
    <xf numFmtId="0" fontId="10" fillId="0" borderId="10" xfId="8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2" fontId="10" fillId="0" borderId="10" xfId="1" applyNumberFormat="1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9" fillId="0" borderId="0" xfId="8" applyFont="1" applyAlignment="1">
      <alignment horizontal="center" vertical="center"/>
    </xf>
    <xf numFmtId="0" fontId="10" fillId="0" borderId="10" xfId="5" applyFont="1" applyBorder="1" applyAlignment="1">
      <alignment horizontal="left" vertical="center" indent="1"/>
    </xf>
    <xf numFmtId="4" fontId="10" fillId="0" borderId="10" xfId="8" applyNumberFormat="1" applyFont="1" applyBorder="1" applyAlignment="1">
      <alignment horizontal="center" vertical="center"/>
    </xf>
    <xf numFmtId="2" fontId="20" fillId="0" borderId="10" xfId="7" applyNumberFormat="1" applyFont="1" applyBorder="1" applyAlignment="1">
      <alignment horizontal="center" vertical="center"/>
    </xf>
    <xf numFmtId="2" fontId="10" fillId="0" borderId="10" xfId="5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2" fontId="7" fillId="0" borderId="10" xfId="1" applyNumberFormat="1" applyFont="1" applyFill="1" applyBorder="1" applyAlignment="1">
      <alignment horizontal="center" vertical="center" wrapText="1"/>
    </xf>
    <xf numFmtId="2" fontId="7" fillId="0" borderId="10" xfId="1" applyNumberFormat="1" applyFont="1" applyFill="1" applyBorder="1" applyAlignment="1" applyProtection="1">
      <alignment horizontal="center" vertical="center" wrapText="1"/>
      <protection locked="0"/>
    </xf>
    <xf numFmtId="16" fontId="7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13" fillId="2" borderId="10" xfId="1" applyNumberFormat="1" applyFont="1" applyFill="1" applyBorder="1" applyAlignment="1">
      <alignment horizontal="center" vertical="center" wrapText="1"/>
    </xf>
    <xf numFmtId="2" fontId="13" fillId="2" borderId="10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13" fillId="2" borderId="10" xfId="1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left"/>
    </xf>
    <xf numFmtId="0" fontId="7" fillId="2" borderId="0" xfId="3" applyFont="1" applyFill="1" applyAlignment="1">
      <alignment horizontal="center"/>
    </xf>
    <xf numFmtId="0" fontId="0" fillId="2" borderId="0" xfId="0" applyFill="1"/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164" fontId="7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0" xfId="1" applyNumberFormat="1" applyFont="1" applyFill="1" applyBorder="1" applyAlignment="1">
      <alignment horizontal="center" vertical="center" wrapText="1"/>
    </xf>
    <xf numFmtId="164" fontId="7" fillId="2" borderId="10" xfId="1" applyNumberFormat="1" applyFont="1" applyFill="1" applyBorder="1" applyAlignment="1">
      <alignment horizontal="center"/>
    </xf>
    <xf numFmtId="171" fontId="7" fillId="2" borderId="0" xfId="3" applyNumberFormat="1" applyFont="1" applyFill="1" applyAlignment="1">
      <alignment horizontal="left"/>
    </xf>
    <xf numFmtId="171" fontId="7" fillId="2" borderId="0" xfId="3" applyNumberFormat="1" applyFont="1" applyFill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164" fontId="10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/>
    <xf numFmtId="43" fontId="7" fillId="2" borderId="10" xfId="1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165" fontId="7" fillId="0" borderId="2" xfId="1" applyFont="1" applyFill="1" applyBorder="1" applyAlignment="1">
      <alignment horizontal="center" vertical="center"/>
    </xf>
    <xf numFmtId="165" fontId="7" fillId="0" borderId="9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9" fontId="7" fillId="0" borderId="2" xfId="2" applyFont="1" applyFill="1" applyBorder="1" applyAlignment="1">
      <alignment horizontal="center" vertical="center"/>
    </xf>
    <xf numFmtId="9" fontId="7" fillId="0" borderId="6" xfId="2" applyFont="1" applyFill="1" applyBorder="1" applyAlignment="1">
      <alignment horizontal="center" vertical="center"/>
    </xf>
    <xf numFmtId="9" fontId="7" fillId="0" borderId="9" xfId="2" applyFont="1" applyFill="1" applyBorder="1" applyAlignment="1">
      <alignment horizontal="center" vertical="center"/>
    </xf>
    <xf numFmtId="165" fontId="7" fillId="0" borderId="4" xfId="1" applyFont="1" applyFill="1" applyBorder="1" applyAlignment="1">
      <alignment horizontal="center"/>
    </xf>
    <xf numFmtId="165" fontId="7" fillId="0" borderId="5" xfId="1" applyFont="1" applyFill="1" applyBorder="1" applyAlignment="1">
      <alignment horizontal="center"/>
    </xf>
    <xf numFmtId="165" fontId="7" fillId="0" borderId="4" xfId="1" applyFont="1" applyFill="1" applyBorder="1" applyAlignment="1">
      <alignment horizontal="center" vertical="center"/>
    </xf>
    <xf numFmtId="165" fontId="7" fillId="0" borderId="5" xfId="1" applyFont="1" applyFill="1" applyBorder="1" applyAlignment="1">
      <alignment horizontal="center" vertical="center"/>
    </xf>
    <xf numFmtId="165" fontId="7" fillId="0" borderId="7" xfId="1" applyFont="1" applyFill="1" applyBorder="1" applyAlignment="1">
      <alignment horizontal="center" vertical="center"/>
    </xf>
    <xf numFmtId="165" fontId="7" fillId="0" borderId="8" xfId="1" applyFont="1" applyFill="1" applyBorder="1" applyAlignment="1">
      <alignment horizontal="center" vertical="center"/>
    </xf>
    <xf numFmtId="165" fontId="7" fillId="0" borderId="6" xfId="1" applyFont="1" applyFill="1" applyBorder="1" applyAlignment="1">
      <alignment horizontal="center" vertical="center"/>
    </xf>
    <xf numFmtId="165" fontId="7" fillId="0" borderId="7" xfId="1" applyFont="1" applyFill="1" applyBorder="1" applyAlignment="1">
      <alignment horizontal="center"/>
    </xf>
    <xf numFmtId="165" fontId="7" fillId="0" borderId="8" xfId="1" applyFont="1" applyFill="1" applyBorder="1" applyAlignment="1">
      <alignment horizontal="center"/>
    </xf>
    <xf numFmtId="165" fontId="7" fillId="0" borderId="2" xfId="1" applyFont="1" applyFill="1" applyBorder="1" applyAlignment="1">
      <alignment horizontal="center" vertical="top"/>
    </xf>
    <xf numFmtId="165" fontId="7" fillId="0" borderId="9" xfId="1" applyFont="1" applyFill="1" applyBorder="1" applyAlignment="1">
      <alignment horizontal="center" vertical="top"/>
    </xf>
    <xf numFmtId="0" fontId="23" fillId="3" borderId="3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/>
    </xf>
  </cellXfs>
  <cellStyles count="13">
    <cellStyle name="Comma" xfId="1" builtinId="3"/>
    <cellStyle name="Normal" xfId="0" builtinId="0"/>
    <cellStyle name="Normal 10" xfId="3"/>
    <cellStyle name="Normal 14 3" xfId="10"/>
    <cellStyle name="Normal 2" xfId="7"/>
    <cellStyle name="Normal 3" xfId="9"/>
    <cellStyle name="Normal 4" xfId="11"/>
    <cellStyle name="Normal 5" xfId="12"/>
    <cellStyle name="Normal_gare wyalsadfenigagarini 2_SMSH2008-IIkv ." xfId="4"/>
    <cellStyle name="Percent" xfId="2" builtinId="5"/>
    <cellStyle name="Обычный 2" xfId="8"/>
    <cellStyle name="Обычный 2 2" xfId="6"/>
    <cellStyle name="Обычный 3" xfId="5"/>
  </cellStyles>
  <dxfs count="5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40"/>
  <sheetViews>
    <sheetView tabSelected="1" view="pageBreakPreview" zoomScaleNormal="100" zoomScaleSheetLayoutView="100" workbookViewId="0">
      <selection activeCell="A39" sqref="A39:M39"/>
    </sheetView>
  </sheetViews>
  <sheetFormatPr defaultRowHeight="15" x14ac:dyDescent="0.25"/>
  <cols>
    <col min="1" max="1" width="6" customWidth="1"/>
    <col min="2" max="2" width="15" customWidth="1"/>
    <col min="3" max="3" width="52.42578125" customWidth="1"/>
    <col min="4" max="4" width="9.140625" customWidth="1"/>
    <col min="5" max="5" width="8.85546875" customWidth="1"/>
    <col min="6" max="6" width="12.28515625" customWidth="1"/>
    <col min="7" max="7" width="8.28515625" customWidth="1"/>
    <col min="8" max="8" width="14.85546875" customWidth="1"/>
    <col min="9" max="9" width="11.5703125" customWidth="1"/>
    <col min="10" max="10" width="14.85546875" customWidth="1"/>
    <col min="11" max="11" width="8.85546875" customWidth="1"/>
    <col min="12" max="12" width="10.7109375" customWidth="1"/>
    <col min="13" max="13" width="14.28515625" customWidth="1"/>
  </cols>
  <sheetData>
    <row r="1" spans="1:224" x14ac:dyDescent="0.25">
      <c r="B1" s="108" t="s">
        <v>43</v>
      </c>
      <c r="C1" s="108"/>
    </row>
    <row r="2" spans="1:224" ht="16.5" x14ac:dyDescent="0.25">
      <c r="A2" s="109" t="s">
        <v>47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224" ht="16.5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224" ht="15.75" x14ac:dyDescent="0.3">
      <c r="A4" s="111" t="s">
        <v>1</v>
      </c>
      <c r="B4" s="111" t="s">
        <v>2</v>
      </c>
      <c r="C4" s="5"/>
      <c r="D4" s="114" t="s">
        <v>3</v>
      </c>
      <c r="E4" s="117" t="s">
        <v>4</v>
      </c>
      <c r="F4" s="118"/>
      <c r="G4" s="119" t="s">
        <v>5</v>
      </c>
      <c r="H4" s="120"/>
      <c r="I4" s="119" t="s">
        <v>6</v>
      </c>
      <c r="J4" s="120"/>
      <c r="K4" s="117" t="s">
        <v>7</v>
      </c>
      <c r="L4" s="118"/>
      <c r="M4" s="106" t="s">
        <v>8</v>
      </c>
    </row>
    <row r="5" spans="1:224" ht="15.75" x14ac:dyDescent="0.3">
      <c r="A5" s="112"/>
      <c r="B5" s="112"/>
      <c r="C5" s="6" t="s">
        <v>9</v>
      </c>
      <c r="D5" s="115"/>
      <c r="E5" s="124" t="s">
        <v>10</v>
      </c>
      <c r="F5" s="125"/>
      <c r="G5" s="121"/>
      <c r="H5" s="122"/>
      <c r="I5" s="121"/>
      <c r="J5" s="122"/>
      <c r="K5" s="124" t="s">
        <v>11</v>
      </c>
      <c r="L5" s="125"/>
      <c r="M5" s="123"/>
    </row>
    <row r="6" spans="1:224" ht="15.75" x14ac:dyDescent="0.3">
      <c r="A6" s="112"/>
      <c r="B6" s="112"/>
      <c r="C6" s="7" t="s">
        <v>12</v>
      </c>
      <c r="D6" s="115"/>
      <c r="E6" s="126" t="s">
        <v>13</v>
      </c>
      <c r="F6" s="106" t="s">
        <v>14</v>
      </c>
      <c r="G6" s="8" t="s">
        <v>15</v>
      </c>
      <c r="H6" s="106" t="s">
        <v>14</v>
      </c>
      <c r="I6" s="8" t="s">
        <v>15</v>
      </c>
      <c r="J6" s="106" t="s">
        <v>14</v>
      </c>
      <c r="K6" s="8" t="s">
        <v>15</v>
      </c>
      <c r="L6" s="106" t="s">
        <v>14</v>
      </c>
      <c r="M6" s="123"/>
    </row>
    <row r="7" spans="1:224" ht="15.75" x14ac:dyDescent="0.3">
      <c r="A7" s="113"/>
      <c r="B7" s="113"/>
      <c r="C7" s="9"/>
      <c r="D7" s="116"/>
      <c r="E7" s="127"/>
      <c r="F7" s="107"/>
      <c r="G7" s="10" t="s">
        <v>16</v>
      </c>
      <c r="H7" s="107"/>
      <c r="I7" s="10" t="s">
        <v>16</v>
      </c>
      <c r="J7" s="107"/>
      <c r="K7" s="10" t="s">
        <v>16</v>
      </c>
      <c r="L7" s="107"/>
      <c r="M7" s="107"/>
    </row>
    <row r="8" spans="1:224" ht="15.75" x14ac:dyDescent="0.3">
      <c r="A8" s="11" t="s">
        <v>17</v>
      </c>
      <c r="B8" s="11" t="s">
        <v>18</v>
      </c>
      <c r="C8" s="12" t="s">
        <v>19</v>
      </c>
      <c r="D8" s="11" t="s">
        <v>20</v>
      </c>
      <c r="E8" s="13" t="s">
        <v>21</v>
      </c>
      <c r="F8" s="13" t="s">
        <v>22</v>
      </c>
      <c r="G8" s="13" t="s">
        <v>23</v>
      </c>
      <c r="H8" s="13" t="s">
        <v>24</v>
      </c>
      <c r="I8" s="13" t="s">
        <v>25</v>
      </c>
      <c r="J8" s="13" t="s">
        <v>26</v>
      </c>
      <c r="K8" s="13" t="s">
        <v>27</v>
      </c>
      <c r="L8" s="13" t="s">
        <v>28</v>
      </c>
      <c r="M8" s="13" t="s">
        <v>29</v>
      </c>
    </row>
    <row r="9" spans="1:224" s="25" customFormat="1" ht="47.25" x14ac:dyDescent="0.25">
      <c r="A9" s="39">
        <v>1</v>
      </c>
      <c r="B9" s="41" t="s">
        <v>31</v>
      </c>
      <c r="C9" s="42" t="s">
        <v>65</v>
      </c>
      <c r="D9" s="43" t="s">
        <v>48</v>
      </c>
      <c r="E9" s="44"/>
      <c r="F9" s="45">
        <v>20.16</v>
      </c>
      <c r="G9" s="46"/>
      <c r="H9" s="46"/>
      <c r="I9" s="46"/>
      <c r="J9" s="46"/>
      <c r="K9" s="46"/>
      <c r="L9" s="46"/>
      <c r="M9" s="46"/>
    </row>
    <row r="10" spans="1:224" s="25" customFormat="1" ht="15.75" x14ac:dyDescent="0.3">
      <c r="A10" s="39"/>
      <c r="B10" s="41" t="s">
        <v>49</v>
      </c>
      <c r="C10" s="47" t="s">
        <v>32</v>
      </c>
      <c r="D10" s="48" t="s">
        <v>33</v>
      </c>
      <c r="E10" s="49">
        <v>1.14E-2</v>
      </c>
      <c r="F10" s="50">
        <f>F9*E10</f>
        <v>0.229824</v>
      </c>
      <c r="G10" s="46"/>
      <c r="H10" s="46"/>
      <c r="I10" s="46"/>
      <c r="J10" s="46"/>
      <c r="K10" s="46"/>
      <c r="L10" s="46"/>
      <c r="M10" s="46"/>
    </row>
    <row r="11" spans="1:224" s="25" customFormat="1" ht="33" x14ac:dyDescent="0.3">
      <c r="A11" s="51"/>
      <c r="B11" s="43" t="s">
        <v>50</v>
      </c>
      <c r="C11" s="52" t="s">
        <v>51</v>
      </c>
      <c r="D11" s="53" t="s">
        <v>35</v>
      </c>
      <c r="E11" s="54">
        <v>2.4899999999999999E-2</v>
      </c>
      <c r="F11" s="55">
        <f>E11*F9</f>
        <v>0.50198399999999999</v>
      </c>
      <c r="G11" s="56"/>
      <c r="H11" s="55"/>
      <c r="I11" s="56"/>
      <c r="J11" s="55"/>
      <c r="K11" s="56"/>
      <c r="L11" s="55"/>
      <c r="M11" s="55"/>
      <c r="P11" s="57"/>
    </row>
    <row r="12" spans="1:224" x14ac:dyDescent="0.25">
      <c r="A12" s="40"/>
      <c r="B12" s="1" t="s">
        <v>45</v>
      </c>
      <c r="C12" s="2" t="s">
        <v>52</v>
      </c>
      <c r="D12" s="3" t="s">
        <v>42</v>
      </c>
      <c r="E12" s="3"/>
      <c r="F12" s="3">
        <f>F9*1.6</f>
        <v>32.256</v>
      </c>
      <c r="G12" s="27"/>
      <c r="H12" s="27"/>
      <c r="I12" s="28"/>
      <c r="J12" s="27"/>
      <c r="K12" s="29"/>
      <c r="L12" s="29"/>
      <c r="M12" s="29"/>
      <c r="N12" s="4"/>
      <c r="O12" s="4"/>
      <c r="P12" s="4"/>
      <c r="Q12" s="4"/>
      <c r="R12" s="4"/>
      <c r="S12" s="4"/>
    </row>
    <row r="13" spans="1:224" s="25" customFormat="1" ht="47.25" x14ac:dyDescent="0.25">
      <c r="A13" s="39">
        <v>2</v>
      </c>
      <c r="B13" s="41" t="s">
        <v>31</v>
      </c>
      <c r="C13" s="42" t="s">
        <v>72</v>
      </c>
      <c r="D13" s="43" t="s">
        <v>48</v>
      </c>
      <c r="E13" s="44"/>
      <c r="F13" s="45">
        <v>5</v>
      </c>
      <c r="G13" s="46"/>
      <c r="H13" s="46"/>
      <c r="I13" s="46"/>
      <c r="J13" s="46"/>
      <c r="K13" s="46"/>
      <c r="L13" s="46"/>
      <c r="M13" s="46"/>
    </row>
    <row r="14" spans="1:224" s="25" customFormat="1" ht="15.75" x14ac:dyDescent="0.3">
      <c r="A14" s="39"/>
      <c r="B14" s="41" t="s">
        <v>73</v>
      </c>
      <c r="C14" s="47" t="s">
        <v>32</v>
      </c>
      <c r="D14" s="48" t="s">
        <v>33</v>
      </c>
      <c r="E14" s="49">
        <v>2.06</v>
      </c>
      <c r="F14" s="50">
        <f>F13*E14</f>
        <v>10.3</v>
      </c>
      <c r="G14" s="46"/>
      <c r="H14" s="46"/>
      <c r="I14" s="46"/>
      <c r="J14" s="46"/>
      <c r="K14" s="46"/>
      <c r="L14" s="46"/>
      <c r="M14" s="46"/>
    </row>
    <row r="15" spans="1:224" x14ac:dyDescent="0.25">
      <c r="A15" s="40"/>
      <c r="B15" s="1" t="s">
        <v>45</v>
      </c>
      <c r="C15" s="2" t="s">
        <v>52</v>
      </c>
      <c r="D15" s="3" t="s">
        <v>42</v>
      </c>
      <c r="E15" s="3"/>
      <c r="F15" s="3">
        <f>F13*1.6</f>
        <v>8</v>
      </c>
      <c r="G15" s="27"/>
      <c r="H15" s="27"/>
      <c r="I15" s="28"/>
      <c r="J15" s="27"/>
      <c r="K15" s="29"/>
      <c r="L15" s="29"/>
      <c r="M15" s="29"/>
      <c r="N15" s="4"/>
      <c r="O15" s="4"/>
      <c r="P15" s="4"/>
      <c r="Q15" s="4"/>
      <c r="R15" s="4"/>
      <c r="S15" s="4"/>
    </row>
    <row r="16" spans="1:224" s="66" customFormat="1" ht="16.5" x14ac:dyDescent="0.25">
      <c r="A16" s="58">
        <v>3</v>
      </c>
      <c r="B16" s="59" t="s">
        <v>53</v>
      </c>
      <c r="C16" s="60" t="s">
        <v>66</v>
      </c>
      <c r="D16" s="61" t="s">
        <v>54</v>
      </c>
      <c r="E16" s="62"/>
      <c r="F16" s="63">
        <v>14</v>
      </c>
      <c r="G16" s="64"/>
      <c r="H16" s="64"/>
      <c r="I16" s="64"/>
      <c r="J16" s="64"/>
      <c r="K16" s="64"/>
      <c r="L16" s="64"/>
      <c r="M16" s="64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</row>
    <row r="17" spans="1:224" s="73" customFormat="1" ht="16.5" x14ac:dyDescent="0.25">
      <c r="A17" s="58"/>
      <c r="B17" s="67"/>
      <c r="C17" s="68" t="s">
        <v>55</v>
      </c>
      <c r="D17" s="69" t="s">
        <v>30</v>
      </c>
      <c r="E17" s="70">
        <v>0.123</v>
      </c>
      <c r="F17" s="62">
        <f>F16*E17</f>
        <v>1.722</v>
      </c>
      <c r="G17" s="71"/>
      <c r="H17" s="71"/>
      <c r="I17" s="71"/>
      <c r="J17" s="71"/>
      <c r="K17" s="71"/>
      <c r="L17" s="71"/>
      <c r="M17" s="71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</row>
    <row r="18" spans="1:224" s="73" customFormat="1" ht="16.5" x14ac:dyDescent="0.25">
      <c r="A18" s="58"/>
      <c r="B18" s="67"/>
      <c r="C18" s="74" t="s">
        <v>56</v>
      </c>
      <c r="D18" s="70" t="s">
        <v>44</v>
      </c>
      <c r="E18" s="70">
        <v>4.7000000000000002E-3</v>
      </c>
      <c r="F18" s="75">
        <f>E18*F16</f>
        <v>6.5799999999999997E-2</v>
      </c>
      <c r="G18" s="64"/>
      <c r="H18" s="76"/>
      <c r="I18" s="64"/>
      <c r="J18" s="76"/>
      <c r="K18" s="64"/>
      <c r="L18" s="64"/>
      <c r="M18" s="64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</row>
    <row r="19" spans="1:224" s="73" customFormat="1" ht="16.5" x14ac:dyDescent="0.25">
      <c r="A19" s="58"/>
      <c r="B19" s="67" t="s">
        <v>69</v>
      </c>
      <c r="C19" s="74" t="s">
        <v>67</v>
      </c>
      <c r="D19" s="70" t="s">
        <v>54</v>
      </c>
      <c r="E19" s="70"/>
      <c r="F19" s="75">
        <f>F16</f>
        <v>14</v>
      </c>
      <c r="G19" s="77"/>
      <c r="H19" s="77"/>
      <c r="I19" s="77"/>
      <c r="J19" s="71"/>
      <c r="K19" s="77"/>
      <c r="L19" s="77"/>
      <c r="M19" s="77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</row>
    <row r="20" spans="1:224" ht="18" x14ac:dyDescent="0.3">
      <c r="A20" s="51"/>
      <c r="B20" s="43" t="s">
        <v>57</v>
      </c>
      <c r="C20" s="78" t="s">
        <v>58</v>
      </c>
      <c r="D20" s="48" t="s">
        <v>48</v>
      </c>
      <c r="E20" s="79">
        <v>6.1199999999999997E-2</v>
      </c>
      <c r="F20" s="80">
        <f>E20*F16</f>
        <v>0.85680000000000001</v>
      </c>
      <c r="G20" s="81"/>
      <c r="H20" s="80"/>
      <c r="I20" s="81"/>
      <c r="J20" s="80"/>
      <c r="K20" s="81"/>
      <c r="L20" s="80"/>
      <c r="M20" s="80"/>
    </row>
    <row r="21" spans="1:224" ht="31.5" x14ac:dyDescent="0.25">
      <c r="A21" s="40"/>
      <c r="B21" s="1" t="s">
        <v>45</v>
      </c>
      <c r="C21" s="104" t="s">
        <v>70</v>
      </c>
      <c r="D21" s="3" t="s">
        <v>42</v>
      </c>
      <c r="E21" s="3"/>
      <c r="F21" s="3">
        <f>F16*2.075</f>
        <v>29.050000000000004</v>
      </c>
      <c r="G21" s="27"/>
      <c r="H21" s="27"/>
      <c r="I21" s="28"/>
      <c r="J21" s="27"/>
      <c r="K21" s="29"/>
      <c r="L21" s="29"/>
      <c r="M21" s="29"/>
      <c r="N21" s="4"/>
      <c r="O21" s="4"/>
      <c r="P21" s="4"/>
      <c r="Q21" s="4"/>
      <c r="R21" s="4"/>
      <c r="S21" s="4"/>
    </row>
    <row r="22" spans="1:224" s="90" customFormat="1" ht="33" x14ac:dyDescent="0.3">
      <c r="A22" s="24">
        <v>4</v>
      </c>
      <c r="B22" s="82" t="s">
        <v>59</v>
      </c>
      <c r="C22" s="83" t="s">
        <v>68</v>
      </c>
      <c r="D22" s="24" t="s">
        <v>48</v>
      </c>
      <c r="E22" s="84"/>
      <c r="F22" s="85">
        <v>25</v>
      </c>
      <c r="G22" s="86"/>
      <c r="H22" s="87"/>
      <c r="I22" s="86"/>
      <c r="J22" s="87"/>
      <c r="K22" s="86"/>
      <c r="L22" s="87"/>
      <c r="M22" s="24"/>
      <c r="N22" s="88"/>
      <c r="O22" s="89"/>
      <c r="P22" s="89"/>
      <c r="Q22" s="89"/>
      <c r="R22" s="89"/>
      <c r="S22" s="89"/>
      <c r="T22" s="89"/>
      <c r="U22" s="89"/>
      <c r="V22" s="89"/>
    </row>
    <row r="23" spans="1:224" s="90" customFormat="1" ht="15.75" x14ac:dyDescent="0.3">
      <c r="A23" s="91"/>
      <c r="B23" s="91"/>
      <c r="C23" s="92" t="s">
        <v>32</v>
      </c>
      <c r="D23" s="91" t="s">
        <v>33</v>
      </c>
      <c r="E23" s="26">
        <v>0.15</v>
      </c>
      <c r="F23" s="26">
        <f>E23*F22</f>
        <v>3.75</v>
      </c>
      <c r="G23" s="93"/>
      <c r="H23" s="94"/>
      <c r="I23" s="86"/>
      <c r="J23" s="87"/>
      <c r="K23" s="86"/>
      <c r="L23" s="87"/>
      <c r="M23" s="95"/>
      <c r="N23" s="96"/>
      <c r="O23" s="97"/>
      <c r="P23" s="89"/>
      <c r="Q23" s="89"/>
      <c r="R23" s="89"/>
      <c r="S23" s="89"/>
      <c r="T23" s="89"/>
      <c r="U23" s="89"/>
      <c r="V23" s="89"/>
    </row>
    <row r="24" spans="1:224" s="90" customFormat="1" ht="16.5" x14ac:dyDescent="0.3">
      <c r="A24" s="98"/>
      <c r="B24" s="1" t="s">
        <v>60</v>
      </c>
      <c r="C24" s="99" t="s">
        <v>61</v>
      </c>
      <c r="D24" s="98" t="s">
        <v>35</v>
      </c>
      <c r="E24" s="26">
        <v>2.1600000000000001E-2</v>
      </c>
      <c r="F24" s="26">
        <f>E24*F22</f>
        <v>0.54</v>
      </c>
      <c r="G24" s="93"/>
      <c r="H24" s="94"/>
      <c r="I24" s="93"/>
      <c r="J24" s="94"/>
      <c r="K24" s="93"/>
      <c r="L24" s="94"/>
      <c r="M24" s="94"/>
      <c r="N24" s="96"/>
      <c r="O24" s="97"/>
      <c r="P24" s="89"/>
      <c r="Q24" s="89"/>
      <c r="R24" s="89"/>
      <c r="S24" s="89"/>
      <c r="T24" s="89"/>
      <c r="U24" s="89"/>
      <c r="V24" s="89"/>
    </row>
    <row r="25" spans="1:224" s="90" customFormat="1" ht="16.5" x14ac:dyDescent="0.3">
      <c r="A25" s="91"/>
      <c r="B25" s="91"/>
      <c r="C25" s="92" t="s">
        <v>62</v>
      </c>
      <c r="D25" s="98" t="s">
        <v>34</v>
      </c>
      <c r="E25" s="100">
        <v>1.0200000000000001E-3</v>
      </c>
      <c r="F25" s="100">
        <f>E25*F22</f>
        <v>2.5500000000000002E-2</v>
      </c>
      <c r="G25" s="93"/>
      <c r="H25" s="94"/>
      <c r="I25" s="93"/>
      <c r="J25" s="94"/>
      <c r="K25" s="101"/>
      <c r="L25" s="94"/>
      <c r="M25" s="94"/>
      <c r="N25" s="96"/>
      <c r="O25" s="97"/>
      <c r="P25" s="102"/>
      <c r="Q25" s="102"/>
      <c r="R25" s="102"/>
      <c r="S25" s="102"/>
      <c r="T25" s="102"/>
      <c r="U25" s="102"/>
      <c r="V25" s="102"/>
    </row>
    <row r="26" spans="1:224" s="90" customFormat="1" ht="18" x14ac:dyDescent="0.3">
      <c r="A26" s="91"/>
      <c r="B26" s="1" t="s">
        <v>63</v>
      </c>
      <c r="C26" s="99" t="s">
        <v>64</v>
      </c>
      <c r="D26" s="91" t="s">
        <v>48</v>
      </c>
      <c r="E26" s="26">
        <v>1.22</v>
      </c>
      <c r="F26" s="26">
        <f>E26*F22</f>
        <v>30.5</v>
      </c>
      <c r="G26" s="93"/>
      <c r="H26" s="94"/>
      <c r="I26" s="103"/>
      <c r="J26" s="103"/>
      <c r="K26" s="103"/>
      <c r="L26" s="103"/>
      <c r="M26" s="103"/>
      <c r="N26" s="96"/>
      <c r="O26" s="97"/>
      <c r="P26" s="102"/>
      <c r="Q26" s="102"/>
      <c r="R26" s="102"/>
      <c r="S26" s="102"/>
      <c r="T26" s="102"/>
      <c r="U26" s="102"/>
      <c r="V26" s="102"/>
    </row>
    <row r="27" spans="1:224" ht="31.5" x14ac:dyDescent="0.25">
      <c r="A27" s="40"/>
      <c r="B27" s="1" t="s">
        <v>45</v>
      </c>
      <c r="C27" s="104" t="s">
        <v>71</v>
      </c>
      <c r="D27" s="105" t="s">
        <v>42</v>
      </c>
      <c r="E27" s="3"/>
      <c r="F27" s="3">
        <f>F26*1.6</f>
        <v>48.800000000000004</v>
      </c>
      <c r="G27" s="27"/>
      <c r="H27" s="27"/>
      <c r="I27" s="28"/>
      <c r="J27" s="27"/>
      <c r="K27" s="29"/>
      <c r="L27" s="29"/>
      <c r="M27" s="29"/>
      <c r="N27" s="4"/>
      <c r="O27" s="4"/>
      <c r="P27" s="4"/>
      <c r="Q27" s="4"/>
      <c r="R27" s="4"/>
      <c r="S27" s="4"/>
    </row>
    <row r="28" spans="1:224" ht="15.75" x14ac:dyDescent="0.3">
      <c r="A28" s="30"/>
      <c r="B28" s="31"/>
      <c r="C28" s="32" t="s">
        <v>36</v>
      </c>
      <c r="D28" s="31"/>
      <c r="E28" s="33"/>
      <c r="F28" s="34"/>
      <c r="G28" s="34"/>
      <c r="H28" s="34"/>
      <c r="I28" s="34"/>
      <c r="J28" s="34"/>
      <c r="K28" s="34"/>
      <c r="L28" s="34"/>
      <c r="M28" s="34"/>
    </row>
    <row r="29" spans="1:224" ht="15.75" x14ac:dyDescent="0.3">
      <c r="A29" s="15"/>
      <c r="B29" s="15"/>
      <c r="C29" s="16" t="s">
        <v>46</v>
      </c>
      <c r="D29" s="18" t="s">
        <v>74</v>
      </c>
      <c r="E29" s="19"/>
      <c r="F29" s="17"/>
      <c r="G29" s="17"/>
      <c r="H29" s="14"/>
      <c r="I29" s="14"/>
      <c r="J29" s="14"/>
      <c r="K29" s="14"/>
      <c r="L29" s="14"/>
      <c r="M29" s="14"/>
    </row>
    <row r="30" spans="1:224" ht="15.75" x14ac:dyDescent="0.3">
      <c r="A30" s="31"/>
      <c r="B30" s="31"/>
      <c r="C30" s="32" t="s">
        <v>8</v>
      </c>
      <c r="D30" s="31"/>
      <c r="E30" s="35"/>
      <c r="F30" s="34"/>
      <c r="G30" s="34"/>
      <c r="H30" s="36"/>
      <c r="I30" s="36"/>
      <c r="J30" s="36"/>
      <c r="K30" s="36"/>
      <c r="L30" s="36"/>
      <c r="M30" s="36"/>
    </row>
    <row r="31" spans="1:224" ht="15.75" x14ac:dyDescent="0.3">
      <c r="A31" s="15"/>
      <c r="B31" s="15"/>
      <c r="C31" s="16" t="s">
        <v>37</v>
      </c>
      <c r="D31" s="18" t="s">
        <v>74</v>
      </c>
      <c r="E31" s="19"/>
      <c r="F31" s="17"/>
      <c r="G31" s="17"/>
      <c r="H31" s="14"/>
      <c r="I31" s="14"/>
      <c r="J31" s="14"/>
      <c r="K31" s="14"/>
      <c r="L31" s="14"/>
      <c r="M31" s="14"/>
    </row>
    <row r="32" spans="1:224" ht="15.75" x14ac:dyDescent="0.3">
      <c r="A32" s="31"/>
      <c r="B32" s="31"/>
      <c r="C32" s="32" t="s">
        <v>8</v>
      </c>
      <c r="D32" s="31"/>
      <c r="E32" s="35"/>
      <c r="F32" s="34"/>
      <c r="G32" s="34"/>
      <c r="H32" s="36"/>
      <c r="I32" s="36"/>
      <c r="J32" s="36"/>
      <c r="K32" s="36"/>
      <c r="L32" s="36"/>
      <c r="M32" s="36"/>
    </row>
    <row r="33" spans="1:13" ht="15.75" x14ac:dyDescent="0.3">
      <c r="A33" s="15"/>
      <c r="B33" s="15"/>
      <c r="C33" s="16" t="s">
        <v>38</v>
      </c>
      <c r="D33" s="18" t="s">
        <v>74</v>
      </c>
      <c r="E33" s="19"/>
      <c r="F33" s="17"/>
      <c r="G33" s="17"/>
      <c r="H33" s="14"/>
      <c r="I33" s="14"/>
      <c r="J33" s="14"/>
      <c r="K33" s="14"/>
      <c r="L33" s="14"/>
      <c r="M33" s="14"/>
    </row>
    <row r="34" spans="1:13" ht="15.75" x14ac:dyDescent="0.3">
      <c r="A34" s="31"/>
      <c r="B34" s="31"/>
      <c r="C34" s="32" t="s">
        <v>39</v>
      </c>
      <c r="D34" s="31"/>
      <c r="E34" s="35"/>
      <c r="F34" s="34"/>
      <c r="G34" s="34"/>
      <c r="H34" s="36"/>
      <c r="I34" s="36"/>
      <c r="J34" s="36"/>
      <c r="K34" s="36"/>
      <c r="L34" s="36"/>
      <c r="M34" s="36"/>
    </row>
    <row r="35" spans="1:13" ht="15.75" x14ac:dyDescent="0.3">
      <c r="A35" s="15"/>
      <c r="B35" s="15"/>
      <c r="C35" s="16" t="s">
        <v>40</v>
      </c>
      <c r="D35" s="20">
        <v>0.03</v>
      </c>
      <c r="E35" s="21"/>
      <c r="F35" s="22"/>
      <c r="G35" s="17"/>
      <c r="H35" s="14"/>
      <c r="I35" s="14"/>
      <c r="J35" s="14"/>
      <c r="K35" s="14"/>
      <c r="L35" s="14"/>
      <c r="M35" s="14"/>
    </row>
    <row r="36" spans="1:13" ht="15.75" x14ac:dyDescent="0.3">
      <c r="A36" s="31"/>
      <c r="B36" s="31"/>
      <c r="C36" s="32" t="s">
        <v>8</v>
      </c>
      <c r="D36" s="31"/>
      <c r="E36" s="37"/>
      <c r="F36" s="38"/>
      <c r="G36" s="34"/>
      <c r="H36" s="36"/>
      <c r="I36" s="36"/>
      <c r="J36" s="36"/>
      <c r="K36" s="36"/>
      <c r="L36" s="36"/>
      <c r="M36" s="36"/>
    </row>
    <row r="37" spans="1:13" ht="15.75" x14ac:dyDescent="0.3">
      <c r="A37" s="15"/>
      <c r="B37" s="15"/>
      <c r="C37" s="16" t="s">
        <v>41</v>
      </c>
      <c r="D37" s="20">
        <v>0.18</v>
      </c>
      <c r="E37" s="21"/>
      <c r="F37" s="22"/>
      <c r="G37" s="17"/>
      <c r="H37" s="14"/>
      <c r="I37" s="14"/>
      <c r="J37" s="14"/>
      <c r="K37" s="14"/>
      <c r="L37" s="14"/>
      <c r="M37" s="14"/>
    </row>
    <row r="38" spans="1:13" ht="15.75" x14ac:dyDescent="0.3">
      <c r="A38" s="31"/>
      <c r="B38" s="31"/>
      <c r="C38" s="32" t="s">
        <v>8</v>
      </c>
      <c r="D38" s="31"/>
      <c r="E38" s="37"/>
      <c r="F38" s="38"/>
      <c r="G38" s="34"/>
      <c r="H38" s="34"/>
      <c r="I38" s="34"/>
      <c r="J38" s="36"/>
      <c r="K38" s="34"/>
      <c r="L38" s="34"/>
      <c r="M38" s="34">
        <v>7148</v>
      </c>
    </row>
    <row r="39" spans="1:13" ht="105.75" customHeight="1" x14ac:dyDescent="0.25">
      <c r="A39" s="128" t="s">
        <v>75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</row>
    <row r="40" spans="1:13" x14ac:dyDescent="0.25">
      <c r="M40" s="23"/>
    </row>
  </sheetData>
  <protectedRanges>
    <protectedRange sqref="E16:E18" name="Range1_1_1_2_1_2_1_1_1"/>
    <protectedRange sqref="E19" name="Range1_1_1_2_1_2_1_1_2"/>
  </protectedRanges>
  <mergeCells count="19">
    <mergeCell ref="E6:E7"/>
    <mergeCell ref="F6:F7"/>
    <mergeCell ref="A39:M39"/>
    <mergeCell ref="H6:H7"/>
    <mergeCell ref="J6:J7"/>
    <mergeCell ref="L6:L7"/>
    <mergeCell ref="B1:C1"/>
    <mergeCell ref="A2:M2"/>
    <mergeCell ref="A3:M3"/>
    <mergeCell ref="A4:A7"/>
    <mergeCell ref="B4:B7"/>
    <mergeCell ref="D4:D7"/>
    <mergeCell ref="E4:F4"/>
    <mergeCell ref="G4:H5"/>
    <mergeCell ref="I4:J5"/>
    <mergeCell ref="K4:L4"/>
    <mergeCell ref="M4:M7"/>
    <mergeCell ref="E5:F5"/>
    <mergeCell ref="K5:L5"/>
  </mergeCells>
  <conditionalFormatting sqref="A12:M12 A15:M15">
    <cfRule type="cellIs" dxfId="4" priority="5" stopIfTrue="1" operator="equal">
      <formula>8223.307275</formula>
    </cfRule>
  </conditionalFormatting>
  <conditionalFormatting sqref="B24">
    <cfRule type="cellIs" dxfId="3" priority="3" stopIfTrue="1" operator="equal">
      <formula>8223.307275</formula>
    </cfRule>
  </conditionalFormatting>
  <conditionalFormatting sqref="B26">
    <cfRule type="cellIs" dxfId="2" priority="4" stopIfTrue="1" operator="equal">
      <formula>8223.307275</formula>
    </cfRule>
  </conditionalFormatting>
  <conditionalFormatting sqref="A21:M21">
    <cfRule type="cellIs" dxfId="1" priority="2" stopIfTrue="1" operator="equal">
      <formula>8223.307275</formula>
    </cfRule>
  </conditionalFormatting>
  <conditionalFormatting sqref="A27:M27">
    <cfRule type="cellIs" dxfId="0" priority="1" stopIfTrue="1" operator="equal">
      <formula>8223.307275</formula>
    </cfRule>
  </conditionalFormatting>
  <pageMargins left="0" right="0" top="0.55118110236220474" bottom="0.35433070866141736" header="0" footer="0"/>
  <pageSetup paperSize="9" scale="77" orientation="landscape" horizontalDpi="4294967293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ხარჯთარრიცხვა</vt:lpstr>
      <vt:lpstr>ხარჯთარრიცხვა!Print_Area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Tariel Sakhelashvili</cp:lastModifiedBy>
  <cp:lastPrinted>2023-09-04T04:08:54Z</cp:lastPrinted>
  <dcterms:created xsi:type="dcterms:W3CDTF">2021-09-19T03:41:22Z</dcterms:created>
  <dcterms:modified xsi:type="dcterms:W3CDTF">2024-02-29T12:33:20Z</dcterms:modified>
</cp:coreProperties>
</file>