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iel.sakhelashvili\Desktop\"/>
    </mc:Choice>
  </mc:AlternateContent>
  <bookViews>
    <workbookView xWindow="0" yWindow="0" windowWidth="28800" windowHeight="12330"/>
  </bookViews>
  <sheets>
    <sheet name="ხარჯთაღრიცხვა" sheetId="1" r:id="rId1"/>
    <sheet name="მოცულობები" sheetId="2" r:id="rId2"/>
    <sheet name="Sheet3" sheetId="3" r:id="rId3"/>
  </sheets>
  <definedNames>
    <definedName name="_xlnm.Print_Area" localSheetId="1">მოცულობები!$A$1:$D$29</definedName>
    <definedName name="_xlnm.Print_Area" localSheetId="0">ხარჯთაღრიცხვა!$A$1:$M$34</definedName>
  </definedNames>
  <calcPr calcId="162913"/>
</workbook>
</file>

<file path=xl/calcChain.xml><?xml version="1.0" encoding="utf-8"?>
<calcChain xmlns="http://schemas.openxmlformats.org/spreadsheetml/2006/main">
  <c r="D12" i="2" l="1"/>
  <c r="D11" i="2"/>
  <c r="D10" i="2"/>
  <c r="F23" i="1" l="1"/>
  <c r="F22" i="1"/>
  <c r="F21" i="1"/>
  <c r="F19" i="1"/>
  <c r="F18" i="1"/>
  <c r="F17" i="1"/>
  <c r="F15" i="1"/>
  <c r="F14" i="1"/>
  <c r="F13" i="1"/>
  <c r="F11" i="1"/>
  <c r="F10" i="1"/>
</calcChain>
</file>

<file path=xl/sharedStrings.xml><?xml version="1.0" encoding="utf-8"?>
<sst xmlns="http://schemas.openxmlformats.org/spreadsheetml/2006/main" count="113" uniqueCount="75">
  <si>
    <t>x a r j T a R r i c x v a</t>
  </si>
  <si>
    <t>#</t>
  </si>
  <si>
    <t>safuZveli</t>
  </si>
  <si>
    <t>ganz.</t>
  </si>
  <si>
    <t>xelfasi</t>
  </si>
  <si>
    <t>masala</t>
  </si>
  <si>
    <t xml:space="preserve">samSeneblo </t>
  </si>
  <si>
    <t>jami</t>
  </si>
  <si>
    <t>s a m u S a o s</t>
  </si>
  <si>
    <t>meqanizmebi</t>
  </si>
  <si>
    <t>dasaxeleba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</si>
  <si>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</si>
  <si>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</si>
  <si>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</si>
  <si>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</si>
  <si>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</si>
  <si>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</si>
  <si>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</si>
  <si>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</si>
  <si>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</si>
  <si>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</si>
  <si>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</si>
  <si>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</si>
  <si>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</si>
  <si>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</si>
  <si>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</si>
  <si>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</si>
  <si>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</si>
  <si>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 xml:space="preserve"> </t>
  </si>
  <si>
    <t>არსებული მესრის დაშლა და მიწის გაჭრა ხელით მესრის საძირკვლის მოსაწყობად ა/მანქანაზე დატვირთვით 40*0,5*0,6მ (გზის გაფართოების მიზნით)</t>
  </si>
  <si>
    <r>
      <t>m</t>
    </r>
    <r>
      <rPr>
        <vertAlign val="superscript"/>
        <sz val="11"/>
        <rFont val="AcadNusx"/>
      </rPr>
      <t>3</t>
    </r>
  </si>
  <si>
    <t xml:space="preserve"> 1-80-3</t>
  </si>
  <si>
    <t>SromiTi resursebi</t>
  </si>
  <si>
    <t>kac/sT</t>
  </si>
  <si>
    <t>სრფ 14-5</t>
  </si>
  <si>
    <t>გრუნტის ტრანსპორტირება 5კმ</t>
  </si>
  <si>
    <t>ტ</t>
  </si>
  <si>
    <t xml:space="preserve">  30-3-1</t>
  </si>
  <si>
    <t>ღორღის საფუძვლის მოწყობა  საძირკველის ქვეშ 0,1*0,5*40მ</t>
  </si>
  <si>
    <t>მ3</t>
  </si>
  <si>
    <t>შრომის დანახარჯები</t>
  </si>
  <si>
    <t>კაც/სთ</t>
  </si>
  <si>
    <t>სხვა მანქანები</t>
  </si>
  <si>
    <t>ლარი</t>
  </si>
  <si>
    <t>სრფ 4.1- 254</t>
  </si>
  <si>
    <t>ღორღი</t>
  </si>
  <si>
    <t>6-1-20</t>
  </si>
  <si>
    <t>მესრის საძირკვლის 0,5*0,5*40მ და ზეზირკვლის მოწყობა ბეტონით 0,5*0,4*40მ</t>
  </si>
  <si>
    <t>საბაზრო</t>
  </si>
  <si>
    <t>betoni m-300</t>
  </si>
  <si>
    <t>srf. 1.9-19</t>
  </si>
  <si>
    <t>ლითონის ბადე შედურებული კონსტრუქციული უჯრედის ზომით 12*200*200მმ</t>
  </si>
  <si>
    <t>მ2</t>
  </si>
  <si>
    <t>სრფ 5-118</t>
  </si>
  <si>
    <t xml:space="preserve">საყალიბე ფარი 25მმ </t>
  </si>
  <si>
    <t>კვმ</t>
  </si>
  <si>
    <t>სრფ 5-1</t>
  </si>
  <si>
    <t xml:space="preserve">ხის ფიცარი 40მმ </t>
  </si>
  <si>
    <t>სხვა მასალები</t>
  </si>
  <si>
    <t>sul Tavebis jami</t>
  </si>
  <si>
    <t>მასალების ტრანსპორტირება %</t>
  </si>
  <si>
    <t>zednadebi xarjebi %</t>
  </si>
  <si>
    <t>gegmiuri mogeba %</t>
  </si>
  <si>
    <t xml:space="preserve"> jami</t>
  </si>
  <si>
    <t xml:space="preserve">gauTvaliswinebeli xarjebi </t>
  </si>
  <si>
    <t>dRg</t>
  </si>
  <si>
    <t>შეადგინა         ი. ჭიღლაძე</t>
  </si>
  <si>
    <t xml:space="preserve"> moculobaTa კრებსითი uwyisi</t>
  </si>
  <si>
    <t>არსებული მესრის დაშლა და მიწის გაჭრა ხელით მესრის საძირკვლის მოსაწყობად ა/მანქანაზე დატვირთვით 12*0,5*0,6მ (გზის გაფართოების მიზნით)</t>
  </si>
  <si>
    <t>ქ. ზესტაფონი უზნაძიუს პირველი სესახვევი კედელი</t>
  </si>
  <si>
    <t>ღორღის საფუძვლის მოწყობა  საძირკველის ქვეშ 0,1*0,5*12მ</t>
  </si>
  <si>
    <t>მესრის საძირკვლის 0,5*0,5*12მ და ზეზირკვლის მოწყობა ბეტონით 1,2*0,4*12მ</t>
  </si>
  <si>
    <t>რაოდენობა</t>
  </si>
  <si>
    <t>%</t>
  </si>
  <si>
    <t>ქ. ზესტაფონი უზნაძის პირველი სესახვევი კედელი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</si>
</sst>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_-;\-* #,##0.00_-;_-* &quot;-&quot;??_-;_-@_-"/>
    <numFmt numFmtId="167" formatCode="0.0"/>
    <numFmt numFmtId="168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cadNusx"/>
    </font>
    <font>
      <sz val="11"/>
      <name val="AcadNusx"/>
    </font>
    <font>
      <b/>
      <sz val="12"/>
      <color rgb="FF000000"/>
      <name val="AcadNusx"/>
    </font>
    <font>
      <vertAlign val="superscript"/>
      <sz val="11"/>
      <name val="AcadNusx"/>
    </font>
    <font>
      <sz val="12"/>
      <name val="AcadNusx"/>
    </font>
    <font>
      <sz val="11"/>
      <name val="LitNusx"/>
      <family val="2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color rgb="FFFF0000"/>
      <name val="Sylfaen"/>
      <family val="2"/>
    </font>
    <font>
      <b/>
      <sz val="10"/>
      <name val="AcadNusx"/>
    </font>
    <font>
      <sz val="10"/>
      <name val="AcadNusx"/>
    </font>
    <font>
      <sz val="11"/>
      <name val="Calibri"/>
      <family val="2"/>
      <charset val="204"/>
      <scheme val="minor"/>
    </font>
    <font>
      <b/>
      <sz val="11"/>
      <name val="Sylfaen"/>
      <family val="1"/>
    </font>
    <font>
      <b/>
      <sz val="11"/>
      <name val="Sylfaen"/>
      <family val="1"/>
      <charset val="204"/>
    </font>
    <font>
      <sz val="11"/>
      <name val="Sylfaen"/>
      <family val="1"/>
    </font>
    <font>
      <sz val="1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/>
  </cellStyleXfs>
  <cellXfs count="123">
    <xf numFmtId="0" fontId="0" fillId="0" borderId="0" xfId="0"/>
    <xf numFmtId="0" fontId="0" fillId="2" borderId="0" xfId="0" applyFill="1"/>
    <xf numFmtId="0" fontId="0" fillId="2" borderId="0" xfId="0" applyFont="1" applyFill="1"/>
    <xf numFmtId="0" fontId="5" fillId="2" borderId="0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/>
    </xf>
    <xf numFmtId="0" fontId="5" fillId="2" borderId="3" xfId="4" applyFont="1" applyFill="1" applyBorder="1" applyAlignment="1">
      <alignment horizontal="left" wrapText="1"/>
    </xf>
    <xf numFmtId="0" fontId="5" fillId="2" borderId="0" xfId="4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164" fontId="5" fillId="2" borderId="6" xfId="1" applyFont="1" applyFill="1" applyBorder="1" applyAlignment="1">
      <alignment horizontal="center"/>
    </xf>
    <xf numFmtId="0" fontId="5" fillId="2" borderId="1" xfId="4" applyFont="1" applyFill="1" applyBorder="1" applyAlignment="1">
      <alignment horizontal="left" wrapText="1"/>
    </xf>
    <xf numFmtId="164" fontId="5" fillId="2" borderId="9" xfId="1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 wrapText="1"/>
    </xf>
    <xf numFmtId="164" fontId="5" fillId="2" borderId="10" xfId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/>
    </xf>
    <xf numFmtId="2" fontId="8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/>
    <xf numFmtId="16" fontId="8" fillId="0" borderId="10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/>
    </xf>
    <xf numFmtId="0" fontId="8" fillId="2" borderId="10" xfId="1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ill="1"/>
    <xf numFmtId="0" fontId="13" fillId="0" borderId="10" xfId="0" applyFont="1" applyBorder="1" applyAlignment="1">
      <alignment horizontal="center" vertical="center"/>
    </xf>
    <xf numFmtId="167" fontId="10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center" vertical="center"/>
    </xf>
    <xf numFmtId="164" fontId="14" fillId="0" borderId="10" xfId="1" applyFont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7" fillId="2" borderId="10" xfId="5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center"/>
    </xf>
    <xf numFmtId="2" fontId="15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2" fontId="18" fillId="0" borderId="1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2" fontId="19" fillId="2" borderId="10" xfId="5" applyNumberFormat="1" applyFont="1" applyFill="1" applyBorder="1" applyAlignment="1">
      <alignment horizontal="center" vertical="top" wrapText="1"/>
    </xf>
    <xf numFmtId="49" fontId="8" fillId="2" borderId="10" xfId="6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168" fontId="18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9" fontId="15" fillId="0" borderId="10" xfId="0" applyNumberFormat="1" applyFont="1" applyFill="1" applyBorder="1" applyAlignment="1">
      <alignment horizontal="center" vertical="center"/>
    </xf>
    <xf numFmtId="165" fontId="21" fillId="3" borderId="10" xfId="3" applyNumberFormat="1" applyFont="1" applyFill="1" applyBorder="1" applyAlignment="1">
      <alignment horizontal="center"/>
    </xf>
    <xf numFmtId="0" fontId="21" fillId="3" borderId="10" xfId="3" applyFont="1" applyFill="1" applyBorder="1" applyAlignment="1">
      <alignment horizontal="center"/>
    </xf>
    <xf numFmtId="0" fontId="21" fillId="3" borderId="10" xfId="3" applyFont="1" applyFill="1" applyBorder="1" applyAlignment="1">
      <alignment horizontal="center" wrapText="1"/>
    </xf>
    <xf numFmtId="43" fontId="21" fillId="3" borderId="10" xfId="1" applyNumberFormat="1" applyFont="1" applyFill="1" applyBorder="1" applyAlignment="1">
      <alignment horizontal="center"/>
    </xf>
    <xf numFmtId="2" fontId="21" fillId="3" borderId="10" xfId="1" applyNumberFormat="1" applyFont="1" applyFill="1" applyBorder="1" applyAlignment="1">
      <alignment horizontal="center"/>
    </xf>
    <xf numFmtId="0" fontId="21" fillId="2" borderId="10" xfId="3" applyFont="1" applyFill="1" applyBorder="1" applyAlignment="1">
      <alignment horizontal="center"/>
    </xf>
    <xf numFmtId="0" fontId="21" fillId="2" borderId="10" xfId="3" applyFont="1" applyFill="1" applyBorder="1" applyAlignment="1">
      <alignment horizontal="center" wrapText="1"/>
    </xf>
    <xf numFmtId="9" fontId="21" fillId="2" borderId="10" xfId="2" applyFont="1" applyFill="1" applyBorder="1" applyAlignment="1" applyProtection="1">
      <alignment horizontal="center"/>
      <protection locked="0"/>
    </xf>
    <xf numFmtId="43" fontId="5" fillId="2" borderId="10" xfId="1" applyNumberFormat="1" applyFont="1" applyFill="1" applyBorder="1" applyAlignment="1">
      <alignment horizontal="center"/>
    </xf>
    <xf numFmtId="2" fontId="21" fillId="2" borderId="10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/>
    </xf>
    <xf numFmtId="9" fontId="21" fillId="2" borderId="10" xfId="3" applyNumberFormat="1" applyFont="1" applyFill="1" applyBorder="1" applyAlignment="1">
      <alignment horizontal="center"/>
    </xf>
    <xf numFmtId="168" fontId="5" fillId="2" borderId="10" xfId="3" applyNumberFormat="1" applyFont="1" applyFill="1" applyBorder="1" applyAlignment="1">
      <alignment horizontal="center"/>
    </xf>
    <xf numFmtId="2" fontId="21" fillId="2" borderId="10" xfId="3" applyNumberFormat="1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5" fillId="2" borderId="5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0" fontId="8" fillId="2" borderId="0" xfId="3" applyFont="1" applyFill="1" applyAlignment="1">
      <alignment horizontal="center" wrapText="1"/>
    </xf>
    <xf numFmtId="0" fontId="8" fillId="2" borderId="0" xfId="3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7" fillId="2" borderId="0" xfId="5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3" applyFont="1" applyFill="1" applyAlignment="1">
      <alignment horizontal="center" wrapText="1"/>
    </xf>
    <xf numFmtId="0" fontId="8" fillId="2" borderId="0" xfId="3" applyFont="1" applyFill="1" applyAlignment="1">
      <alignment horizontal="center"/>
    </xf>
    <xf numFmtId="164" fontId="5" fillId="2" borderId="2" xfId="1" applyFont="1" applyFill="1" applyBorder="1" applyAlignment="1">
      <alignment horizontal="center" vertical="center"/>
    </xf>
    <xf numFmtId="164" fontId="5" fillId="2" borderId="9" xfId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top"/>
    </xf>
    <xf numFmtId="164" fontId="5" fillId="2" borderId="9" xfId="1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2" xfId="4" applyNumberFormat="1" applyFont="1" applyFill="1" applyBorder="1" applyAlignment="1">
      <alignment horizontal="center" vertical="center"/>
    </xf>
    <xf numFmtId="0" fontId="5" fillId="2" borderId="6" xfId="4" applyNumberFormat="1" applyFont="1" applyFill="1" applyBorder="1" applyAlignment="1">
      <alignment horizontal="center" vertical="center"/>
    </xf>
    <xf numFmtId="0" fontId="5" fillId="2" borderId="9" xfId="4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6" xfId="2" applyFont="1" applyFill="1" applyBorder="1" applyAlignment="1">
      <alignment horizontal="center" vertical="center"/>
    </xf>
    <xf numFmtId="9" fontId="5" fillId="2" borderId="9" xfId="2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horizontal="center"/>
    </xf>
    <xf numFmtId="164" fontId="5" fillId="2" borderId="5" xfId="1" applyFont="1" applyFill="1" applyBorder="1" applyAlignment="1">
      <alignment horizontal="center"/>
    </xf>
    <xf numFmtId="164" fontId="5" fillId="2" borderId="4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/>
    </xf>
    <xf numFmtId="164" fontId="5" fillId="2" borderId="8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10" xfId="3"/>
    <cellStyle name="Normal_gare wyalsadfenigagarini 2_SMSH2008-IIkv ." xfId="4"/>
    <cellStyle name="Percent" xfId="2" builtinId="5"/>
    <cellStyle name="Обычный 3" xfId="6"/>
    <cellStyle name="Обычный_Лист1" xfId="5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8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1" customWidth="1"/>
    <col min="2" max="2" width="12" style="1" customWidth="1"/>
    <col min="3" max="3" width="50" style="1" customWidth="1"/>
    <col min="4" max="4" width="9.140625" style="1" customWidth="1"/>
    <col min="5" max="5" width="8.85546875" style="2" customWidth="1"/>
    <col min="6" max="6" width="12.28515625" style="1" customWidth="1"/>
    <col min="7" max="7" width="10.42578125" style="1" customWidth="1"/>
    <col min="8" max="8" width="12.42578125" style="1" customWidth="1"/>
    <col min="9" max="9" width="11.5703125" style="1" customWidth="1"/>
    <col min="10" max="10" width="13" style="1" customWidth="1"/>
    <col min="11" max="11" width="8.85546875" style="1" customWidth="1"/>
    <col min="12" max="12" width="10.7109375" style="1" customWidth="1"/>
    <col min="13" max="13" width="12.42578125" style="1" customWidth="1"/>
    <col min="14" max="16384" width="9.140625" style="1"/>
  </cols>
  <sheetData>
    <row r="1" spans="1:19" ht="16.5" x14ac:dyDescent="0.25">
      <c r="A1" s="102" t="s">
        <v>74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9" ht="16.5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9" ht="15.75" x14ac:dyDescent="0.3">
      <c r="A3" s="104"/>
      <c r="B3" s="104"/>
      <c r="C3" s="3"/>
      <c r="D3" s="4"/>
      <c r="E3" s="5"/>
      <c r="F3" s="5"/>
      <c r="G3" s="5"/>
      <c r="H3" s="6"/>
      <c r="I3" s="6"/>
      <c r="J3" s="6"/>
      <c r="K3" s="6"/>
      <c r="L3" s="6"/>
      <c r="M3" s="6"/>
    </row>
    <row r="4" spans="1:19" ht="15.75" x14ac:dyDescent="0.3">
      <c r="A4" s="105" t="s">
        <v>1</v>
      </c>
      <c r="B4" s="108" t="s">
        <v>2</v>
      </c>
      <c r="C4" s="7"/>
      <c r="D4" s="111" t="s">
        <v>3</v>
      </c>
      <c r="E4" s="114" t="s">
        <v>72</v>
      </c>
      <c r="F4" s="115"/>
      <c r="G4" s="116" t="s">
        <v>4</v>
      </c>
      <c r="H4" s="117"/>
      <c r="I4" s="116" t="s">
        <v>5</v>
      </c>
      <c r="J4" s="117"/>
      <c r="K4" s="114" t="s">
        <v>6</v>
      </c>
      <c r="L4" s="115"/>
      <c r="M4" s="94" t="s">
        <v>7</v>
      </c>
    </row>
    <row r="5" spans="1:19" ht="15.75" x14ac:dyDescent="0.3">
      <c r="A5" s="106"/>
      <c r="B5" s="109"/>
      <c r="C5" s="8" t="s">
        <v>8</v>
      </c>
      <c r="D5" s="112"/>
      <c r="E5" s="121"/>
      <c r="F5" s="122"/>
      <c r="G5" s="118"/>
      <c r="H5" s="119"/>
      <c r="I5" s="118"/>
      <c r="J5" s="119"/>
      <c r="K5" s="121" t="s">
        <v>9</v>
      </c>
      <c r="L5" s="122"/>
      <c r="M5" s="120"/>
    </row>
    <row r="6" spans="1:19" ht="15.75" x14ac:dyDescent="0.3">
      <c r="A6" s="106"/>
      <c r="B6" s="109"/>
      <c r="C6" s="9" t="s">
        <v>10</v>
      </c>
      <c r="D6" s="112"/>
      <c r="E6" s="96" t="s">
        <v>11</v>
      </c>
      <c r="F6" s="94" t="s">
        <v>12</v>
      </c>
      <c r="G6" s="10" t="s">
        <v>13</v>
      </c>
      <c r="H6" s="94" t="s">
        <v>12</v>
      </c>
      <c r="I6" s="10" t="s">
        <v>13</v>
      </c>
      <c r="J6" s="94" t="s">
        <v>12</v>
      </c>
      <c r="K6" s="10" t="s">
        <v>13</v>
      </c>
      <c r="L6" s="94" t="s">
        <v>12</v>
      </c>
      <c r="M6" s="120"/>
    </row>
    <row r="7" spans="1:19" ht="15.75" x14ac:dyDescent="0.3">
      <c r="A7" s="107"/>
      <c r="B7" s="110"/>
      <c r="C7" s="11"/>
      <c r="D7" s="113"/>
      <c r="E7" s="97"/>
      <c r="F7" s="95"/>
      <c r="G7" s="12" t="s">
        <v>14</v>
      </c>
      <c r="H7" s="95"/>
      <c r="I7" s="12" t="s">
        <v>14</v>
      </c>
      <c r="J7" s="95"/>
      <c r="K7" s="12" t="s">
        <v>14</v>
      </c>
      <c r="L7" s="95"/>
      <c r="M7" s="95"/>
    </row>
    <row r="8" spans="1:19" ht="15.75" x14ac:dyDescent="0.3">
      <c r="A8" s="13" t="s">
        <v>15</v>
      </c>
      <c r="B8" s="13" t="s">
        <v>16</v>
      </c>
      <c r="C8" s="14" t="s">
        <v>17</v>
      </c>
      <c r="D8" s="13" t="s">
        <v>18</v>
      </c>
      <c r="E8" s="15" t="s">
        <v>19</v>
      </c>
      <c r="F8" s="15" t="s">
        <v>20</v>
      </c>
      <c r="G8" s="15" t="s">
        <v>21</v>
      </c>
      <c r="H8" s="15" t="s">
        <v>22</v>
      </c>
      <c r="I8" s="15" t="s">
        <v>23</v>
      </c>
      <c r="J8" s="15" t="s">
        <v>24</v>
      </c>
      <c r="K8" s="15" t="s">
        <v>25</v>
      </c>
      <c r="L8" s="15" t="s">
        <v>26</v>
      </c>
      <c r="M8" s="15" t="s">
        <v>27</v>
      </c>
    </row>
    <row r="9" spans="1:19" s="22" customFormat="1" ht="90.75" customHeight="1" x14ac:dyDescent="0.25">
      <c r="A9" s="16">
        <v>1</v>
      </c>
      <c r="B9" s="16" t="s">
        <v>28</v>
      </c>
      <c r="C9" s="17" t="s">
        <v>68</v>
      </c>
      <c r="D9" s="18" t="s">
        <v>30</v>
      </c>
      <c r="E9" s="19"/>
      <c r="F9" s="20">
        <v>3.6</v>
      </c>
      <c r="G9" s="21"/>
      <c r="H9" s="21"/>
      <c r="I9" s="21"/>
      <c r="J9" s="21"/>
      <c r="K9" s="21"/>
      <c r="L9" s="21"/>
      <c r="M9" s="21"/>
    </row>
    <row r="10" spans="1:19" s="22" customFormat="1" ht="16.5" x14ac:dyDescent="0.3">
      <c r="A10" s="16"/>
      <c r="B10" s="23" t="s">
        <v>31</v>
      </c>
      <c r="C10" s="24" t="s">
        <v>32</v>
      </c>
      <c r="D10" s="25" t="s">
        <v>33</v>
      </c>
      <c r="E10" s="26">
        <v>2.06</v>
      </c>
      <c r="F10" s="27">
        <f>F9*E10</f>
        <v>7.4160000000000004</v>
      </c>
      <c r="G10" s="21"/>
      <c r="H10" s="21"/>
      <c r="I10" s="21"/>
      <c r="J10" s="21"/>
      <c r="K10" s="21"/>
      <c r="L10" s="21"/>
      <c r="M10" s="21"/>
    </row>
    <row r="11" spans="1:19" s="36" customFormat="1" x14ac:dyDescent="0.25">
      <c r="A11" s="28"/>
      <c r="B11" s="29" t="s">
        <v>34</v>
      </c>
      <c r="C11" s="30" t="s">
        <v>35</v>
      </c>
      <c r="D11" s="31" t="s">
        <v>36</v>
      </c>
      <c r="E11" s="32"/>
      <c r="F11" s="32">
        <f>F9*1.6</f>
        <v>5.7600000000000007</v>
      </c>
      <c r="G11" s="28"/>
      <c r="H11" s="28"/>
      <c r="I11" s="33"/>
      <c r="J11" s="28"/>
      <c r="K11" s="34"/>
      <c r="L11" s="34"/>
      <c r="M11" s="34"/>
      <c r="N11" s="35"/>
      <c r="O11" s="35"/>
      <c r="P11" s="35"/>
      <c r="Q11" s="35"/>
      <c r="R11" s="35"/>
      <c r="S11" s="35"/>
    </row>
    <row r="12" spans="1:19" s="36" customFormat="1" ht="30" x14ac:dyDescent="0.25">
      <c r="A12" s="28">
        <v>2</v>
      </c>
      <c r="B12" s="37" t="s">
        <v>37</v>
      </c>
      <c r="C12" s="30" t="s">
        <v>70</v>
      </c>
      <c r="D12" s="31" t="s">
        <v>39</v>
      </c>
      <c r="E12" s="32"/>
      <c r="F12" s="32">
        <v>0.6</v>
      </c>
      <c r="G12" s="29"/>
      <c r="H12" s="29"/>
      <c r="I12" s="38"/>
      <c r="J12" s="29"/>
      <c r="K12" s="29"/>
      <c r="L12" s="29"/>
      <c r="M12" s="29"/>
      <c r="N12" s="35"/>
      <c r="O12" s="35"/>
      <c r="P12" s="35"/>
      <c r="Q12" s="35"/>
      <c r="R12" s="35"/>
      <c r="S12" s="35"/>
    </row>
    <row r="13" spans="1:19" s="36" customFormat="1" x14ac:dyDescent="0.25">
      <c r="A13" s="28"/>
      <c r="B13" s="39"/>
      <c r="C13" s="40" t="s">
        <v>40</v>
      </c>
      <c r="D13" s="29" t="s">
        <v>41</v>
      </c>
      <c r="E13" s="41">
        <v>2.1800000000000002</v>
      </c>
      <c r="F13" s="41">
        <f>E13*F12</f>
        <v>1.3080000000000001</v>
      </c>
      <c r="G13" s="42"/>
      <c r="H13" s="42"/>
      <c r="I13" s="42"/>
      <c r="J13" s="42"/>
      <c r="K13" s="42"/>
      <c r="L13" s="42"/>
      <c r="M13" s="42"/>
      <c r="N13" s="35"/>
      <c r="O13" s="35"/>
      <c r="P13" s="35"/>
      <c r="Q13" s="35"/>
      <c r="R13" s="35"/>
      <c r="S13" s="35"/>
    </row>
    <row r="14" spans="1:19" s="36" customFormat="1" x14ac:dyDescent="0.25">
      <c r="A14" s="28"/>
      <c r="B14" s="29"/>
      <c r="C14" s="40" t="s">
        <v>42</v>
      </c>
      <c r="D14" s="29" t="s">
        <v>43</v>
      </c>
      <c r="E14" s="41">
        <v>0.115</v>
      </c>
      <c r="F14" s="41">
        <f>E14*F12</f>
        <v>6.9000000000000006E-2</v>
      </c>
      <c r="G14" s="29"/>
      <c r="H14" s="29"/>
      <c r="I14" s="38"/>
      <c r="J14" s="29"/>
      <c r="K14" s="29"/>
      <c r="L14" s="43"/>
      <c r="M14" s="43"/>
    </row>
    <row r="15" spans="1:19" s="36" customFormat="1" x14ac:dyDescent="0.25">
      <c r="A15" s="28"/>
      <c r="B15" s="29" t="s">
        <v>44</v>
      </c>
      <c r="C15" s="40" t="s">
        <v>45</v>
      </c>
      <c r="D15" s="29" t="s">
        <v>39</v>
      </c>
      <c r="E15" s="41">
        <v>1.39</v>
      </c>
      <c r="F15" s="41">
        <f>E15*F12</f>
        <v>0.83399999999999996</v>
      </c>
      <c r="G15" s="43"/>
      <c r="H15" s="43"/>
      <c r="I15" s="38"/>
      <c r="J15" s="43"/>
      <c r="K15" s="29"/>
      <c r="L15" s="29"/>
      <c r="M15" s="43"/>
      <c r="N15" s="98"/>
      <c r="O15" s="99"/>
      <c r="P15" s="99"/>
      <c r="Q15" s="99"/>
      <c r="R15" s="99"/>
      <c r="S15" s="99"/>
    </row>
    <row r="16" spans="1:19" s="36" customFormat="1" ht="30" x14ac:dyDescent="0.25">
      <c r="A16" s="44">
        <v>3</v>
      </c>
      <c r="B16" s="45" t="s">
        <v>46</v>
      </c>
      <c r="C16" s="46" t="s">
        <v>71</v>
      </c>
      <c r="D16" s="47" t="s">
        <v>39</v>
      </c>
      <c r="E16" s="47"/>
      <c r="F16" s="47">
        <v>6.36</v>
      </c>
      <c r="G16" s="48"/>
      <c r="H16" s="48"/>
      <c r="I16" s="48"/>
      <c r="J16" s="48"/>
      <c r="K16" s="48"/>
      <c r="L16" s="48"/>
      <c r="M16" s="48"/>
      <c r="N16" s="100"/>
      <c r="O16" s="101"/>
      <c r="P16" s="101"/>
      <c r="Q16" s="101"/>
      <c r="R16" s="49"/>
      <c r="S16" s="49"/>
    </row>
    <row r="17" spans="1:19" s="36" customFormat="1" x14ac:dyDescent="0.25">
      <c r="A17" s="44"/>
      <c r="B17" s="50"/>
      <c r="C17" s="51" t="s">
        <v>40</v>
      </c>
      <c r="D17" s="50" t="s">
        <v>41</v>
      </c>
      <c r="E17" s="50">
        <v>2.86</v>
      </c>
      <c r="F17" s="50">
        <f>E17*F16</f>
        <v>18.189599999999999</v>
      </c>
      <c r="G17" s="42"/>
      <c r="H17" s="42"/>
      <c r="I17" s="42"/>
      <c r="J17" s="42"/>
      <c r="K17" s="42"/>
      <c r="L17" s="42"/>
      <c r="M17" s="42"/>
      <c r="N17" s="35"/>
      <c r="O17" s="35"/>
      <c r="P17" s="35"/>
      <c r="Q17" s="35"/>
      <c r="R17" s="35"/>
      <c r="S17" s="35"/>
    </row>
    <row r="18" spans="1:19" s="36" customFormat="1" x14ac:dyDescent="0.25">
      <c r="A18" s="44"/>
      <c r="B18" s="50"/>
      <c r="C18" s="51" t="s">
        <v>42</v>
      </c>
      <c r="D18" s="50" t="s">
        <v>43</v>
      </c>
      <c r="E18" s="50">
        <v>0.76</v>
      </c>
      <c r="F18" s="50">
        <f>E18*F16</f>
        <v>4.8336000000000006</v>
      </c>
      <c r="G18" s="52"/>
      <c r="H18" s="52"/>
      <c r="I18" s="52"/>
      <c r="J18" s="52"/>
      <c r="K18" s="52"/>
      <c r="L18" s="52"/>
      <c r="M18" s="52"/>
      <c r="N18" s="35"/>
      <c r="O18" s="35"/>
      <c r="P18" s="35"/>
      <c r="Q18" s="35"/>
      <c r="R18" s="35"/>
      <c r="S18" s="35"/>
    </row>
    <row r="19" spans="1:19" s="36" customFormat="1" x14ac:dyDescent="0.25">
      <c r="A19" s="44"/>
      <c r="B19" s="29" t="s">
        <v>48</v>
      </c>
      <c r="C19" s="53" t="s">
        <v>49</v>
      </c>
      <c r="D19" s="50" t="s">
        <v>39</v>
      </c>
      <c r="E19" s="50">
        <v>1.02</v>
      </c>
      <c r="F19" s="50">
        <f>E19*F16</f>
        <v>6.4872000000000005</v>
      </c>
      <c r="G19" s="52"/>
      <c r="H19" s="54"/>
      <c r="I19" s="52"/>
      <c r="J19" s="43"/>
      <c r="K19" s="29"/>
      <c r="L19" s="29"/>
      <c r="M19" s="43"/>
      <c r="N19" s="35"/>
      <c r="O19" s="35"/>
      <c r="P19" s="35"/>
      <c r="Q19" s="35"/>
      <c r="R19" s="35"/>
      <c r="S19" s="35"/>
    </row>
    <row r="20" spans="1:19" s="36" customFormat="1" ht="30" x14ac:dyDescent="0.25">
      <c r="A20" s="44"/>
      <c r="B20" s="55" t="s">
        <v>50</v>
      </c>
      <c r="C20" s="56" t="s">
        <v>51</v>
      </c>
      <c r="D20" s="57" t="s">
        <v>52</v>
      </c>
      <c r="E20" s="58"/>
      <c r="F20" s="59">
        <v>20.399999999999999</v>
      </c>
      <c r="G20" s="48"/>
      <c r="H20" s="54"/>
      <c r="I20" s="48"/>
      <c r="J20" s="43"/>
      <c r="K20" s="29"/>
      <c r="L20" s="29"/>
      <c r="M20" s="43"/>
      <c r="N20" s="60"/>
      <c r="O20" s="61" t="s">
        <v>28</v>
      </c>
      <c r="P20" s="61"/>
      <c r="Q20" s="61"/>
      <c r="R20" s="61"/>
      <c r="S20" s="61"/>
    </row>
    <row r="21" spans="1:19" s="36" customFormat="1" x14ac:dyDescent="0.25">
      <c r="A21" s="44"/>
      <c r="B21" s="29" t="s">
        <v>53</v>
      </c>
      <c r="C21" s="56" t="s">
        <v>54</v>
      </c>
      <c r="D21" s="57" t="s">
        <v>55</v>
      </c>
      <c r="E21" s="58">
        <v>0.80300000000000005</v>
      </c>
      <c r="F21" s="59">
        <f>E21*F16</f>
        <v>5.1070800000000007</v>
      </c>
      <c r="G21" s="48"/>
      <c r="H21" s="54"/>
      <c r="I21" s="48"/>
      <c r="J21" s="43"/>
      <c r="K21" s="29"/>
      <c r="L21" s="29"/>
      <c r="M21" s="43"/>
      <c r="N21" s="60"/>
      <c r="O21" s="61"/>
      <c r="P21" s="61"/>
      <c r="Q21" s="61"/>
      <c r="R21" s="61"/>
      <c r="S21" s="61"/>
    </row>
    <row r="22" spans="1:19" s="36" customFormat="1" x14ac:dyDescent="0.25">
      <c r="A22" s="44"/>
      <c r="B22" s="57" t="s">
        <v>56</v>
      </c>
      <c r="C22" s="56" t="s">
        <v>57</v>
      </c>
      <c r="D22" s="57" t="s">
        <v>39</v>
      </c>
      <c r="E22" s="58">
        <v>3.8999999999999998E-3</v>
      </c>
      <c r="F22" s="59">
        <f>E22*F16</f>
        <v>2.4804E-2</v>
      </c>
      <c r="G22" s="48"/>
      <c r="H22" s="54"/>
      <c r="I22" s="48"/>
      <c r="J22" s="43"/>
      <c r="K22" s="29"/>
      <c r="L22" s="29"/>
      <c r="M22" s="43"/>
      <c r="N22" s="60"/>
      <c r="O22" s="61" t="s">
        <v>28</v>
      </c>
      <c r="P22" s="61"/>
      <c r="Q22" s="61"/>
      <c r="R22" s="61"/>
      <c r="S22" s="61"/>
    </row>
    <row r="23" spans="1:19" s="36" customFormat="1" x14ac:dyDescent="0.25">
      <c r="A23" s="44"/>
      <c r="B23" s="62"/>
      <c r="C23" s="51" t="s">
        <v>58</v>
      </c>
      <c r="D23" s="50" t="s">
        <v>43</v>
      </c>
      <c r="E23" s="50">
        <v>1.2999999999999999E-2</v>
      </c>
      <c r="F23" s="50">
        <f>E23*F16</f>
        <v>8.2680000000000003E-2</v>
      </c>
      <c r="G23" s="52"/>
      <c r="H23" s="54"/>
      <c r="I23" s="52"/>
      <c r="J23" s="43"/>
      <c r="K23" s="29"/>
      <c r="L23" s="29"/>
      <c r="M23" s="43"/>
      <c r="N23" s="35" t="s">
        <v>28</v>
      </c>
      <c r="O23" s="35"/>
      <c r="P23" s="35" t="s">
        <v>28</v>
      </c>
      <c r="Q23" s="35"/>
      <c r="R23" s="35"/>
      <c r="S23" s="35"/>
    </row>
    <row r="24" spans="1:19" ht="15.75" x14ac:dyDescent="0.3">
      <c r="A24" s="63"/>
      <c r="B24" s="64"/>
      <c r="C24" s="65" t="s">
        <v>59</v>
      </c>
      <c r="D24" s="64"/>
      <c r="E24" s="66"/>
      <c r="F24" s="67"/>
      <c r="G24" s="67"/>
      <c r="H24" s="67"/>
      <c r="I24" s="67"/>
      <c r="J24" s="67"/>
      <c r="K24" s="67"/>
      <c r="L24" s="67"/>
      <c r="M24" s="67"/>
    </row>
    <row r="25" spans="1:19" ht="15.75" x14ac:dyDescent="0.3">
      <c r="A25" s="68"/>
      <c r="B25" s="68"/>
      <c r="C25" s="69" t="s">
        <v>60</v>
      </c>
      <c r="D25" s="70" t="s">
        <v>73</v>
      </c>
      <c r="E25" s="71"/>
      <c r="F25" s="72"/>
      <c r="G25" s="72"/>
      <c r="H25" s="73"/>
      <c r="I25" s="73"/>
      <c r="J25" s="73"/>
      <c r="K25" s="73"/>
      <c r="L25" s="73"/>
      <c r="M25" s="73"/>
    </row>
    <row r="26" spans="1:19" ht="15.75" x14ac:dyDescent="0.3">
      <c r="A26" s="68"/>
      <c r="B26" s="68"/>
      <c r="C26" s="69" t="s">
        <v>7</v>
      </c>
      <c r="D26" s="68"/>
      <c r="E26" s="71"/>
      <c r="F26" s="72"/>
      <c r="G26" s="72"/>
      <c r="H26" s="73"/>
      <c r="I26" s="73"/>
      <c r="J26" s="73"/>
      <c r="K26" s="73"/>
      <c r="L26" s="73"/>
      <c r="M26" s="73"/>
    </row>
    <row r="27" spans="1:19" ht="15.75" x14ac:dyDescent="0.3">
      <c r="A27" s="68"/>
      <c r="B27" s="68"/>
      <c r="C27" s="69" t="s">
        <v>61</v>
      </c>
      <c r="D27" s="70" t="s">
        <v>73</v>
      </c>
      <c r="E27" s="71"/>
      <c r="F27" s="72"/>
      <c r="G27" s="72"/>
      <c r="H27" s="73"/>
      <c r="I27" s="73"/>
      <c r="J27" s="73"/>
      <c r="K27" s="73"/>
      <c r="L27" s="73"/>
      <c r="M27" s="73"/>
    </row>
    <row r="28" spans="1:19" ht="15.75" x14ac:dyDescent="0.3">
      <c r="A28" s="68"/>
      <c r="B28" s="68"/>
      <c r="C28" s="69" t="s">
        <v>7</v>
      </c>
      <c r="D28" s="68"/>
      <c r="E28" s="71"/>
      <c r="F28" s="72"/>
      <c r="G28" s="72"/>
      <c r="H28" s="73"/>
      <c r="I28" s="73"/>
      <c r="J28" s="73"/>
      <c r="K28" s="73"/>
      <c r="L28" s="73"/>
      <c r="M28" s="73"/>
    </row>
    <row r="29" spans="1:19" ht="15.75" x14ac:dyDescent="0.3">
      <c r="A29" s="68"/>
      <c r="B29" s="68"/>
      <c r="C29" s="69" t="s">
        <v>62</v>
      </c>
      <c r="D29" s="70" t="s">
        <v>73</v>
      </c>
      <c r="E29" s="71"/>
      <c r="F29" s="72"/>
      <c r="G29" s="72"/>
      <c r="H29" s="73"/>
      <c r="I29" s="73"/>
      <c r="J29" s="73"/>
      <c r="K29" s="73"/>
      <c r="L29" s="73"/>
      <c r="M29" s="73"/>
    </row>
    <row r="30" spans="1:19" ht="15.75" x14ac:dyDescent="0.3">
      <c r="A30" s="68"/>
      <c r="B30" s="68"/>
      <c r="C30" s="69" t="s">
        <v>63</v>
      </c>
      <c r="D30" s="68"/>
      <c r="E30" s="71"/>
      <c r="F30" s="72"/>
      <c r="G30" s="72"/>
      <c r="H30" s="73"/>
      <c r="I30" s="73"/>
      <c r="J30" s="73"/>
      <c r="K30" s="73"/>
      <c r="L30" s="73"/>
      <c r="M30" s="73"/>
    </row>
    <row r="31" spans="1:19" ht="15.75" x14ac:dyDescent="0.3">
      <c r="A31" s="68"/>
      <c r="B31" s="68"/>
      <c r="C31" s="69" t="s">
        <v>64</v>
      </c>
      <c r="D31" s="74">
        <v>0.03</v>
      </c>
      <c r="E31" s="75"/>
      <c r="F31" s="76"/>
      <c r="G31" s="72"/>
      <c r="H31" s="73"/>
      <c r="I31" s="73"/>
      <c r="J31" s="73"/>
      <c r="K31" s="73"/>
      <c r="L31" s="73"/>
      <c r="M31" s="73"/>
    </row>
    <row r="32" spans="1:19" ht="15.75" x14ac:dyDescent="0.3">
      <c r="A32" s="68"/>
      <c r="B32" s="68"/>
      <c r="C32" s="69" t="s">
        <v>7</v>
      </c>
      <c r="D32" s="68"/>
      <c r="E32" s="77"/>
      <c r="F32" s="76"/>
      <c r="G32" s="72"/>
      <c r="H32" s="73"/>
      <c r="I32" s="73"/>
      <c r="J32" s="73"/>
      <c r="K32" s="73"/>
      <c r="L32" s="73"/>
      <c r="M32" s="73"/>
    </row>
    <row r="33" spans="1:13" ht="15.75" x14ac:dyDescent="0.3">
      <c r="A33" s="68"/>
      <c r="B33" s="68"/>
      <c r="C33" s="69" t="s">
        <v>65</v>
      </c>
      <c r="D33" s="74">
        <v>0.18</v>
      </c>
      <c r="E33" s="75"/>
      <c r="F33" s="76"/>
      <c r="G33" s="72"/>
      <c r="H33" s="73"/>
      <c r="I33" s="73"/>
      <c r="J33" s="73"/>
      <c r="K33" s="73"/>
      <c r="L33" s="73"/>
      <c r="M33" s="73"/>
    </row>
    <row r="34" spans="1:13" ht="15.75" x14ac:dyDescent="0.3">
      <c r="A34" s="68"/>
      <c r="B34" s="68"/>
      <c r="C34" s="69" t="s">
        <v>7</v>
      </c>
      <c r="D34" s="68"/>
      <c r="E34" s="77"/>
      <c r="F34" s="76"/>
      <c r="G34" s="72"/>
      <c r="H34" s="72"/>
      <c r="I34" s="72"/>
      <c r="J34" s="73"/>
      <c r="K34" s="72"/>
      <c r="L34" s="72"/>
      <c r="M34" s="72">
        <v>2937</v>
      </c>
    </row>
    <row r="35" spans="1:13" ht="16.5" x14ac:dyDescent="0.3">
      <c r="A35" s="78"/>
      <c r="B35" s="78"/>
      <c r="C35" s="80"/>
      <c r="D35" s="81"/>
      <c r="E35" s="92"/>
      <c r="F35" s="92"/>
      <c r="G35" s="92"/>
      <c r="H35" s="92"/>
      <c r="I35" s="81"/>
      <c r="J35" s="79"/>
      <c r="K35" s="79"/>
      <c r="L35" s="79"/>
      <c r="M35" s="79"/>
    </row>
    <row r="36" spans="1:13" ht="15.75" x14ac:dyDescent="0.25">
      <c r="A36" s="78"/>
      <c r="B36" s="78"/>
      <c r="M36" s="79"/>
    </row>
    <row r="37" spans="1:13" ht="16.5" x14ac:dyDescent="0.3">
      <c r="A37" s="78"/>
      <c r="B37" s="78"/>
      <c r="C37" s="80"/>
      <c r="D37" s="81"/>
      <c r="E37" s="93"/>
      <c r="F37" s="93"/>
      <c r="G37" s="93"/>
      <c r="H37" s="93"/>
      <c r="I37" s="81"/>
      <c r="J37" s="79"/>
      <c r="K37" s="79"/>
      <c r="L37" s="79"/>
      <c r="M37" s="79"/>
    </row>
    <row r="65" spans="5:5" x14ac:dyDescent="0.25">
      <c r="E65" s="1"/>
    </row>
    <row r="68" spans="5:5" x14ac:dyDescent="0.25">
      <c r="E68" s="1"/>
    </row>
    <row r="79" spans="5:5" x14ac:dyDescent="0.25">
      <c r="E79" s="1"/>
    </row>
    <row r="86" spans="5:5" x14ac:dyDescent="0.25">
      <c r="E86" s="1"/>
    </row>
    <row r="87" spans="5:5" x14ac:dyDescent="0.25">
      <c r="E87" s="1"/>
    </row>
    <row r="98" spans="5:5" x14ac:dyDescent="0.25">
      <c r="E98" s="1"/>
    </row>
    <row r="99" spans="5:5" x14ac:dyDescent="0.25">
      <c r="E99" s="1"/>
    </row>
    <row r="103" spans="5:5" x14ac:dyDescent="0.25">
      <c r="E103" s="1"/>
    </row>
    <row r="140" spans="5:5" x14ac:dyDescent="0.25">
      <c r="E140" s="1"/>
    </row>
    <row r="166" spans="5:5" x14ac:dyDescent="0.25">
      <c r="E166" s="1"/>
    </row>
    <row r="238" spans="5:5" x14ac:dyDescent="0.25">
      <c r="E238" s="1"/>
    </row>
  </sheetData>
  <mergeCells count="21">
    <mergeCell ref="E4:F5"/>
    <mergeCell ref="N15:S15"/>
    <mergeCell ref="N16:Q16"/>
    <mergeCell ref="A1:M1"/>
    <mergeCell ref="A2:M2"/>
    <mergeCell ref="A3:B3"/>
    <mergeCell ref="A4:A7"/>
    <mergeCell ref="B4:B7"/>
    <mergeCell ref="D4:D7"/>
    <mergeCell ref="G4:H5"/>
    <mergeCell ref="I4:J5"/>
    <mergeCell ref="K4:L4"/>
    <mergeCell ref="M4:M7"/>
    <mergeCell ref="K5:L5"/>
    <mergeCell ref="E35:H35"/>
    <mergeCell ref="E37:H37"/>
    <mergeCell ref="H6:H7"/>
    <mergeCell ref="J6:J7"/>
    <mergeCell ref="L6:L7"/>
    <mergeCell ref="E6:E7"/>
    <mergeCell ref="F6:F7"/>
  </mergeCells>
  <conditionalFormatting sqref="A11:M11">
    <cfRule type="cellIs" dxfId="6" priority="7" stopIfTrue="1" operator="equal">
      <formula>8223.307275</formula>
    </cfRule>
  </conditionalFormatting>
  <conditionalFormatting sqref="A12:M15 J19:M23">
    <cfRule type="cellIs" dxfId="5" priority="6" stopIfTrue="1" operator="equal">
      <formula>8223.307275</formula>
    </cfRule>
  </conditionalFormatting>
  <conditionalFormatting sqref="C19">
    <cfRule type="cellIs" dxfId="4" priority="5" stopIfTrue="1" operator="equal">
      <formula>8223.307275</formula>
    </cfRule>
  </conditionalFormatting>
  <conditionalFormatting sqref="G17:M17">
    <cfRule type="cellIs" dxfId="3" priority="4" stopIfTrue="1" operator="equal">
      <formula>8223.307275</formula>
    </cfRule>
  </conditionalFormatting>
  <conditionalFormatting sqref="B21">
    <cfRule type="cellIs" dxfId="2" priority="3" stopIfTrue="1" operator="equal">
      <formula>8223.307275</formula>
    </cfRule>
  </conditionalFormatting>
  <conditionalFormatting sqref="B19">
    <cfRule type="cellIs" dxfId="1" priority="2" stopIfTrue="1" operator="equal">
      <formula>8223.307275</formula>
    </cfRule>
  </conditionalFormatting>
  <pageMargins left="0" right="0" top="0.74803149606299213" bottom="0" header="0" footer="0"/>
  <pageSetup paperSize="9" scale="79" orientation="landscape" horizontalDpi="4294967293" verticalDpi="4294967293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70" zoomScaleNormal="100" zoomScaleSheetLayoutView="70" workbookViewId="0">
      <selection activeCell="B17" sqref="B17"/>
    </sheetView>
  </sheetViews>
  <sheetFormatPr defaultRowHeight="15" x14ac:dyDescent="0.25"/>
  <cols>
    <col min="1" max="1" width="6" style="1" customWidth="1"/>
    <col min="2" max="2" width="52.42578125" style="1" customWidth="1"/>
    <col min="3" max="3" width="9.140625" style="1" customWidth="1"/>
    <col min="4" max="4" width="12.28515625" style="1" customWidth="1"/>
    <col min="5" max="16384" width="9.140625" style="1"/>
  </cols>
  <sheetData>
    <row r="1" spans="1:10" x14ac:dyDescent="0.25">
      <c r="B1" s="82"/>
    </row>
    <row r="2" spans="1:10" ht="16.5" x14ac:dyDescent="0.25">
      <c r="A2" s="102" t="s">
        <v>69</v>
      </c>
      <c r="B2" s="102"/>
      <c r="C2" s="102"/>
      <c r="D2" s="102"/>
    </row>
    <row r="3" spans="1:10" ht="16.5" x14ac:dyDescent="0.25">
      <c r="A3" s="103" t="s">
        <v>67</v>
      </c>
      <c r="B3" s="103"/>
      <c r="C3" s="103"/>
      <c r="D3" s="103"/>
    </row>
    <row r="4" spans="1:10" ht="15.75" x14ac:dyDescent="0.3">
      <c r="A4" s="4"/>
      <c r="B4" s="3"/>
      <c r="C4" s="4"/>
      <c r="D4" s="5"/>
    </row>
    <row r="5" spans="1:10" ht="15.75" x14ac:dyDescent="0.3">
      <c r="A5" s="105" t="s">
        <v>1</v>
      </c>
      <c r="B5" s="7"/>
      <c r="C5" s="111" t="s">
        <v>3</v>
      </c>
      <c r="D5" s="83"/>
    </row>
    <row r="6" spans="1:10" ht="15.75" x14ac:dyDescent="0.3">
      <c r="A6" s="106"/>
      <c r="B6" s="8" t="s">
        <v>8</v>
      </c>
      <c r="C6" s="112"/>
      <c r="D6" s="84"/>
    </row>
    <row r="7" spans="1:10" ht="15.75" x14ac:dyDescent="0.25">
      <c r="A7" s="106"/>
      <c r="B7" s="9" t="s">
        <v>10</v>
      </c>
      <c r="C7" s="112"/>
      <c r="D7" s="94" t="s">
        <v>12</v>
      </c>
    </row>
    <row r="8" spans="1:10" ht="15.75" x14ac:dyDescent="0.3">
      <c r="A8" s="107"/>
      <c r="B8" s="11"/>
      <c r="C8" s="113"/>
      <c r="D8" s="95"/>
    </row>
    <row r="9" spans="1:10" ht="15.75" x14ac:dyDescent="0.3">
      <c r="A9" s="13" t="s">
        <v>15</v>
      </c>
      <c r="B9" s="14" t="s">
        <v>17</v>
      </c>
      <c r="C9" s="13" t="s">
        <v>18</v>
      </c>
      <c r="D9" s="15" t="s">
        <v>20</v>
      </c>
    </row>
    <row r="10" spans="1:10" s="22" customFormat="1" ht="94.5" customHeight="1" x14ac:dyDescent="0.25">
      <c r="A10" s="16">
        <v>1</v>
      </c>
      <c r="B10" s="17" t="s">
        <v>29</v>
      </c>
      <c r="C10" s="18" t="s">
        <v>30</v>
      </c>
      <c r="D10" s="20">
        <f>ხარჯთაღრიცხვა!F9</f>
        <v>3.6</v>
      </c>
    </row>
    <row r="11" spans="1:10" s="36" customFormat="1" ht="30" x14ac:dyDescent="0.25">
      <c r="A11" s="28">
        <v>2</v>
      </c>
      <c r="B11" s="30" t="s">
        <v>38</v>
      </c>
      <c r="C11" s="31" t="s">
        <v>39</v>
      </c>
      <c r="D11" s="32">
        <f>ხარჯთაღრიცხვა!F12</f>
        <v>0.6</v>
      </c>
      <c r="E11" s="35"/>
      <c r="F11" s="35"/>
      <c r="G11" s="35"/>
      <c r="H11" s="35"/>
      <c r="I11" s="35"/>
      <c r="J11" s="35"/>
    </row>
    <row r="12" spans="1:10" s="36" customFormat="1" ht="30" x14ac:dyDescent="0.25">
      <c r="A12" s="44">
        <v>3</v>
      </c>
      <c r="B12" s="46" t="s">
        <v>47</v>
      </c>
      <c r="C12" s="47" t="s">
        <v>39</v>
      </c>
      <c r="D12" s="47">
        <f>ხარჯთაღრიცხვა!F16</f>
        <v>6.36</v>
      </c>
      <c r="E12" s="100"/>
      <c r="F12" s="101"/>
      <c r="G12" s="101"/>
      <c r="H12" s="101"/>
      <c r="I12" s="49"/>
      <c r="J12" s="49"/>
    </row>
    <row r="13" spans="1:10" s="36" customFormat="1" x14ac:dyDescent="0.25">
      <c r="A13" s="87"/>
      <c r="B13" s="88"/>
      <c r="C13" s="89"/>
      <c r="D13" s="89"/>
      <c r="E13" s="90"/>
      <c r="F13" s="90"/>
      <c r="G13" s="90"/>
      <c r="H13" s="90"/>
      <c r="I13" s="49"/>
      <c r="J13" s="49"/>
    </row>
    <row r="14" spans="1:10" s="36" customFormat="1" x14ac:dyDescent="0.25">
      <c r="A14" s="87"/>
      <c r="B14" s="88"/>
      <c r="C14" s="89"/>
      <c r="D14" s="89"/>
      <c r="E14" s="90"/>
      <c r="F14" s="90"/>
      <c r="G14" s="90"/>
      <c r="H14" s="90"/>
      <c r="I14" s="49"/>
      <c r="J14" s="49"/>
    </row>
    <row r="15" spans="1:10" ht="15.75" x14ac:dyDescent="0.25">
      <c r="A15" s="78"/>
      <c r="B15" s="91" t="s">
        <v>66</v>
      </c>
      <c r="C15" s="91"/>
      <c r="D15" s="91"/>
    </row>
    <row r="16" spans="1:10" ht="16.5" x14ac:dyDescent="0.3">
      <c r="A16" s="78"/>
      <c r="B16" s="80"/>
      <c r="C16" s="81"/>
      <c r="D16" s="85"/>
    </row>
    <row r="17" spans="1:4" ht="15.75" x14ac:dyDescent="0.25">
      <c r="A17" s="78"/>
    </row>
    <row r="18" spans="1:4" ht="16.5" x14ac:dyDescent="0.3">
      <c r="A18" s="78"/>
      <c r="B18" s="80"/>
      <c r="C18" s="81"/>
      <c r="D18" s="86"/>
    </row>
  </sheetData>
  <mergeCells count="7">
    <mergeCell ref="E12:H12"/>
    <mergeCell ref="B15:D15"/>
    <mergeCell ref="D7:D8"/>
    <mergeCell ref="A2:D2"/>
    <mergeCell ref="A3:D3"/>
    <mergeCell ref="A5:A8"/>
    <mergeCell ref="C5:C8"/>
  </mergeCells>
  <conditionalFormatting sqref="A11:D11">
    <cfRule type="cellIs" dxfId="0" priority="1" stopIfTrue="1" operator="equal">
      <formula>8223.307275</formula>
    </cfRule>
  </conditionalFormatting>
  <pageMargins left="1.1023622047244095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ხარჯთაღრიცხვა</vt:lpstr>
      <vt:lpstr>მოცულობები</vt:lpstr>
      <vt:lpstr>Sheet3</vt:lpstr>
      <vt:lpstr>მოცულობები!Print_Area</vt:lpstr>
      <vt:lpstr>ხარჯთაღრიცხვა!Print_Area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Tariel Sakhelashvili</cp:lastModifiedBy>
  <cp:lastPrinted>2021-12-01T03:40:32Z</cp:lastPrinted>
  <dcterms:created xsi:type="dcterms:W3CDTF">2021-10-03T02:40:17Z</dcterms:created>
  <dcterms:modified xsi:type="dcterms:W3CDTF">2022-04-19T13:25:50Z</dcterms:modified>
</cp:coreProperties>
</file>