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esktop\სასაში ბერაძეები\"/>
    </mc:Choice>
  </mc:AlternateContent>
  <bookViews>
    <workbookView xWindow="0" yWindow="0" windowWidth="20490" windowHeight="7350" tabRatio="793"/>
  </bookViews>
  <sheets>
    <sheet name="1" sheetId="46" r:id="rId1"/>
  </sheets>
  <definedNames>
    <definedName name="_xlnm._FilterDatabase" localSheetId="0" hidden="1">'1'!$A$8:$M$98</definedName>
    <definedName name="_xlnm.Print_Area" localSheetId="0">'1'!$A$1:$M$98</definedName>
    <definedName name="_xlnm.Print_Titles" localSheetId="0">'1'!$8:$8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81" i="46" l="1"/>
  <c r="F86" i="46" s="1"/>
  <c r="F84" i="46" l="1"/>
  <c r="F87" i="46"/>
  <c r="F82" i="46"/>
  <c r="F85" i="46"/>
  <c r="F83" i="46"/>
  <c r="F27" i="46" l="1"/>
  <c r="F33" i="46" s="1"/>
  <c r="F25" i="46"/>
  <c r="F26" i="46" s="1"/>
  <c r="F28" i="46" l="1"/>
  <c r="F30" i="46" l="1"/>
  <c r="F32" i="46"/>
  <c r="F29" i="46"/>
  <c r="F31" i="46"/>
  <c r="F23" i="46" l="1"/>
  <c r="F20" i="46"/>
  <c r="F54" i="46" l="1"/>
  <c r="F56" i="46" s="1"/>
  <c r="F55" i="46" l="1"/>
  <c r="F75" i="46" l="1"/>
  <c r="F78" i="46" s="1"/>
  <c r="F69" i="46"/>
  <c r="F71" i="46" s="1"/>
  <c r="F64" i="46"/>
  <c r="F66" i="46" s="1"/>
  <c r="F62" i="46"/>
  <c r="F61" i="46"/>
  <c r="F60" i="46"/>
  <c r="F59" i="46"/>
  <c r="F72" i="46" l="1"/>
  <c r="F67" i="46"/>
  <c r="F76" i="46"/>
  <c r="F65" i="46"/>
  <c r="F73" i="46"/>
  <c r="F70" i="46"/>
  <c r="F77" i="46"/>
  <c r="F13" i="46" l="1"/>
  <c r="F12" i="46"/>
  <c r="F11" i="46"/>
  <c r="F15" i="46" l="1"/>
  <c r="F16" i="46" s="1"/>
  <c r="F19" i="46" l="1"/>
  <c r="F17" i="46"/>
  <c r="F18" i="46"/>
  <c r="F40" i="46" l="1"/>
  <c r="F47" i="46" l="1"/>
  <c r="F50" i="46"/>
  <c r="F48" i="46"/>
  <c r="F45" i="46"/>
  <c r="F51" i="46"/>
  <c r="F52" i="46"/>
  <c r="F41" i="46"/>
  <c r="F42" i="46"/>
  <c r="F46" i="46"/>
  <c r="F36" i="46" l="1"/>
  <c r="F37" i="46" s="1"/>
  <c r="F38" i="46" l="1"/>
  <c r="F22" i="46" l="1"/>
  <c r="D4" i="46" l="1"/>
</calcChain>
</file>

<file path=xl/sharedStrings.xml><?xml version="1.0" encoding="utf-8"?>
<sst xmlns="http://schemas.openxmlformats.org/spreadsheetml/2006/main" count="240" uniqueCount="133">
  <si>
    <t>#</t>
  </si>
  <si>
    <t>13</t>
  </si>
  <si>
    <t>%</t>
  </si>
  <si>
    <t>მ2</t>
  </si>
  <si>
    <t>კაც/სთ</t>
  </si>
  <si>
    <t>მანქ/სთ</t>
  </si>
  <si>
    <t>მ3</t>
  </si>
  <si>
    <t>სხვა მასალები</t>
  </si>
  <si>
    <t>ლარი</t>
  </si>
  <si>
    <t>სხვა მანქანები</t>
  </si>
  <si>
    <t>სამუშაოების, რესურსების                                    დასახელება</t>
  </si>
  <si>
    <t>თავი 1. მოსამზადებელი სამუშაოები</t>
  </si>
  <si>
    <t>შრომის  დანახარჯი</t>
  </si>
  <si>
    <t xml:space="preserve">III კატეგორიის გრუნტის დამუშავება ხელით, თვითმცლელებზე დატვირთვით  </t>
  </si>
  <si>
    <t>საფუძველი</t>
  </si>
  <si>
    <t>2</t>
  </si>
  <si>
    <t>განზ.</t>
  </si>
  <si>
    <t>ნორმატიული რესურსი</t>
  </si>
  <si>
    <t>მასალა</t>
  </si>
  <si>
    <t>ხელფასი</t>
  </si>
  <si>
    <t>მანქანა-მექანიზმები</t>
  </si>
  <si>
    <t>ჯამი</t>
  </si>
  <si>
    <t>ერთეული</t>
  </si>
  <si>
    <t>სულ</t>
  </si>
  <si>
    <t>ერთ. ფასი</t>
  </si>
  <si>
    <t>100 მ2</t>
  </si>
  <si>
    <t>ტ</t>
  </si>
  <si>
    <t>1000 მ3</t>
  </si>
  <si>
    <t xml:space="preserve"> მ3</t>
  </si>
  <si>
    <t>100 მ</t>
  </si>
  <si>
    <t>მ</t>
  </si>
  <si>
    <t>ზედნადები ხარჯები</t>
  </si>
  <si>
    <t>სახარჯთაღრიცხვო მოგება</t>
  </si>
  <si>
    <t>სულ ხარჯთაღრიცხვით</t>
  </si>
  <si>
    <t>ათ. ლარი</t>
  </si>
  <si>
    <t xml:space="preserve">სულ </t>
  </si>
  <si>
    <t xml:space="preserve">გაუთვალისწინებელი ხარჯები </t>
  </si>
  <si>
    <t>დღგ</t>
  </si>
  <si>
    <t>ბეტონი B25</t>
  </si>
  <si>
    <t>ექსკავატორი მუხლუხა სვლაზე 0.5 მ3</t>
  </si>
  <si>
    <t>ღორღი ბუნებრივი ქვის ფრაქცია 20-40 მმ</t>
  </si>
  <si>
    <t xml:space="preserve">1-80-3          ვზერ-88-1-3              </t>
  </si>
  <si>
    <t>ქვიშა-ხრეშოვანი საგების მოწყობა</t>
  </si>
  <si>
    <t>1-1-001</t>
  </si>
  <si>
    <t>5-1-019</t>
  </si>
  <si>
    <t>მოსარწყავ-მოსარეცხი მანქანა</t>
  </si>
  <si>
    <t>ბიტუმი ნავთობის</t>
  </si>
  <si>
    <t>ჭანჭიკი სამშენებლო</t>
  </si>
  <si>
    <t>ღირებულება 2021 წ  I კვ. ფასებში</t>
  </si>
  <si>
    <t xml:space="preserve">სრფ 2021 I კვ </t>
  </si>
  <si>
    <t>გრძ.მ</t>
  </si>
  <si>
    <t>მან/სთ</t>
  </si>
  <si>
    <t>23-1-3</t>
  </si>
  <si>
    <t>10 მ3</t>
  </si>
  <si>
    <t>4-1-243</t>
  </si>
  <si>
    <t>ქვიშა-ხრეშოვანი ნარევი ფრ 0-120</t>
  </si>
  <si>
    <t>5-1-068</t>
  </si>
  <si>
    <t>ყალიბის ფარი 25 მმ</t>
  </si>
  <si>
    <t>5-1-010</t>
  </si>
  <si>
    <t>ფიცარი დახერხ. ჩამოგანილი  III ხარ. 40-60 მმ</t>
  </si>
  <si>
    <t>1-10-019</t>
  </si>
  <si>
    <t>4-1-515</t>
  </si>
  <si>
    <t>მასტიკა ბიტუმის</t>
  </si>
  <si>
    <t>8-4-7</t>
  </si>
  <si>
    <t>წასაცხები ჰიდროიზოლაცია ცხელი ბიტუმით (2 ფენა)</t>
  </si>
  <si>
    <t>4-1-513</t>
  </si>
  <si>
    <t>13-1-105</t>
  </si>
  <si>
    <t>100მ3</t>
  </si>
  <si>
    <t>მრგვალი სამშენებლო ხემასალა</t>
  </si>
  <si>
    <t>1-10-018</t>
  </si>
  <si>
    <t>13-1-201</t>
  </si>
  <si>
    <t>4-1-236</t>
  </si>
  <si>
    <t>4-1-249</t>
  </si>
  <si>
    <t>არმატურა A500 კლასის</t>
  </si>
  <si>
    <t>არმატურა A240 კლასის</t>
  </si>
  <si>
    <t>პროექტ</t>
  </si>
  <si>
    <t>1-1-009</t>
  </si>
  <si>
    <t>1-22-15 ტნპ.1.14</t>
  </si>
  <si>
    <t>გრუნტის დამუშავება  ექსკავატორით თვითმცლელებზე დატვირთვით</t>
  </si>
  <si>
    <t>6-11-8</t>
  </si>
  <si>
    <t>ელექტროდი</t>
  </si>
  <si>
    <t>4-1-340</t>
  </si>
  <si>
    <t xml:space="preserve">საყრდენი კედლის მოწყობა მონოლითური რკ.ბეტონით </t>
  </si>
  <si>
    <t>შრომის დანახარჯი</t>
  </si>
  <si>
    <t>100 მ3</t>
  </si>
  <si>
    <t>30-11-2</t>
  </si>
  <si>
    <t>4-1-260</t>
  </si>
  <si>
    <t>8-4-8</t>
  </si>
  <si>
    <t>პოხიერი თიხის ეკრანის მოწყობა</t>
  </si>
  <si>
    <t>შრომითი დანახარჯები</t>
  </si>
  <si>
    <t>4-1-229</t>
  </si>
  <si>
    <t>თიხა ჩვეულებრივი</t>
  </si>
  <si>
    <t>1-123-8</t>
  </si>
  <si>
    <t>სადრენაჟო ქვა-ყრილი რიყის ქვით</t>
  </si>
  <si>
    <t>ყორე ქვა</t>
  </si>
  <si>
    <r>
      <t>მ</t>
    </r>
    <r>
      <rPr>
        <vertAlign val="superscript"/>
        <sz val="10"/>
        <rFont val="Calibri"/>
        <family val="2"/>
        <charset val="204"/>
        <scheme val="minor"/>
      </rPr>
      <t>3</t>
    </r>
  </si>
  <si>
    <t>1-11-14.</t>
  </si>
  <si>
    <t>კედლის უკანა სივრცის შესავსება ქვიშა-ხრეშოვანი ნარევით</t>
  </si>
  <si>
    <t>328-2 ВСН42-91</t>
  </si>
  <si>
    <t>ЕНиР</t>
  </si>
  <si>
    <t>Е4-3-182</t>
  </si>
  <si>
    <t>კგ</t>
  </si>
  <si>
    <t>4-1-480</t>
  </si>
  <si>
    <t>პროექტით</t>
  </si>
  <si>
    <t>2-4-015</t>
  </si>
  <si>
    <r>
      <t xml:space="preserve">სადრენაჟე პლასტმასის მილი </t>
    </r>
    <r>
      <rPr>
        <sz val="10"/>
        <rFont val="Calibri"/>
        <family val="2"/>
        <charset val="204"/>
      </rPr>
      <t>ᴓ100 მმ</t>
    </r>
  </si>
  <si>
    <t>პროექტი</t>
  </si>
  <si>
    <t>ლენტეხის მუნიციპალიტეტის სოფელ სასაში, ბერაძეების უბანში ფერდის შემაკავბელი საყრდენი კედლებისა და
სავტომობილო გზების მოწყობა</t>
  </si>
  <si>
    <t>ლოკალური ხარჯთაღრიცხვა #1</t>
  </si>
  <si>
    <t xml:space="preserve"> არსებული დაზიანებული ბეტონკონსტრუქციების (კედელი ) დაშლა სანგრევი ჩაქუჩებით</t>
  </si>
  <si>
    <t>ნარჩენების განთავსება მუნიციპალიტეტის მიერ საამისოდ გამოყოფილ ტერიტორიაზე 5 კმ-მდე</t>
  </si>
  <si>
    <t>01-02-094</t>
  </si>
  <si>
    <t xml:space="preserve">კლდოვანი გრუნტის დამუშავება ექსკავატორის ბაზაზე დამონტაჟებული სანგრევი ჩაქუჩებით  </t>
  </si>
  <si>
    <t>13-2-004</t>
  </si>
  <si>
    <t>ექსკავატორი ,,კოდალა"</t>
  </si>
  <si>
    <t>1-22-14</t>
  </si>
  <si>
    <t>გაფხვიერებული გრუნტის ექსკავატორით თვითმცლელებზე დატვირთვა</t>
  </si>
  <si>
    <t xml:space="preserve">ექსკავატორი 0,5 მ3 </t>
  </si>
  <si>
    <t>ლ</t>
  </si>
  <si>
    <t xml:space="preserve">სადეფორმაციო ნაკერის მოწყობა </t>
  </si>
  <si>
    <t>ბიტუმში გაჟღენთილი ფიცარი</t>
  </si>
  <si>
    <t>27-7-2</t>
  </si>
  <si>
    <t xml:space="preserve"> </t>
  </si>
  <si>
    <t>13-1-175</t>
  </si>
  <si>
    <t>ავტოგრეიდერი 108 ცხ. ძ.</t>
  </si>
  <si>
    <t>მ/სთ</t>
  </si>
  <si>
    <t>13-1-194</t>
  </si>
  <si>
    <t xml:space="preserve">სატკეპნი საგზაო, თვითმავალი, პნევმოსვლით, 18 ტ </t>
  </si>
  <si>
    <t>წყალი  (არასაყოფაცხოვრებო)</t>
  </si>
  <si>
    <t>ნამგლისებრი პროფილის საფარის მოწყობა  ქვიშა-ხრეშოვანი ნარევით</t>
  </si>
  <si>
    <t>სატრანსპორტო დანახარჯები</t>
  </si>
  <si>
    <t>თავი 2. საყრდენი კედლის მოწყობა</t>
  </si>
  <si>
    <t>თავი 3.  საფარის  მოწყობა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</si>
</sst>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(* #,##0.00_);_(* \(#,##0.00\);_(* &quot;-&quot;??_);_(@_)"/>
    <numFmt numFmtId="164" formatCode="0.000"/>
    <numFmt numFmtId="165" formatCode="0.0"/>
    <numFmt numFmtId="166" formatCode="0;[Red]0"/>
    <numFmt numFmtId="167" formatCode="_-* #,##0.00_р_._-;\-* #,##0.00_р_._-;_-* &quot;-&quot;??_р_._-;_-@_-"/>
    <numFmt numFmtId="168" formatCode="#,##0.000"/>
    <numFmt numFmtId="169" formatCode="0.0000"/>
  </numFmts>
  <fonts count="21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8"/>
      <name val="Calibri"/>
      <family val="2"/>
      <scheme val="minor"/>
    </font>
    <font>
      <b/>
      <sz val="1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i/>
      <sz val="10"/>
      <name val="Calibri"/>
      <family val="2"/>
      <scheme val="minor"/>
    </font>
    <font>
      <sz val="10"/>
      <name val="Calibri"/>
      <family val="2"/>
      <scheme val="minor"/>
    </font>
    <font>
      <sz val="10"/>
      <name val="Arial"/>
      <family val="2"/>
    </font>
    <font>
      <sz val="10"/>
      <name val="Arial Cyr"/>
      <family val="2"/>
      <charset val="204"/>
    </font>
    <font>
      <sz val="12"/>
      <name val="Sylfaen"/>
      <family val="1"/>
      <charset val="204"/>
    </font>
    <font>
      <sz val="11"/>
      <color indexed="8"/>
      <name val="Calibri"/>
      <family val="2"/>
      <charset val="204"/>
    </font>
    <font>
      <i/>
      <u/>
      <sz val="10"/>
      <name val="Calibri"/>
      <family val="2"/>
      <charset val="204"/>
      <scheme val="minor"/>
    </font>
    <font>
      <vertAlign val="superscript"/>
      <sz val="10"/>
      <name val="Calibri"/>
      <family val="2"/>
      <charset val="204"/>
      <scheme val="minor"/>
    </font>
    <font>
      <sz val="10"/>
      <name val="Calibri"/>
      <family val="2"/>
      <charset val="204"/>
    </font>
    <font>
      <b/>
      <sz val="9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3">
    <xf numFmtId="0" fontId="0" fillId="0" borderId="0"/>
    <xf numFmtId="0" fontId="1" fillId="0" borderId="0"/>
    <xf numFmtId="0" fontId="3" fillId="0" borderId="0"/>
    <xf numFmtId="0" fontId="2" fillId="0" borderId="0"/>
    <xf numFmtId="43" fontId="9" fillId="0" borderId="0" applyFont="0" applyFill="0" applyBorder="0" applyAlignment="0" applyProtection="0"/>
    <xf numFmtId="0" fontId="13" fillId="0" borderId="0"/>
    <xf numFmtId="0" fontId="2" fillId="0" borderId="0"/>
    <xf numFmtId="0" fontId="2" fillId="0" borderId="0"/>
    <xf numFmtId="0" fontId="14" fillId="0" borderId="0"/>
    <xf numFmtId="0" fontId="15" fillId="0" borderId="0"/>
    <xf numFmtId="0" fontId="13" fillId="0" borderId="0"/>
    <xf numFmtId="167" fontId="16" fillId="0" borderId="0" applyFont="0" applyFill="0" applyBorder="0" applyAlignment="0" applyProtection="0"/>
    <xf numFmtId="0" fontId="13" fillId="0" borderId="0"/>
  </cellStyleXfs>
  <cellXfs count="189">
    <xf numFmtId="0" fontId="0" fillId="0" borderId="0" xfId="0"/>
    <xf numFmtId="0" fontId="6" fillId="0" borderId="0" xfId="0" applyFont="1"/>
    <xf numFmtId="0" fontId="6" fillId="0" borderId="0" xfId="0" applyFont="1" applyFill="1" applyAlignment="1">
      <alignment vertical="center"/>
    </xf>
    <xf numFmtId="164" fontId="6" fillId="0" borderId="0" xfId="0" applyNumberFormat="1" applyFont="1" applyFill="1" applyAlignment="1">
      <alignment horizontal="left" vertical="center"/>
    </xf>
    <xf numFmtId="164" fontId="6" fillId="0" borderId="0" xfId="0" applyNumberFormat="1" applyFont="1" applyFill="1" applyAlignment="1">
      <alignment horizontal="right" vertical="center"/>
    </xf>
    <xf numFmtId="0" fontId="6" fillId="0" borderId="0" xfId="0" applyFont="1" applyFill="1" applyAlignment="1">
      <alignment horizontal="left" vertical="center"/>
    </xf>
    <xf numFmtId="0" fontId="7" fillId="0" borderId="0" xfId="0" applyFont="1" applyFill="1" applyAlignment="1">
      <alignment vertical="center"/>
    </xf>
    <xf numFmtId="0" fontId="6" fillId="0" borderId="0" xfId="0" applyFont="1" applyAlignment="1">
      <alignment horizontal="left" vertical="center"/>
    </xf>
    <xf numFmtId="2" fontId="7" fillId="5" borderId="1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2" fontId="7" fillId="5" borderId="6" xfId="0" applyNumberFormat="1" applyFont="1" applyFill="1" applyBorder="1" applyAlignment="1">
      <alignment horizontal="center" vertical="center"/>
    </xf>
    <xf numFmtId="0" fontId="11" fillId="4" borderId="2" xfId="0" applyFont="1" applyFill="1" applyBorder="1" applyAlignment="1">
      <alignment horizontal="center" vertical="center"/>
    </xf>
    <xf numFmtId="49" fontId="11" fillId="4" borderId="1" xfId="0" applyNumberFormat="1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/>
    </xf>
    <xf numFmtId="1" fontId="11" fillId="4" borderId="1" xfId="0" applyNumberFormat="1" applyFont="1" applyFill="1" applyBorder="1" applyAlignment="1">
      <alignment horizontal="center" vertical="center"/>
    </xf>
    <xf numFmtId="49" fontId="11" fillId="4" borderId="3" xfId="0" applyNumberFormat="1" applyFont="1" applyFill="1" applyBorder="1" applyAlignment="1">
      <alignment horizontal="center" vertical="center"/>
    </xf>
    <xf numFmtId="0" fontId="11" fillId="3" borderId="0" xfId="0" applyFont="1" applyFill="1"/>
    <xf numFmtId="0" fontId="12" fillId="0" borderId="0" xfId="0" applyFont="1"/>
    <xf numFmtId="0" fontId="7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2" fontId="6" fillId="0" borderId="0" xfId="0" applyNumberFormat="1" applyFont="1" applyFill="1" applyAlignment="1">
      <alignment horizontal="center" vertical="center"/>
    </xf>
    <xf numFmtId="165" fontId="10" fillId="0" borderId="1" xfId="0" applyNumberFormat="1" applyFont="1" applyFill="1" applyBorder="1" applyAlignment="1">
      <alignment horizontal="center" vertical="center" wrapText="1"/>
    </xf>
    <xf numFmtId="164" fontId="10" fillId="0" borderId="1" xfId="0" applyNumberFormat="1" applyFont="1" applyFill="1" applyBorder="1" applyAlignment="1">
      <alignment horizontal="center" vertical="center" wrapText="1"/>
    </xf>
    <xf numFmtId="2" fontId="10" fillId="0" borderId="1" xfId="0" applyNumberFormat="1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/>
    </xf>
    <xf numFmtId="49" fontId="10" fillId="2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1" fontId="10" fillId="2" borderId="1" xfId="0" applyNumberFormat="1" applyFont="1" applyFill="1" applyBorder="1" applyAlignment="1">
      <alignment horizontal="center" vertical="center"/>
    </xf>
    <xf numFmtId="49" fontId="10" fillId="2" borderId="3" xfId="0" applyNumberFormat="1" applyFont="1" applyFill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4" fontId="7" fillId="0" borderId="1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4" fontId="6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2" fontId="6" fillId="0" borderId="1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2" fontId="6" fillId="0" borderId="1" xfId="1" applyNumberFormat="1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1" xfId="1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/>
    </xf>
    <xf numFmtId="49" fontId="6" fillId="3" borderId="1" xfId="0" applyNumberFormat="1" applyFont="1" applyFill="1" applyBorder="1" applyAlignment="1">
      <alignment horizontal="center" vertical="center"/>
    </xf>
    <xf numFmtId="0" fontId="7" fillId="6" borderId="2" xfId="0" applyFont="1" applyFill="1" applyBorder="1" applyAlignment="1">
      <alignment horizontal="center" vertical="center"/>
    </xf>
    <xf numFmtId="49" fontId="7" fillId="6" borderId="1" xfId="0" applyNumberFormat="1" applyFont="1" applyFill="1" applyBorder="1" applyAlignment="1">
      <alignment horizontal="center" vertical="center" wrapText="1"/>
    </xf>
    <xf numFmtId="2" fontId="7" fillId="6" borderId="1" xfId="0" applyNumberFormat="1" applyFont="1" applyFill="1" applyBorder="1" applyAlignment="1">
      <alignment vertical="center" wrapText="1"/>
    </xf>
    <xf numFmtId="2" fontId="7" fillId="6" borderId="1" xfId="0" applyNumberFormat="1" applyFont="1" applyFill="1" applyBorder="1" applyAlignment="1">
      <alignment horizontal="center" vertical="center"/>
    </xf>
    <xf numFmtId="4" fontId="7" fillId="6" borderId="1" xfId="1" applyNumberFormat="1" applyFont="1" applyFill="1" applyBorder="1" applyAlignment="1">
      <alignment horizontal="center" vertical="center"/>
    </xf>
    <xf numFmtId="4" fontId="7" fillId="6" borderId="1" xfId="0" applyNumberFormat="1" applyFont="1" applyFill="1" applyBorder="1" applyAlignment="1">
      <alignment horizontal="center" vertical="center"/>
    </xf>
    <xf numFmtId="4" fontId="7" fillId="6" borderId="3" xfId="0" applyNumberFormat="1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49" fontId="6" fillId="3" borderId="1" xfId="0" applyNumberFormat="1" applyFont="1" applyFill="1" applyBorder="1" applyAlignment="1">
      <alignment horizontal="center" vertical="center" wrapText="1"/>
    </xf>
    <xf numFmtId="2" fontId="6" fillId="3" borderId="1" xfId="1" applyNumberFormat="1" applyFont="1" applyFill="1" applyBorder="1" applyAlignment="1">
      <alignment horizontal="left" vertical="center" wrapText="1"/>
    </xf>
    <xf numFmtId="4" fontId="6" fillId="3" borderId="1" xfId="1" applyNumberFormat="1" applyFont="1" applyFill="1" applyBorder="1" applyAlignment="1">
      <alignment horizontal="center" vertical="center"/>
    </xf>
    <xf numFmtId="4" fontId="6" fillId="3" borderId="1" xfId="0" applyNumberFormat="1" applyFont="1" applyFill="1" applyBorder="1" applyAlignment="1">
      <alignment horizontal="center" vertical="center"/>
    </xf>
    <xf numFmtId="4" fontId="6" fillId="3" borderId="3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left" vertical="center" wrapText="1"/>
    </xf>
    <xf numFmtId="0" fontId="6" fillId="3" borderId="1" xfId="1" applyFont="1" applyFill="1" applyBorder="1" applyAlignment="1">
      <alignment horizontal="center" vertical="center"/>
    </xf>
    <xf numFmtId="2" fontId="7" fillId="6" borderId="1" xfId="0" applyNumberFormat="1" applyFont="1" applyFill="1" applyBorder="1" applyAlignment="1">
      <alignment horizontal="left" vertical="center" wrapText="1"/>
    </xf>
    <xf numFmtId="2" fontId="6" fillId="3" borderId="1" xfId="0" applyNumberFormat="1" applyFont="1" applyFill="1" applyBorder="1" applyAlignment="1">
      <alignment vertical="center" wrapText="1"/>
    </xf>
    <xf numFmtId="0" fontId="7" fillId="3" borderId="2" xfId="0" applyFont="1" applyFill="1" applyBorder="1" applyAlignment="1">
      <alignment horizontal="center" vertical="center"/>
    </xf>
    <xf numFmtId="49" fontId="7" fillId="3" borderId="1" xfId="0" applyNumberFormat="1" applyFont="1" applyFill="1" applyBorder="1" applyAlignment="1">
      <alignment horizontal="center" vertical="center" wrapText="1"/>
    </xf>
    <xf numFmtId="4" fontId="7" fillId="3" borderId="1" xfId="1" applyNumberFormat="1" applyFont="1" applyFill="1" applyBorder="1" applyAlignment="1">
      <alignment horizontal="center" vertical="center"/>
    </xf>
    <xf numFmtId="4" fontId="7" fillId="3" borderId="1" xfId="0" applyNumberFormat="1" applyFont="1" applyFill="1" applyBorder="1" applyAlignment="1">
      <alignment horizontal="center" vertical="center"/>
    </xf>
    <xf numFmtId="4" fontId="7" fillId="3" borderId="3" xfId="0" applyNumberFormat="1" applyFont="1" applyFill="1" applyBorder="1" applyAlignment="1">
      <alignment horizontal="center" vertical="center"/>
    </xf>
    <xf numFmtId="4" fontId="6" fillId="0" borderId="1" xfId="1" applyNumberFormat="1" applyFont="1" applyBorder="1" applyAlignment="1">
      <alignment horizontal="center" vertical="center"/>
    </xf>
    <xf numFmtId="4" fontId="6" fillId="0" borderId="3" xfId="0" applyNumberFormat="1" applyFont="1" applyBorder="1" applyAlignment="1">
      <alignment horizontal="center" vertical="center"/>
    </xf>
    <xf numFmtId="0" fontId="7" fillId="6" borderId="1" xfId="0" applyFont="1" applyFill="1" applyBorder="1" applyAlignment="1">
      <alignment horizontal="left" vertical="center" wrapText="1"/>
    </xf>
    <xf numFmtId="0" fontId="7" fillId="6" borderId="1" xfId="1" applyFont="1" applyFill="1" applyBorder="1" applyAlignment="1">
      <alignment horizontal="center" vertical="center"/>
    </xf>
    <xf numFmtId="4" fontId="7" fillId="6" borderId="1" xfId="4" applyNumberFormat="1" applyFont="1" applyFill="1" applyBorder="1" applyAlignment="1">
      <alignment horizontal="center" vertical="center"/>
    </xf>
    <xf numFmtId="4" fontId="6" fillId="6" borderId="1" xfId="4" applyNumberFormat="1" applyFont="1" applyFill="1" applyBorder="1" applyAlignment="1">
      <alignment horizontal="center" vertical="center"/>
    </xf>
    <xf numFmtId="4" fontId="6" fillId="6" borderId="3" xfId="4" applyNumberFormat="1" applyFont="1" applyFill="1" applyBorder="1" applyAlignment="1">
      <alignment horizontal="center" vertical="center"/>
    </xf>
    <xf numFmtId="49" fontId="6" fillId="0" borderId="1" xfId="0" applyNumberFormat="1" applyFont="1" applyBorder="1" applyAlignment="1">
      <alignment vertical="center"/>
    </xf>
    <xf numFmtId="4" fontId="6" fillId="0" borderId="1" xfId="4" applyNumberFormat="1" applyFont="1" applyBorder="1" applyAlignment="1">
      <alignment horizontal="center" vertical="center"/>
    </xf>
    <xf numFmtId="4" fontId="6" fillId="0" borderId="3" xfId="4" applyNumberFormat="1" applyFont="1" applyBorder="1" applyAlignment="1">
      <alignment horizontal="center" vertical="center"/>
    </xf>
    <xf numFmtId="0" fontId="10" fillId="6" borderId="1" xfId="1" applyFont="1" applyFill="1" applyBorder="1" applyAlignment="1">
      <alignment horizontal="center" vertical="center"/>
    </xf>
    <xf numFmtId="2" fontId="7" fillId="6" borderId="1" xfId="1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6" fillId="3" borderId="1" xfId="0" applyFont="1" applyFill="1" applyBorder="1" applyAlignment="1">
      <alignment horizontal="center" vertical="center"/>
    </xf>
    <xf numFmtId="0" fontId="11" fillId="0" borderId="0" xfId="0" applyFont="1" applyFill="1"/>
    <xf numFmtId="0" fontId="7" fillId="0" borderId="1" xfId="1" applyFont="1" applyBorder="1" applyAlignment="1">
      <alignment horizontal="center" vertical="center"/>
    </xf>
    <xf numFmtId="4" fontId="7" fillId="0" borderId="1" xfId="1" applyNumberFormat="1" applyFont="1" applyBorder="1" applyAlignment="1">
      <alignment horizontal="center" vertical="center"/>
    </xf>
    <xf numFmtId="4" fontId="7" fillId="0" borderId="3" xfId="0" applyNumberFormat="1" applyFont="1" applyBorder="1" applyAlignment="1">
      <alignment horizontal="center" vertical="center"/>
    </xf>
    <xf numFmtId="2" fontId="6" fillId="0" borderId="1" xfId="0" applyNumberFormat="1" applyFont="1" applyBorder="1" applyAlignment="1">
      <alignment vertical="center"/>
    </xf>
    <xf numFmtId="49" fontId="7" fillId="6" borderId="1" xfId="0" applyNumberFormat="1" applyFont="1" applyFill="1" applyBorder="1" applyAlignment="1">
      <alignment horizontal="center" vertical="center"/>
    </xf>
    <xf numFmtId="4" fontId="7" fillId="6" borderId="3" xfId="4" applyNumberFormat="1" applyFont="1" applyFill="1" applyBorder="1" applyAlignment="1">
      <alignment horizontal="center" vertical="center"/>
    </xf>
    <xf numFmtId="4" fontId="6" fillId="3" borderId="1" xfId="0" applyNumberFormat="1" applyFont="1" applyFill="1" applyBorder="1" applyAlignment="1">
      <alignment horizontal="center" vertical="center" wrapText="1"/>
    </xf>
    <xf numFmtId="2" fontId="7" fillId="6" borderId="1" xfId="0" applyNumberFormat="1" applyFont="1" applyFill="1" applyBorder="1" applyAlignment="1">
      <alignment vertical="center"/>
    </xf>
    <xf numFmtId="168" fontId="6" fillId="0" borderId="1" xfId="4" applyNumberFormat="1" applyFont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2" fontId="7" fillId="0" borderId="1" xfId="0" applyNumberFormat="1" applyFont="1" applyFill="1" applyBorder="1" applyAlignment="1">
      <alignment vertical="center" wrapText="1"/>
    </xf>
    <xf numFmtId="2" fontId="7" fillId="0" borderId="1" xfId="0" applyNumberFormat="1" applyFont="1" applyFill="1" applyBorder="1" applyAlignment="1">
      <alignment horizontal="center" vertical="center"/>
    </xf>
    <xf numFmtId="4" fontId="7" fillId="0" borderId="1" xfId="0" applyNumberFormat="1" applyFont="1" applyFill="1" applyBorder="1" applyAlignment="1">
      <alignment horizontal="center" vertical="center"/>
    </xf>
    <xf numFmtId="4" fontId="7" fillId="0" borderId="1" xfId="4" applyNumberFormat="1" applyFont="1" applyFill="1" applyBorder="1" applyAlignment="1">
      <alignment horizontal="center" vertical="center"/>
    </xf>
    <xf numFmtId="4" fontId="7" fillId="0" borderId="3" xfId="4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/>
    </xf>
    <xf numFmtId="49" fontId="6" fillId="3" borderId="1" xfId="0" applyNumberFormat="1" applyFont="1" applyFill="1" applyBorder="1" applyAlignment="1">
      <alignment vertical="center"/>
    </xf>
    <xf numFmtId="0" fontId="7" fillId="3" borderId="1" xfId="0" applyFont="1" applyFill="1" applyBorder="1" applyAlignment="1">
      <alignment horizontal="left" vertical="center" wrapText="1"/>
    </xf>
    <xf numFmtId="0" fontId="7" fillId="3" borderId="1" xfId="1" applyFont="1" applyFill="1" applyBorder="1" applyAlignment="1">
      <alignment horizontal="center" vertical="center"/>
    </xf>
    <xf numFmtId="49" fontId="7" fillId="3" borderId="1" xfId="0" applyNumberFormat="1" applyFont="1" applyFill="1" applyBorder="1" applyAlignment="1">
      <alignment vertical="center"/>
    </xf>
    <xf numFmtId="0" fontId="6" fillId="3" borderId="2" xfId="0" applyFont="1" applyFill="1" applyBorder="1"/>
    <xf numFmtId="43" fontId="6" fillId="0" borderId="1" xfId="4" applyFont="1" applyBorder="1" applyAlignment="1">
      <alignment horizontal="center" vertical="center"/>
    </xf>
    <xf numFmtId="43" fontId="7" fillId="6" borderId="1" xfId="4" applyFont="1" applyFill="1" applyBorder="1" applyAlignment="1">
      <alignment horizontal="center" vertical="center"/>
    </xf>
    <xf numFmtId="49" fontId="10" fillId="6" borderId="1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49" fontId="12" fillId="0" borderId="1" xfId="0" applyNumberFormat="1" applyFont="1" applyBorder="1" applyAlignment="1">
      <alignment horizontal="center" vertical="center"/>
    </xf>
    <xf numFmtId="2" fontId="12" fillId="0" borderId="1" xfId="0" applyNumberFormat="1" applyFont="1" applyBorder="1" applyAlignment="1">
      <alignment horizontal="center" vertical="center"/>
    </xf>
    <xf numFmtId="4" fontId="6" fillId="0" borderId="1" xfId="4" applyNumberFormat="1" applyFont="1" applyBorder="1" applyAlignment="1">
      <alignment horizontal="center" vertical="center" wrapText="1"/>
    </xf>
    <xf numFmtId="2" fontId="6" fillId="0" borderId="1" xfId="1" applyNumberFormat="1" applyFont="1" applyBorder="1" applyAlignment="1">
      <alignment horizontal="left" vertical="center"/>
    </xf>
    <xf numFmtId="2" fontId="6" fillId="0" borderId="1" xfId="0" applyNumberFormat="1" applyFont="1" applyBorder="1" applyAlignment="1">
      <alignment vertical="center" wrapText="1"/>
    </xf>
    <xf numFmtId="2" fontId="10" fillId="6" borderId="1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vertical="center"/>
    </xf>
    <xf numFmtId="49" fontId="10" fillId="0" borderId="1" xfId="0" applyNumberFormat="1" applyFont="1" applyBorder="1" applyAlignment="1">
      <alignment horizontal="center" vertical="center" wrapText="1"/>
    </xf>
    <xf numFmtId="2" fontId="10" fillId="0" borderId="1" xfId="0" applyNumberFormat="1" applyFont="1" applyBorder="1" applyAlignment="1">
      <alignment horizontal="center" vertical="center"/>
    </xf>
    <xf numFmtId="2" fontId="12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2" fontId="20" fillId="6" borderId="1" xfId="0" applyNumberFormat="1" applyFont="1" applyFill="1" applyBorder="1" applyAlignment="1">
      <alignment horizontal="left" vertical="center" wrapText="1"/>
    </xf>
    <xf numFmtId="2" fontId="20" fillId="6" borderId="1" xfId="1" applyNumberFormat="1" applyFont="1" applyFill="1" applyBorder="1" applyAlignment="1">
      <alignment horizontal="left" vertical="center" wrapText="1"/>
    </xf>
    <xf numFmtId="0" fontId="7" fillId="0" borderId="0" xfId="0" applyFont="1"/>
    <xf numFmtId="0" fontId="10" fillId="6" borderId="1" xfId="0" applyFont="1" applyFill="1" applyBorder="1" applyAlignment="1">
      <alignment horizontal="center" vertical="center"/>
    </xf>
    <xf numFmtId="0" fontId="10" fillId="6" borderId="1" xfId="0" applyFont="1" applyFill="1" applyBorder="1" applyAlignment="1">
      <alignment horizontal="left" vertical="center" wrapText="1"/>
    </xf>
    <xf numFmtId="165" fontId="10" fillId="6" borderId="1" xfId="1" applyNumberFormat="1" applyFont="1" applyFill="1" applyBorder="1" applyAlignment="1">
      <alignment horizontal="center" vertical="center"/>
    </xf>
    <xf numFmtId="165" fontId="10" fillId="6" borderId="1" xfId="0" applyNumberFormat="1" applyFont="1" applyFill="1" applyBorder="1" applyAlignment="1">
      <alignment horizontal="center" vertical="center"/>
    </xf>
    <xf numFmtId="165" fontId="12" fillId="6" borderId="1" xfId="0" applyNumberFormat="1" applyFont="1" applyFill="1" applyBorder="1" applyAlignment="1">
      <alignment horizontal="center" vertical="center"/>
    </xf>
    <xf numFmtId="0" fontId="10" fillId="0" borderId="0" xfId="0" applyFont="1"/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 wrapText="1"/>
    </xf>
    <xf numFmtId="0" fontId="10" fillId="0" borderId="1" xfId="1" applyFont="1" applyBorder="1" applyAlignment="1">
      <alignment horizontal="center" vertical="center"/>
    </xf>
    <xf numFmtId="164" fontId="10" fillId="0" borderId="1" xfId="1" applyNumberFormat="1" applyFont="1" applyBorder="1" applyAlignment="1">
      <alignment horizontal="center" vertical="center"/>
    </xf>
    <xf numFmtId="165" fontId="10" fillId="0" borderId="1" xfId="0" applyNumberFormat="1" applyFont="1" applyBorder="1" applyAlignment="1">
      <alignment horizontal="center" vertical="center"/>
    </xf>
    <xf numFmtId="165" fontId="12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/>
    </xf>
    <xf numFmtId="2" fontId="10" fillId="6" borderId="1" xfId="1" applyNumberFormat="1" applyFont="1" applyFill="1" applyBorder="1" applyAlignment="1">
      <alignment horizontal="center" vertical="center"/>
    </xf>
    <xf numFmtId="169" fontId="10" fillId="0" borderId="1" xfId="1" applyNumberFormat="1" applyFont="1" applyBorder="1" applyAlignment="1">
      <alignment horizontal="center" vertical="center"/>
    </xf>
    <xf numFmtId="49" fontId="12" fillId="0" borderId="1" xfId="0" applyNumberFormat="1" applyFont="1" applyBorder="1" applyAlignment="1">
      <alignment vertical="center"/>
    </xf>
    <xf numFmtId="0" fontId="12" fillId="0" borderId="1" xfId="0" applyFont="1" applyBorder="1" applyAlignment="1">
      <alignment wrapText="1"/>
    </xf>
    <xf numFmtId="49" fontId="10" fillId="0" borderId="1" xfId="0" applyNumberFormat="1" applyFont="1" applyBorder="1" applyAlignment="1">
      <alignment vertical="center"/>
    </xf>
    <xf numFmtId="0" fontId="12" fillId="0" borderId="1" xfId="0" applyFont="1" applyBorder="1" applyAlignment="1">
      <alignment horizontal="left" vertical="center" wrapText="1"/>
    </xf>
    <xf numFmtId="0" fontId="12" fillId="0" borderId="1" xfId="0" applyFont="1" applyBorder="1"/>
    <xf numFmtId="2" fontId="12" fillId="0" borderId="1" xfId="0" applyNumberFormat="1" applyFont="1" applyBorder="1" applyAlignment="1">
      <alignment vertical="center" wrapText="1"/>
    </xf>
    <xf numFmtId="2" fontId="7" fillId="3" borderId="1" xfId="0" applyNumberFormat="1" applyFont="1" applyFill="1" applyBorder="1" applyAlignment="1">
      <alignment vertical="center" wrapText="1"/>
    </xf>
    <xf numFmtId="166" fontId="6" fillId="0" borderId="1" xfId="0" applyNumberFormat="1" applyFont="1" applyBorder="1" applyAlignment="1">
      <alignment horizontal="center" vertical="center"/>
    </xf>
    <xf numFmtId="166" fontId="6" fillId="0" borderId="1" xfId="0" applyNumberFormat="1" applyFont="1" applyBorder="1" applyAlignment="1">
      <alignment horizontal="left" vertical="center" wrapText="1"/>
    </xf>
    <xf numFmtId="2" fontId="6" fillId="5" borderId="1" xfId="0" applyNumberFormat="1" applyFont="1" applyFill="1" applyBorder="1" applyAlignment="1">
      <alignment horizontal="center" vertical="center"/>
    </xf>
    <xf numFmtId="4" fontId="6" fillId="5" borderId="1" xfId="0" applyNumberFormat="1" applyFont="1" applyFill="1" applyBorder="1" applyAlignment="1">
      <alignment horizontal="center" vertical="center"/>
    </xf>
    <xf numFmtId="4" fontId="7" fillId="5" borderId="1" xfId="0" applyNumberFormat="1" applyFont="1" applyFill="1" applyBorder="1" applyAlignment="1">
      <alignment horizontal="center" vertical="center"/>
    </xf>
    <xf numFmtId="4" fontId="7" fillId="5" borderId="3" xfId="0" applyNumberFormat="1" applyFont="1" applyFill="1" applyBorder="1" applyAlignment="1">
      <alignment horizontal="center" vertical="center"/>
    </xf>
    <xf numFmtId="1" fontId="7" fillId="5" borderId="1" xfId="0" applyNumberFormat="1" applyFont="1" applyFill="1" applyBorder="1" applyAlignment="1">
      <alignment horizontal="center" vertical="center"/>
    </xf>
    <xf numFmtId="0" fontId="6" fillId="5" borderId="1" xfId="0" applyFont="1" applyFill="1" applyBorder="1"/>
    <xf numFmtId="1" fontId="7" fillId="5" borderId="6" xfId="0" applyNumberFormat="1" applyFont="1" applyFill="1" applyBorder="1" applyAlignment="1">
      <alignment horizontal="center" vertical="center"/>
    </xf>
    <xf numFmtId="0" fontId="6" fillId="5" borderId="6" xfId="0" applyFont="1" applyFill="1" applyBorder="1"/>
    <xf numFmtId="4" fontId="6" fillId="5" borderId="6" xfId="0" applyNumberFormat="1" applyFont="1" applyFill="1" applyBorder="1" applyAlignment="1">
      <alignment horizontal="center" vertical="center"/>
    </xf>
    <xf numFmtId="4" fontId="7" fillId="5" borderId="7" xfId="0" applyNumberFormat="1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49" fontId="6" fillId="4" borderId="1" xfId="0" applyNumberFormat="1" applyFont="1" applyFill="1" applyBorder="1" applyAlignment="1">
      <alignment horizontal="center" vertical="center" wrapText="1"/>
    </xf>
    <xf numFmtId="2" fontId="17" fillId="4" borderId="1" xfId="0" applyNumberFormat="1" applyFont="1" applyFill="1" applyBorder="1" applyAlignment="1">
      <alignment horizontal="center" vertical="center"/>
    </xf>
    <xf numFmtId="2" fontId="6" fillId="4" borderId="1" xfId="1" applyNumberFormat="1" applyFont="1" applyFill="1" applyBorder="1" applyAlignment="1">
      <alignment horizontal="center" vertical="center"/>
    </xf>
    <xf numFmtId="4" fontId="6" fillId="4" borderId="1" xfId="4" applyNumberFormat="1" applyFont="1" applyFill="1" applyBorder="1" applyAlignment="1">
      <alignment horizontal="center" vertical="center"/>
    </xf>
    <xf numFmtId="4" fontId="6" fillId="4" borderId="1" xfId="0" applyNumberFormat="1" applyFont="1" applyFill="1" applyBorder="1" applyAlignment="1">
      <alignment horizontal="center" vertical="center"/>
    </xf>
    <xf numFmtId="4" fontId="6" fillId="4" borderId="3" xfId="4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164" fontId="6" fillId="0" borderId="0" xfId="0" applyNumberFormat="1" applyFont="1" applyFill="1" applyBorder="1" applyAlignment="1">
      <alignment horizontal="right" vertical="center"/>
    </xf>
    <xf numFmtId="2" fontId="6" fillId="0" borderId="0" xfId="0" applyNumberFormat="1" applyFont="1" applyFill="1" applyAlignment="1">
      <alignment horizontal="center" vertical="center"/>
    </xf>
    <xf numFmtId="2" fontId="7" fillId="5" borderId="8" xfId="0" applyNumberFormat="1" applyFont="1" applyFill="1" applyBorder="1" applyAlignment="1">
      <alignment horizontal="center" vertical="center" wrapText="1"/>
    </xf>
    <xf numFmtId="2" fontId="7" fillId="5" borderId="6" xfId="0" applyNumberFormat="1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49" fontId="10" fillId="0" borderId="5" xfId="0" applyNumberFormat="1" applyFont="1" applyFill="1" applyBorder="1" applyAlignment="1">
      <alignment horizontal="center" vertical="center" textRotation="90"/>
    </xf>
    <xf numFmtId="49" fontId="10" fillId="0" borderId="1" xfId="0" applyNumberFormat="1" applyFont="1" applyFill="1" applyBorder="1" applyAlignment="1">
      <alignment horizontal="center" vertical="center" textRotation="90"/>
    </xf>
    <xf numFmtId="2" fontId="7" fillId="5" borderId="2" xfId="0" applyNumberFormat="1" applyFont="1" applyFill="1" applyBorder="1" applyAlignment="1">
      <alignment horizontal="center" vertical="center" wrapText="1"/>
    </xf>
    <xf numFmtId="2" fontId="7" fillId="5" borderId="1" xfId="0" applyNumberFormat="1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/>
    </xf>
    <xf numFmtId="2" fontId="10" fillId="0" borderId="11" xfId="0" applyNumberFormat="1" applyFont="1" applyFill="1" applyBorder="1" applyAlignment="1">
      <alignment horizontal="center" vertical="center"/>
    </xf>
    <xf numFmtId="2" fontId="10" fillId="0" borderId="12" xfId="0" applyNumberFormat="1" applyFont="1" applyFill="1" applyBorder="1" applyAlignment="1">
      <alignment horizontal="center" vertical="center"/>
    </xf>
  </cellXfs>
  <cellStyles count="13">
    <cellStyle name="Comma" xfId="4" builtinId="3"/>
    <cellStyle name="Normal" xfId="0" builtinId="0"/>
    <cellStyle name="Normal 10" xfId="6"/>
    <cellStyle name="Normal 2" xfId="10"/>
    <cellStyle name="Normal 2 2 2" xfId="12"/>
    <cellStyle name="Normal 2 3" xfId="7"/>
    <cellStyle name="Normal 3" xfId="5"/>
    <cellStyle name="Normal 5 2" xfId="8"/>
    <cellStyle name="silfain" xfId="9"/>
    <cellStyle name="Обычный 2" xfId="2"/>
    <cellStyle name="Обычный 2 2" xfId="3"/>
    <cellStyle name="Обычный_Лист1" xfId="1"/>
    <cellStyle name="მძიმე 2" xfId="11"/>
  </cellStyles>
  <dxfs count="117"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lor theme="0"/>
      </font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8"/>
  <sheetViews>
    <sheetView tabSelected="1" topLeftCell="A61" workbookViewId="0">
      <selection activeCell="P13" sqref="P13"/>
    </sheetView>
  </sheetViews>
  <sheetFormatPr defaultRowHeight="12.75" x14ac:dyDescent="0.2"/>
  <cols>
    <col min="1" max="1" width="3.28515625" style="1" customWidth="1"/>
    <col min="2" max="2" width="11.42578125" style="1" customWidth="1"/>
    <col min="3" max="3" width="39.28515625" style="7" customWidth="1"/>
    <col min="4" max="4" width="8.140625" style="1" customWidth="1"/>
    <col min="5" max="5" width="9.7109375" style="1" bestFit="1" customWidth="1"/>
    <col min="6" max="6" width="9.140625" style="1" bestFit="1" customWidth="1"/>
    <col min="7" max="7" width="9" style="1" bestFit="1" customWidth="1"/>
    <col min="8" max="8" width="11" style="1" bestFit="1" customWidth="1"/>
    <col min="9" max="9" width="6.5703125" style="1" bestFit="1" customWidth="1"/>
    <col min="10" max="10" width="10" style="1" bestFit="1" customWidth="1"/>
    <col min="11" max="11" width="7.5703125" style="1" bestFit="1" customWidth="1"/>
    <col min="12" max="12" width="10" style="1" bestFit="1" customWidth="1"/>
    <col min="13" max="13" width="11" style="1" bestFit="1" customWidth="1"/>
    <col min="14" max="16384" width="9.140625" style="1"/>
  </cols>
  <sheetData>
    <row r="1" spans="1:13" ht="34.5" customHeight="1" x14ac:dyDescent="0.2">
      <c r="A1" s="170" t="s">
        <v>107</v>
      </c>
      <c r="B1" s="170"/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170"/>
    </row>
    <row r="2" spans="1:13" ht="15.75" x14ac:dyDescent="0.2">
      <c r="A2" s="171" t="s">
        <v>108</v>
      </c>
      <c r="B2" s="171"/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</row>
    <row r="3" spans="1:13" x14ac:dyDescent="0.2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</row>
    <row r="4" spans="1:13" x14ac:dyDescent="0.2">
      <c r="A4" s="2"/>
      <c r="B4" s="172" t="s">
        <v>48</v>
      </c>
      <c r="C4" s="172"/>
      <c r="D4" s="174">
        <f>M98/1000</f>
        <v>0</v>
      </c>
      <c r="E4" s="174"/>
      <c r="F4" s="2" t="s">
        <v>34</v>
      </c>
      <c r="G4" s="2"/>
      <c r="H4" s="2"/>
      <c r="I4" s="3"/>
      <c r="J4" s="4"/>
      <c r="K4" s="4"/>
      <c r="L4" s="21"/>
      <c r="M4" s="20"/>
    </row>
    <row r="5" spans="1:13" ht="13.5" thickBot="1" x14ac:dyDescent="0.25">
      <c r="A5" s="9"/>
      <c r="B5" s="9"/>
      <c r="C5" s="5"/>
      <c r="D5" s="6"/>
      <c r="E5" s="6"/>
      <c r="F5" s="21"/>
      <c r="G5" s="19"/>
      <c r="H5" s="173"/>
      <c r="I5" s="173"/>
      <c r="J5" s="173"/>
      <c r="K5" s="173"/>
      <c r="L5" s="21"/>
      <c r="M5" s="20"/>
    </row>
    <row r="6" spans="1:13" s="18" customFormat="1" ht="31.5" customHeight="1" x14ac:dyDescent="0.2">
      <c r="A6" s="179" t="s">
        <v>0</v>
      </c>
      <c r="B6" s="181" t="s">
        <v>14</v>
      </c>
      <c r="C6" s="177" t="s">
        <v>10</v>
      </c>
      <c r="D6" s="185" t="s">
        <v>16</v>
      </c>
      <c r="E6" s="177" t="s">
        <v>17</v>
      </c>
      <c r="F6" s="177"/>
      <c r="G6" s="177" t="s">
        <v>18</v>
      </c>
      <c r="H6" s="177"/>
      <c r="I6" s="177" t="s">
        <v>19</v>
      </c>
      <c r="J6" s="177"/>
      <c r="K6" s="177" t="s">
        <v>20</v>
      </c>
      <c r="L6" s="177"/>
      <c r="M6" s="187" t="s">
        <v>21</v>
      </c>
    </row>
    <row r="7" spans="1:13" s="18" customFormat="1" ht="31.5" customHeight="1" x14ac:dyDescent="0.2">
      <c r="A7" s="180"/>
      <c r="B7" s="182"/>
      <c r="C7" s="178"/>
      <c r="D7" s="186"/>
      <c r="E7" s="124" t="s">
        <v>22</v>
      </c>
      <c r="F7" s="124" t="s">
        <v>23</v>
      </c>
      <c r="G7" s="124" t="s">
        <v>24</v>
      </c>
      <c r="H7" s="22" t="s">
        <v>21</v>
      </c>
      <c r="I7" s="23" t="s">
        <v>24</v>
      </c>
      <c r="J7" s="124" t="s">
        <v>21</v>
      </c>
      <c r="K7" s="124" t="s">
        <v>24</v>
      </c>
      <c r="L7" s="24" t="s">
        <v>21</v>
      </c>
      <c r="M7" s="188"/>
    </row>
    <row r="8" spans="1:13" s="18" customFormat="1" x14ac:dyDescent="0.2">
      <c r="A8" s="25">
        <v>1</v>
      </c>
      <c r="B8" s="26" t="s">
        <v>15</v>
      </c>
      <c r="C8" s="27">
        <v>3</v>
      </c>
      <c r="D8" s="26">
        <v>4</v>
      </c>
      <c r="E8" s="27">
        <v>5</v>
      </c>
      <c r="F8" s="26">
        <v>6</v>
      </c>
      <c r="G8" s="28">
        <v>7</v>
      </c>
      <c r="H8" s="26">
        <v>8</v>
      </c>
      <c r="I8" s="27">
        <v>9</v>
      </c>
      <c r="J8" s="26">
        <v>10</v>
      </c>
      <c r="K8" s="27">
        <v>11</v>
      </c>
      <c r="L8" s="28">
        <v>12</v>
      </c>
      <c r="M8" s="29" t="s">
        <v>1</v>
      </c>
    </row>
    <row r="9" spans="1:13" s="17" customFormat="1" x14ac:dyDescent="0.2">
      <c r="A9" s="11"/>
      <c r="B9" s="12"/>
      <c r="C9" s="13" t="s">
        <v>11</v>
      </c>
      <c r="D9" s="12"/>
      <c r="E9" s="14"/>
      <c r="F9" s="12"/>
      <c r="G9" s="15"/>
      <c r="H9" s="12"/>
      <c r="I9" s="14"/>
      <c r="J9" s="12"/>
      <c r="K9" s="14"/>
      <c r="L9" s="15"/>
      <c r="M9" s="16"/>
    </row>
    <row r="10" spans="1:13" s="44" customFormat="1" ht="38.25" x14ac:dyDescent="0.25">
      <c r="A10" s="51">
        <v>1</v>
      </c>
      <c r="B10" s="52" t="s">
        <v>85</v>
      </c>
      <c r="C10" s="53" t="s">
        <v>109</v>
      </c>
      <c r="D10" s="54" t="s">
        <v>28</v>
      </c>
      <c r="E10" s="55"/>
      <c r="F10" s="55">
        <v>30</v>
      </c>
      <c r="G10" s="56"/>
      <c r="H10" s="56"/>
      <c r="I10" s="56"/>
      <c r="J10" s="56"/>
      <c r="K10" s="56"/>
      <c r="L10" s="56"/>
      <c r="M10" s="57"/>
    </row>
    <row r="11" spans="1:13" s="45" customFormat="1" x14ac:dyDescent="0.25">
      <c r="A11" s="58"/>
      <c r="B11" s="59"/>
      <c r="C11" s="60" t="s">
        <v>12</v>
      </c>
      <c r="D11" s="47" t="s">
        <v>4</v>
      </c>
      <c r="E11" s="61">
        <v>10.199999999999999</v>
      </c>
      <c r="F11" s="62">
        <f>ROUND(F10*E11,2)</f>
        <v>306</v>
      </c>
      <c r="G11" s="62"/>
      <c r="H11" s="62"/>
      <c r="I11" s="62"/>
      <c r="J11" s="62"/>
      <c r="K11" s="62"/>
      <c r="L11" s="62"/>
      <c r="M11" s="63"/>
    </row>
    <row r="12" spans="1:13" s="45" customFormat="1" x14ac:dyDescent="0.25">
      <c r="A12" s="58"/>
      <c r="B12" s="50"/>
      <c r="C12" s="67" t="s">
        <v>9</v>
      </c>
      <c r="D12" s="65" t="s">
        <v>8</v>
      </c>
      <c r="E12" s="61">
        <v>7.99</v>
      </c>
      <c r="F12" s="62">
        <f>ROUND(F10*E12,2)</f>
        <v>239.7</v>
      </c>
      <c r="G12" s="62"/>
      <c r="H12" s="62"/>
      <c r="I12" s="62"/>
      <c r="J12" s="62"/>
      <c r="K12" s="36"/>
      <c r="L12" s="62"/>
      <c r="M12" s="63"/>
    </row>
    <row r="13" spans="1:13" s="44" customFormat="1" ht="36" x14ac:dyDescent="0.25">
      <c r="A13" s="51">
        <v>2</v>
      </c>
      <c r="B13" s="52" t="s">
        <v>49</v>
      </c>
      <c r="C13" s="125" t="s">
        <v>110</v>
      </c>
      <c r="D13" s="54" t="s">
        <v>26</v>
      </c>
      <c r="E13" s="56"/>
      <c r="F13" s="56">
        <f>F10*2.4</f>
        <v>72</v>
      </c>
      <c r="G13" s="56"/>
      <c r="H13" s="56"/>
      <c r="I13" s="56"/>
      <c r="J13" s="56"/>
      <c r="K13" s="56"/>
      <c r="L13" s="56"/>
      <c r="M13" s="57"/>
    </row>
    <row r="14" spans="1:13" s="44" customFormat="1" ht="25.5" x14ac:dyDescent="0.25">
      <c r="A14" s="51">
        <v>3</v>
      </c>
      <c r="B14" s="52" t="s">
        <v>77</v>
      </c>
      <c r="C14" s="75" t="s">
        <v>78</v>
      </c>
      <c r="D14" s="76" t="s">
        <v>6</v>
      </c>
      <c r="E14" s="55"/>
      <c r="F14" s="55">
        <v>910</v>
      </c>
      <c r="G14" s="56"/>
      <c r="H14" s="56"/>
      <c r="I14" s="56"/>
      <c r="J14" s="56"/>
      <c r="K14" s="56"/>
      <c r="L14" s="56"/>
      <c r="M14" s="57"/>
    </row>
    <row r="15" spans="1:13" s="44" customFormat="1" x14ac:dyDescent="0.25">
      <c r="A15" s="68"/>
      <c r="B15" s="69"/>
      <c r="C15" s="105"/>
      <c r="D15" s="106" t="s">
        <v>27</v>
      </c>
      <c r="E15" s="70"/>
      <c r="F15" s="70">
        <f>F14/1000</f>
        <v>0.91</v>
      </c>
      <c r="G15" s="71"/>
      <c r="H15" s="71"/>
      <c r="I15" s="71"/>
      <c r="J15" s="71"/>
      <c r="K15" s="71"/>
      <c r="L15" s="71"/>
      <c r="M15" s="72"/>
    </row>
    <row r="16" spans="1:13" s="45" customFormat="1" x14ac:dyDescent="0.25">
      <c r="A16" s="58"/>
      <c r="B16" s="104"/>
      <c r="C16" s="60" t="s">
        <v>12</v>
      </c>
      <c r="D16" s="47" t="s">
        <v>4</v>
      </c>
      <c r="E16" s="62">
        <v>20</v>
      </c>
      <c r="F16" s="62">
        <f>F15*E16</f>
        <v>18.2</v>
      </c>
      <c r="G16" s="62"/>
      <c r="H16" s="62"/>
      <c r="I16" s="62"/>
      <c r="J16" s="62"/>
      <c r="K16" s="62"/>
      <c r="L16" s="62"/>
      <c r="M16" s="63"/>
    </row>
    <row r="17" spans="1:255" s="45" customFormat="1" x14ac:dyDescent="0.25">
      <c r="A17" s="58"/>
      <c r="B17" s="50" t="s">
        <v>66</v>
      </c>
      <c r="C17" s="46" t="s">
        <v>39</v>
      </c>
      <c r="D17" s="86" t="s">
        <v>51</v>
      </c>
      <c r="E17" s="62">
        <v>44.8</v>
      </c>
      <c r="F17" s="62">
        <f>F15*E17</f>
        <v>40.768000000000001</v>
      </c>
      <c r="G17" s="62"/>
      <c r="H17" s="62"/>
      <c r="I17" s="62"/>
      <c r="J17" s="62"/>
      <c r="K17" s="62"/>
      <c r="L17" s="62"/>
      <c r="M17" s="63"/>
    </row>
    <row r="18" spans="1:255" s="44" customFormat="1" x14ac:dyDescent="0.25">
      <c r="A18" s="58"/>
      <c r="B18" s="107"/>
      <c r="C18" s="64" t="s">
        <v>9</v>
      </c>
      <c r="D18" s="65" t="s">
        <v>8</v>
      </c>
      <c r="E18" s="62">
        <v>2.1</v>
      </c>
      <c r="F18" s="62">
        <f>F15*E18</f>
        <v>1.9110000000000003</v>
      </c>
      <c r="G18" s="62"/>
      <c r="H18" s="62"/>
      <c r="I18" s="62"/>
      <c r="J18" s="62"/>
      <c r="K18" s="36"/>
      <c r="L18" s="62"/>
      <c r="M18" s="63"/>
    </row>
    <row r="19" spans="1:255" x14ac:dyDescent="0.2">
      <c r="A19" s="108"/>
      <c r="B19" s="103" t="s">
        <v>72</v>
      </c>
      <c r="C19" s="91" t="s">
        <v>40</v>
      </c>
      <c r="D19" s="86" t="s">
        <v>6</v>
      </c>
      <c r="E19" s="62">
        <v>0.05</v>
      </c>
      <c r="F19" s="62">
        <f>F15*E19</f>
        <v>4.5500000000000006E-2</v>
      </c>
      <c r="G19" s="62"/>
      <c r="H19" s="62"/>
      <c r="I19" s="62"/>
      <c r="J19" s="62"/>
      <c r="K19" s="62"/>
      <c r="L19" s="62"/>
      <c r="M19" s="63"/>
    </row>
    <row r="20" spans="1:255" s="44" customFormat="1" ht="36" x14ac:dyDescent="0.25">
      <c r="A20" s="51">
        <v>4</v>
      </c>
      <c r="B20" s="52" t="s">
        <v>49</v>
      </c>
      <c r="C20" s="126" t="s">
        <v>110</v>
      </c>
      <c r="D20" s="54" t="s">
        <v>26</v>
      </c>
      <c r="E20" s="55"/>
      <c r="F20" s="55">
        <f>F14*1.75</f>
        <v>1592.5</v>
      </c>
      <c r="G20" s="56"/>
      <c r="H20" s="56"/>
      <c r="I20" s="56"/>
      <c r="J20" s="56"/>
      <c r="K20" s="56"/>
      <c r="L20" s="56"/>
      <c r="M20" s="57"/>
    </row>
    <row r="21" spans="1:255" s="44" customFormat="1" ht="25.5" x14ac:dyDescent="0.25">
      <c r="A21" s="51">
        <v>5</v>
      </c>
      <c r="B21" s="52" t="s">
        <v>41</v>
      </c>
      <c r="C21" s="75" t="s">
        <v>13</v>
      </c>
      <c r="D21" s="76" t="s">
        <v>28</v>
      </c>
      <c r="E21" s="55"/>
      <c r="F21" s="77">
        <v>90</v>
      </c>
      <c r="G21" s="77"/>
      <c r="H21" s="77"/>
      <c r="I21" s="77"/>
      <c r="J21" s="77"/>
      <c r="K21" s="78"/>
      <c r="L21" s="78"/>
      <c r="M21" s="79"/>
    </row>
    <row r="22" spans="1:255" s="45" customFormat="1" x14ac:dyDescent="0.25">
      <c r="A22" s="33"/>
      <c r="B22" s="80"/>
      <c r="C22" s="60" t="s">
        <v>12</v>
      </c>
      <c r="D22" s="47" t="s">
        <v>4</v>
      </c>
      <c r="E22" s="36">
        <v>2.93</v>
      </c>
      <c r="F22" s="81">
        <f>ROUND(E22*F21,2)</f>
        <v>263.7</v>
      </c>
      <c r="G22" s="81"/>
      <c r="H22" s="81"/>
      <c r="I22" s="81"/>
      <c r="J22" s="81"/>
      <c r="K22" s="81"/>
      <c r="L22" s="81"/>
      <c r="M22" s="82"/>
    </row>
    <row r="23" spans="1:255" s="44" customFormat="1" ht="36" x14ac:dyDescent="0.25">
      <c r="A23" s="51">
        <v>6</v>
      </c>
      <c r="B23" s="52" t="s">
        <v>49</v>
      </c>
      <c r="C23" s="126" t="s">
        <v>110</v>
      </c>
      <c r="D23" s="54" t="s">
        <v>26</v>
      </c>
      <c r="E23" s="56"/>
      <c r="F23" s="56">
        <f>F21*1.75</f>
        <v>157.5</v>
      </c>
      <c r="G23" s="56"/>
      <c r="H23" s="56"/>
      <c r="I23" s="56"/>
      <c r="J23" s="56"/>
      <c r="K23" s="56"/>
      <c r="L23" s="56"/>
      <c r="M23" s="57"/>
    </row>
    <row r="24" spans="1:255" s="133" customFormat="1" ht="38.25" x14ac:dyDescent="0.2">
      <c r="A24" s="128">
        <v>7</v>
      </c>
      <c r="B24" s="111" t="s">
        <v>111</v>
      </c>
      <c r="C24" s="129" t="s">
        <v>112</v>
      </c>
      <c r="D24" s="83" t="s">
        <v>6</v>
      </c>
      <c r="E24" s="83"/>
      <c r="F24" s="130">
        <v>200</v>
      </c>
      <c r="G24" s="128"/>
      <c r="H24" s="128"/>
      <c r="I24" s="118"/>
      <c r="J24" s="131"/>
      <c r="K24" s="128"/>
      <c r="L24" s="118"/>
      <c r="M24" s="132"/>
      <c r="N24" s="119"/>
      <c r="O24" s="119"/>
      <c r="P24" s="119"/>
      <c r="Q24" s="119"/>
      <c r="R24" s="119"/>
      <c r="S24" s="119"/>
      <c r="T24" s="119"/>
      <c r="U24" s="119"/>
      <c r="V24" s="119"/>
      <c r="W24" s="119"/>
      <c r="X24" s="119"/>
      <c r="Y24" s="119"/>
      <c r="Z24" s="119"/>
      <c r="AA24" s="119"/>
      <c r="AB24" s="119"/>
      <c r="AC24" s="119"/>
      <c r="AD24" s="119"/>
      <c r="AE24" s="119"/>
      <c r="AF24" s="119"/>
      <c r="AG24" s="119"/>
      <c r="AH24" s="119"/>
      <c r="AI24" s="119"/>
      <c r="AJ24" s="119"/>
      <c r="AK24" s="119"/>
      <c r="AL24" s="119"/>
      <c r="AM24" s="119"/>
      <c r="AN24" s="119"/>
      <c r="AO24" s="119"/>
      <c r="AP24" s="119"/>
      <c r="AQ24" s="119"/>
      <c r="AR24" s="119"/>
      <c r="AS24" s="119"/>
      <c r="AT24" s="119"/>
      <c r="AU24" s="119"/>
      <c r="AV24" s="119"/>
      <c r="AW24" s="119"/>
      <c r="AX24" s="119"/>
      <c r="AY24" s="119"/>
      <c r="AZ24" s="119"/>
      <c r="BA24" s="119"/>
      <c r="BB24" s="119"/>
      <c r="BC24" s="119"/>
      <c r="BD24" s="119"/>
      <c r="BE24" s="119"/>
      <c r="BF24" s="119"/>
      <c r="BG24" s="119"/>
      <c r="BH24" s="119"/>
      <c r="BI24" s="119"/>
      <c r="BJ24" s="119"/>
      <c r="BK24" s="119"/>
      <c r="BL24" s="119"/>
      <c r="BM24" s="119"/>
      <c r="BN24" s="119"/>
      <c r="BO24" s="119"/>
      <c r="BP24" s="119"/>
      <c r="BQ24" s="119"/>
      <c r="BR24" s="119"/>
      <c r="BS24" s="119"/>
      <c r="BT24" s="119"/>
      <c r="BU24" s="119"/>
      <c r="BV24" s="119"/>
      <c r="BW24" s="119"/>
      <c r="BX24" s="119"/>
      <c r="BY24" s="119"/>
      <c r="BZ24" s="119"/>
      <c r="CA24" s="119"/>
      <c r="CB24" s="119"/>
      <c r="CC24" s="119"/>
      <c r="CD24" s="119"/>
      <c r="CE24" s="119"/>
      <c r="CF24" s="119"/>
      <c r="CG24" s="119"/>
      <c r="CH24" s="119"/>
      <c r="CI24" s="119"/>
      <c r="CJ24" s="119"/>
      <c r="CK24" s="119"/>
      <c r="CL24" s="119"/>
      <c r="CM24" s="119"/>
      <c r="CN24" s="119"/>
      <c r="CO24" s="119"/>
      <c r="CP24" s="119"/>
      <c r="CQ24" s="119"/>
      <c r="CR24" s="119"/>
      <c r="CS24" s="119"/>
      <c r="CT24" s="119"/>
      <c r="CU24" s="119"/>
      <c r="CV24" s="119"/>
      <c r="CW24" s="119"/>
      <c r="CX24" s="119"/>
      <c r="CY24" s="119"/>
      <c r="CZ24" s="119"/>
      <c r="DA24" s="119"/>
      <c r="DB24" s="119"/>
      <c r="DC24" s="119"/>
      <c r="DD24" s="119"/>
      <c r="DE24" s="119"/>
      <c r="DF24" s="119"/>
      <c r="DG24" s="119"/>
      <c r="DH24" s="119"/>
      <c r="DI24" s="119"/>
      <c r="DJ24" s="119"/>
      <c r="DK24" s="119"/>
      <c r="DL24" s="119"/>
      <c r="DM24" s="119"/>
      <c r="DN24" s="119"/>
      <c r="DO24" s="119"/>
      <c r="DP24" s="119"/>
      <c r="DQ24" s="119"/>
      <c r="DR24" s="119"/>
      <c r="DS24" s="119"/>
      <c r="DT24" s="119"/>
      <c r="DU24" s="119"/>
      <c r="DV24" s="119"/>
      <c r="DW24" s="119"/>
      <c r="DX24" s="119"/>
      <c r="DY24" s="119"/>
      <c r="DZ24" s="119"/>
      <c r="EA24" s="119"/>
      <c r="EB24" s="119"/>
      <c r="EC24" s="119"/>
      <c r="ED24" s="119"/>
      <c r="EE24" s="119"/>
      <c r="EF24" s="119"/>
      <c r="EG24" s="119"/>
      <c r="EH24" s="119"/>
      <c r="EI24" s="119"/>
      <c r="EJ24" s="119"/>
      <c r="EK24" s="119"/>
      <c r="EL24" s="119"/>
      <c r="EM24" s="119"/>
      <c r="EN24" s="119"/>
      <c r="EO24" s="119"/>
      <c r="EP24" s="119"/>
      <c r="EQ24" s="119"/>
      <c r="ER24" s="119"/>
      <c r="ES24" s="119"/>
      <c r="ET24" s="119"/>
      <c r="EU24" s="119"/>
      <c r="EV24" s="119"/>
      <c r="EW24" s="119"/>
      <c r="EX24" s="119"/>
      <c r="EY24" s="119"/>
      <c r="EZ24" s="119"/>
      <c r="FA24" s="119"/>
      <c r="FB24" s="119"/>
      <c r="FC24" s="119"/>
      <c r="FD24" s="119"/>
      <c r="FE24" s="119"/>
      <c r="FF24" s="119"/>
      <c r="FG24" s="119"/>
      <c r="FH24" s="119"/>
      <c r="FI24" s="119"/>
      <c r="FJ24" s="119"/>
      <c r="FK24" s="119"/>
      <c r="FL24" s="119"/>
      <c r="FM24" s="119"/>
      <c r="FN24" s="119"/>
      <c r="FO24" s="119"/>
      <c r="FP24" s="119"/>
      <c r="FQ24" s="119"/>
      <c r="FR24" s="119"/>
      <c r="FS24" s="119"/>
      <c r="FT24" s="119"/>
      <c r="FU24" s="119"/>
      <c r="FV24" s="119"/>
      <c r="FW24" s="119"/>
      <c r="FX24" s="119"/>
      <c r="FY24" s="119"/>
      <c r="FZ24" s="119"/>
      <c r="GA24" s="119"/>
      <c r="GB24" s="119"/>
      <c r="GC24" s="119"/>
      <c r="GD24" s="119"/>
      <c r="GE24" s="119"/>
      <c r="GF24" s="119"/>
      <c r="GG24" s="119"/>
      <c r="GH24" s="119"/>
      <c r="GI24" s="119"/>
      <c r="GJ24" s="119"/>
      <c r="GK24" s="119"/>
      <c r="GL24" s="119"/>
      <c r="GM24" s="119"/>
      <c r="GN24" s="119"/>
      <c r="GO24" s="119"/>
      <c r="GP24" s="119"/>
      <c r="GQ24" s="119"/>
      <c r="GR24" s="119"/>
      <c r="GS24" s="119"/>
      <c r="GT24" s="119"/>
      <c r="GU24" s="119"/>
      <c r="GV24" s="119"/>
      <c r="GW24" s="119"/>
      <c r="GX24" s="119"/>
      <c r="GY24" s="119"/>
      <c r="GZ24" s="119"/>
      <c r="HA24" s="119"/>
      <c r="HB24" s="119"/>
      <c r="HC24" s="119"/>
      <c r="HD24" s="119"/>
      <c r="HE24" s="119"/>
      <c r="HF24" s="119"/>
      <c r="HG24" s="119"/>
      <c r="HH24" s="119"/>
      <c r="HI24" s="119"/>
      <c r="HJ24" s="119"/>
      <c r="HK24" s="119"/>
      <c r="HL24" s="119"/>
      <c r="HM24" s="119"/>
      <c r="HN24" s="119"/>
      <c r="HO24" s="119"/>
      <c r="HP24" s="119"/>
      <c r="HQ24" s="119"/>
      <c r="HR24" s="119"/>
      <c r="HS24" s="119"/>
      <c r="HT24" s="119"/>
      <c r="HU24" s="119"/>
      <c r="HV24" s="119"/>
      <c r="HW24" s="119"/>
      <c r="HX24" s="119"/>
      <c r="HY24" s="119"/>
      <c r="HZ24" s="119"/>
      <c r="IA24" s="119"/>
      <c r="IB24" s="119"/>
      <c r="IC24" s="119"/>
      <c r="ID24" s="119"/>
      <c r="IE24" s="119"/>
      <c r="IF24" s="119"/>
      <c r="IG24" s="119"/>
      <c r="IH24" s="119"/>
      <c r="II24" s="119"/>
      <c r="IJ24" s="119"/>
      <c r="IK24" s="119"/>
      <c r="IL24" s="119"/>
      <c r="IM24" s="119"/>
      <c r="IN24" s="119"/>
      <c r="IO24" s="119"/>
      <c r="IP24" s="119"/>
      <c r="IQ24" s="119"/>
      <c r="IR24" s="119"/>
      <c r="IS24" s="119"/>
      <c r="IT24" s="119"/>
      <c r="IU24" s="119"/>
    </row>
    <row r="25" spans="1:255" s="133" customFormat="1" x14ac:dyDescent="0.2">
      <c r="A25" s="134"/>
      <c r="B25" s="120"/>
      <c r="C25" s="135"/>
      <c r="D25" s="136" t="s">
        <v>84</v>
      </c>
      <c r="E25" s="136"/>
      <c r="F25" s="137">
        <f>F24/100</f>
        <v>2</v>
      </c>
      <c r="G25" s="134"/>
      <c r="H25" s="134"/>
      <c r="I25" s="121"/>
      <c r="J25" s="138"/>
      <c r="K25" s="134"/>
      <c r="L25" s="121"/>
      <c r="M25" s="139"/>
      <c r="N25" s="119"/>
      <c r="O25" s="119"/>
      <c r="P25" s="119"/>
      <c r="Q25" s="119"/>
      <c r="R25" s="119"/>
      <c r="S25" s="119"/>
      <c r="T25" s="119"/>
      <c r="U25" s="119"/>
      <c r="V25" s="119"/>
      <c r="W25" s="119"/>
      <c r="X25" s="119"/>
      <c r="Y25" s="119"/>
      <c r="Z25" s="119"/>
      <c r="AA25" s="119"/>
      <c r="AB25" s="119"/>
      <c r="AC25" s="119"/>
      <c r="AD25" s="119"/>
      <c r="AE25" s="119"/>
      <c r="AF25" s="119"/>
      <c r="AG25" s="119"/>
      <c r="AH25" s="119"/>
      <c r="AI25" s="119"/>
      <c r="AJ25" s="119"/>
      <c r="AK25" s="119"/>
      <c r="AL25" s="119"/>
      <c r="AM25" s="119"/>
      <c r="AN25" s="119"/>
      <c r="AO25" s="119"/>
      <c r="AP25" s="119"/>
      <c r="AQ25" s="119"/>
      <c r="AR25" s="119"/>
      <c r="AS25" s="119"/>
      <c r="AT25" s="119"/>
      <c r="AU25" s="119"/>
      <c r="AV25" s="119"/>
      <c r="AW25" s="119"/>
      <c r="AX25" s="119"/>
      <c r="AY25" s="119"/>
      <c r="AZ25" s="119"/>
      <c r="BA25" s="119"/>
      <c r="BB25" s="119"/>
      <c r="BC25" s="119"/>
      <c r="BD25" s="119"/>
      <c r="BE25" s="119"/>
      <c r="BF25" s="119"/>
      <c r="BG25" s="119"/>
      <c r="BH25" s="119"/>
      <c r="BI25" s="119"/>
      <c r="BJ25" s="119"/>
      <c r="BK25" s="119"/>
      <c r="BL25" s="119"/>
      <c r="BM25" s="119"/>
      <c r="BN25" s="119"/>
      <c r="BO25" s="119"/>
      <c r="BP25" s="119"/>
      <c r="BQ25" s="119"/>
      <c r="BR25" s="119"/>
      <c r="BS25" s="119"/>
      <c r="BT25" s="119"/>
      <c r="BU25" s="119"/>
      <c r="BV25" s="119"/>
      <c r="BW25" s="119"/>
      <c r="BX25" s="119"/>
      <c r="BY25" s="119"/>
      <c r="BZ25" s="119"/>
      <c r="CA25" s="119"/>
      <c r="CB25" s="119"/>
      <c r="CC25" s="119"/>
      <c r="CD25" s="119"/>
      <c r="CE25" s="119"/>
      <c r="CF25" s="119"/>
      <c r="CG25" s="119"/>
      <c r="CH25" s="119"/>
      <c r="CI25" s="119"/>
      <c r="CJ25" s="119"/>
      <c r="CK25" s="119"/>
      <c r="CL25" s="119"/>
      <c r="CM25" s="119"/>
      <c r="CN25" s="119"/>
      <c r="CO25" s="119"/>
      <c r="CP25" s="119"/>
      <c r="CQ25" s="119"/>
      <c r="CR25" s="119"/>
      <c r="CS25" s="119"/>
      <c r="CT25" s="119"/>
      <c r="CU25" s="119"/>
      <c r="CV25" s="119"/>
      <c r="CW25" s="119"/>
      <c r="CX25" s="119"/>
      <c r="CY25" s="119"/>
      <c r="CZ25" s="119"/>
      <c r="DA25" s="119"/>
      <c r="DB25" s="119"/>
      <c r="DC25" s="119"/>
      <c r="DD25" s="119"/>
      <c r="DE25" s="119"/>
      <c r="DF25" s="119"/>
      <c r="DG25" s="119"/>
      <c r="DH25" s="119"/>
      <c r="DI25" s="119"/>
      <c r="DJ25" s="119"/>
      <c r="DK25" s="119"/>
      <c r="DL25" s="119"/>
      <c r="DM25" s="119"/>
      <c r="DN25" s="119"/>
      <c r="DO25" s="119"/>
      <c r="DP25" s="119"/>
      <c r="DQ25" s="119"/>
      <c r="DR25" s="119"/>
      <c r="DS25" s="119"/>
      <c r="DT25" s="119"/>
      <c r="DU25" s="119"/>
      <c r="DV25" s="119"/>
      <c r="DW25" s="119"/>
      <c r="DX25" s="119"/>
      <c r="DY25" s="119"/>
      <c r="DZ25" s="119"/>
      <c r="EA25" s="119"/>
      <c r="EB25" s="119"/>
      <c r="EC25" s="119"/>
      <c r="ED25" s="119"/>
      <c r="EE25" s="119"/>
      <c r="EF25" s="119"/>
      <c r="EG25" s="119"/>
      <c r="EH25" s="119"/>
      <c r="EI25" s="119"/>
      <c r="EJ25" s="119"/>
      <c r="EK25" s="119"/>
      <c r="EL25" s="119"/>
      <c r="EM25" s="119"/>
      <c r="EN25" s="119"/>
      <c r="EO25" s="119"/>
      <c r="EP25" s="119"/>
      <c r="EQ25" s="119"/>
      <c r="ER25" s="119"/>
      <c r="ES25" s="119"/>
      <c r="ET25" s="119"/>
      <c r="EU25" s="119"/>
      <c r="EV25" s="119"/>
      <c r="EW25" s="119"/>
      <c r="EX25" s="119"/>
      <c r="EY25" s="119"/>
      <c r="EZ25" s="119"/>
      <c r="FA25" s="119"/>
      <c r="FB25" s="119"/>
      <c r="FC25" s="119"/>
      <c r="FD25" s="119"/>
      <c r="FE25" s="119"/>
      <c r="FF25" s="119"/>
      <c r="FG25" s="119"/>
      <c r="FH25" s="119"/>
      <c r="FI25" s="119"/>
      <c r="FJ25" s="119"/>
      <c r="FK25" s="119"/>
      <c r="FL25" s="119"/>
      <c r="FM25" s="119"/>
      <c r="FN25" s="119"/>
      <c r="FO25" s="119"/>
      <c r="FP25" s="119"/>
      <c r="FQ25" s="119"/>
      <c r="FR25" s="119"/>
      <c r="FS25" s="119"/>
      <c r="FT25" s="119"/>
      <c r="FU25" s="119"/>
      <c r="FV25" s="119"/>
      <c r="FW25" s="119"/>
      <c r="FX25" s="119"/>
      <c r="FY25" s="119"/>
      <c r="FZ25" s="119"/>
      <c r="GA25" s="119"/>
      <c r="GB25" s="119"/>
      <c r="GC25" s="119"/>
      <c r="GD25" s="119"/>
      <c r="GE25" s="119"/>
      <c r="GF25" s="119"/>
      <c r="GG25" s="119"/>
      <c r="GH25" s="119"/>
      <c r="GI25" s="119"/>
      <c r="GJ25" s="119"/>
      <c r="GK25" s="119"/>
      <c r="GL25" s="119"/>
      <c r="GM25" s="119"/>
      <c r="GN25" s="119"/>
      <c r="GO25" s="119"/>
      <c r="GP25" s="119"/>
      <c r="GQ25" s="119"/>
      <c r="GR25" s="119"/>
      <c r="GS25" s="119"/>
      <c r="GT25" s="119"/>
      <c r="GU25" s="119"/>
      <c r="GV25" s="119"/>
      <c r="GW25" s="119"/>
      <c r="GX25" s="119"/>
      <c r="GY25" s="119"/>
      <c r="GZ25" s="119"/>
      <c r="HA25" s="119"/>
      <c r="HB25" s="119"/>
      <c r="HC25" s="119"/>
      <c r="HD25" s="119"/>
      <c r="HE25" s="119"/>
      <c r="HF25" s="119"/>
      <c r="HG25" s="119"/>
      <c r="HH25" s="119"/>
      <c r="HI25" s="119"/>
      <c r="HJ25" s="119"/>
      <c r="HK25" s="119"/>
      <c r="HL25" s="119"/>
      <c r="HM25" s="119"/>
      <c r="HN25" s="119"/>
      <c r="HO25" s="119"/>
      <c r="HP25" s="119"/>
      <c r="HQ25" s="119"/>
      <c r="HR25" s="119"/>
      <c r="HS25" s="119"/>
      <c r="HT25" s="119"/>
      <c r="HU25" s="119"/>
      <c r="HV25" s="119"/>
      <c r="HW25" s="119"/>
      <c r="HX25" s="119"/>
      <c r="HY25" s="119"/>
      <c r="HZ25" s="119"/>
      <c r="IA25" s="119"/>
      <c r="IB25" s="119"/>
      <c r="IC25" s="119"/>
      <c r="ID25" s="119"/>
      <c r="IE25" s="119"/>
      <c r="IF25" s="119"/>
      <c r="IG25" s="119"/>
      <c r="IH25" s="119"/>
      <c r="II25" s="119"/>
      <c r="IJ25" s="119"/>
      <c r="IK25" s="119"/>
      <c r="IL25" s="119"/>
      <c r="IM25" s="119"/>
      <c r="IN25" s="119"/>
      <c r="IO25" s="119"/>
      <c r="IP25" s="119"/>
      <c r="IQ25" s="119"/>
      <c r="IR25" s="119"/>
      <c r="IS25" s="119"/>
      <c r="IT25" s="119"/>
      <c r="IU25" s="119"/>
    </row>
    <row r="26" spans="1:255" s="112" customFormat="1" x14ac:dyDescent="0.25">
      <c r="A26" s="123"/>
      <c r="B26" s="113" t="s">
        <v>113</v>
      </c>
      <c r="C26" s="140" t="s">
        <v>114</v>
      </c>
      <c r="D26" s="123" t="s">
        <v>51</v>
      </c>
      <c r="E26" s="114">
        <v>16.329999999999998</v>
      </c>
      <c r="F26" s="114">
        <f>E26*F25</f>
        <v>32.659999999999997</v>
      </c>
      <c r="G26" s="141"/>
      <c r="H26" s="141"/>
      <c r="I26" s="123"/>
      <c r="J26" s="139"/>
      <c r="K26" s="123"/>
      <c r="L26" s="114"/>
      <c r="M26" s="114"/>
    </row>
    <row r="27" spans="1:255" s="133" customFormat="1" ht="25.5" x14ac:dyDescent="0.2">
      <c r="A27" s="128">
        <v>8</v>
      </c>
      <c r="B27" s="111" t="s">
        <v>115</v>
      </c>
      <c r="C27" s="129" t="s">
        <v>116</v>
      </c>
      <c r="D27" s="83" t="s">
        <v>6</v>
      </c>
      <c r="E27" s="83"/>
      <c r="F27" s="142">
        <f>F24*1.2</f>
        <v>240</v>
      </c>
      <c r="G27" s="128"/>
      <c r="H27" s="128"/>
      <c r="I27" s="118"/>
      <c r="J27" s="131"/>
      <c r="K27" s="128"/>
      <c r="L27" s="118"/>
      <c r="M27" s="132"/>
      <c r="N27" s="119"/>
      <c r="O27" s="119"/>
      <c r="P27" s="119"/>
      <c r="Q27" s="119"/>
      <c r="R27" s="119"/>
      <c r="S27" s="119"/>
      <c r="T27" s="119"/>
      <c r="U27" s="119"/>
      <c r="V27" s="119"/>
      <c r="W27" s="119"/>
      <c r="X27" s="119"/>
      <c r="Y27" s="119"/>
      <c r="Z27" s="119"/>
      <c r="AA27" s="119"/>
      <c r="AB27" s="119"/>
      <c r="AC27" s="119"/>
      <c r="AD27" s="119"/>
      <c r="AE27" s="119"/>
      <c r="AF27" s="119"/>
      <c r="AG27" s="119"/>
      <c r="AH27" s="119"/>
      <c r="AI27" s="119"/>
      <c r="AJ27" s="119"/>
      <c r="AK27" s="119"/>
      <c r="AL27" s="119"/>
      <c r="AM27" s="119"/>
      <c r="AN27" s="119"/>
      <c r="AO27" s="119"/>
      <c r="AP27" s="119"/>
      <c r="AQ27" s="119"/>
      <c r="AR27" s="119"/>
      <c r="AS27" s="119"/>
      <c r="AT27" s="119"/>
      <c r="AU27" s="119"/>
      <c r="AV27" s="119"/>
      <c r="AW27" s="119"/>
      <c r="AX27" s="119"/>
      <c r="AY27" s="119"/>
      <c r="AZ27" s="119"/>
      <c r="BA27" s="119"/>
      <c r="BB27" s="119"/>
      <c r="BC27" s="119"/>
      <c r="BD27" s="119"/>
      <c r="BE27" s="119"/>
      <c r="BF27" s="119"/>
      <c r="BG27" s="119"/>
      <c r="BH27" s="119"/>
      <c r="BI27" s="119"/>
      <c r="BJ27" s="119"/>
      <c r="BK27" s="119"/>
      <c r="BL27" s="119"/>
      <c r="BM27" s="119"/>
      <c r="BN27" s="119"/>
      <c r="BO27" s="119"/>
      <c r="BP27" s="119"/>
      <c r="BQ27" s="119"/>
      <c r="BR27" s="119"/>
      <c r="BS27" s="119"/>
      <c r="BT27" s="119"/>
      <c r="BU27" s="119"/>
      <c r="BV27" s="119"/>
      <c r="BW27" s="119"/>
      <c r="BX27" s="119"/>
      <c r="BY27" s="119"/>
      <c r="BZ27" s="119"/>
      <c r="CA27" s="119"/>
      <c r="CB27" s="119"/>
      <c r="CC27" s="119"/>
      <c r="CD27" s="119"/>
      <c r="CE27" s="119"/>
      <c r="CF27" s="119"/>
      <c r="CG27" s="119"/>
      <c r="CH27" s="119"/>
      <c r="CI27" s="119"/>
      <c r="CJ27" s="119"/>
      <c r="CK27" s="119"/>
      <c r="CL27" s="119"/>
      <c r="CM27" s="119"/>
      <c r="CN27" s="119"/>
      <c r="CO27" s="119"/>
      <c r="CP27" s="119"/>
      <c r="CQ27" s="119"/>
      <c r="CR27" s="119"/>
      <c r="CS27" s="119"/>
      <c r="CT27" s="119"/>
      <c r="CU27" s="119"/>
      <c r="CV27" s="119"/>
      <c r="CW27" s="119"/>
      <c r="CX27" s="119"/>
      <c r="CY27" s="119"/>
      <c r="CZ27" s="119"/>
      <c r="DA27" s="119"/>
      <c r="DB27" s="119"/>
      <c r="DC27" s="119"/>
      <c r="DD27" s="119"/>
      <c r="DE27" s="119"/>
      <c r="DF27" s="119"/>
      <c r="DG27" s="119"/>
      <c r="DH27" s="119"/>
      <c r="DI27" s="119"/>
      <c r="DJ27" s="119"/>
      <c r="DK27" s="119"/>
      <c r="DL27" s="119"/>
      <c r="DM27" s="119"/>
      <c r="DN27" s="119"/>
      <c r="DO27" s="119"/>
      <c r="DP27" s="119"/>
      <c r="DQ27" s="119"/>
      <c r="DR27" s="119"/>
      <c r="DS27" s="119"/>
      <c r="DT27" s="119"/>
      <c r="DU27" s="119"/>
      <c r="DV27" s="119"/>
      <c r="DW27" s="119"/>
      <c r="DX27" s="119"/>
      <c r="DY27" s="119"/>
      <c r="DZ27" s="119"/>
      <c r="EA27" s="119"/>
      <c r="EB27" s="119"/>
      <c r="EC27" s="119"/>
      <c r="ED27" s="119"/>
      <c r="EE27" s="119"/>
      <c r="EF27" s="119"/>
      <c r="EG27" s="119"/>
      <c r="EH27" s="119"/>
      <c r="EI27" s="119"/>
      <c r="EJ27" s="119"/>
      <c r="EK27" s="119"/>
      <c r="EL27" s="119"/>
      <c r="EM27" s="119"/>
      <c r="EN27" s="119"/>
      <c r="EO27" s="119"/>
      <c r="EP27" s="119"/>
      <c r="EQ27" s="119"/>
      <c r="ER27" s="119"/>
      <c r="ES27" s="119"/>
      <c r="ET27" s="119"/>
      <c r="EU27" s="119"/>
      <c r="EV27" s="119"/>
      <c r="EW27" s="119"/>
      <c r="EX27" s="119"/>
      <c r="EY27" s="119"/>
      <c r="EZ27" s="119"/>
      <c r="FA27" s="119"/>
      <c r="FB27" s="119"/>
      <c r="FC27" s="119"/>
      <c r="FD27" s="119"/>
      <c r="FE27" s="119"/>
      <c r="FF27" s="119"/>
      <c r="FG27" s="119"/>
      <c r="FH27" s="119"/>
      <c r="FI27" s="119"/>
      <c r="FJ27" s="119"/>
      <c r="FK27" s="119"/>
      <c r="FL27" s="119"/>
      <c r="FM27" s="119"/>
      <c r="FN27" s="119"/>
      <c r="FO27" s="119"/>
      <c r="FP27" s="119"/>
      <c r="FQ27" s="119"/>
      <c r="FR27" s="119"/>
      <c r="FS27" s="119"/>
      <c r="FT27" s="119"/>
      <c r="FU27" s="119"/>
      <c r="FV27" s="119"/>
      <c r="FW27" s="119"/>
      <c r="FX27" s="119"/>
      <c r="FY27" s="119"/>
      <c r="FZ27" s="119"/>
      <c r="GA27" s="119"/>
      <c r="GB27" s="119"/>
      <c r="GC27" s="119"/>
      <c r="GD27" s="119"/>
      <c r="GE27" s="119"/>
      <c r="GF27" s="119"/>
      <c r="GG27" s="119"/>
      <c r="GH27" s="119"/>
      <c r="GI27" s="119"/>
      <c r="GJ27" s="119"/>
      <c r="GK27" s="119"/>
      <c r="GL27" s="119"/>
      <c r="GM27" s="119"/>
      <c r="GN27" s="119"/>
      <c r="GO27" s="119"/>
      <c r="GP27" s="119"/>
      <c r="GQ27" s="119"/>
      <c r="GR27" s="119"/>
      <c r="GS27" s="119"/>
      <c r="GT27" s="119"/>
      <c r="GU27" s="119"/>
      <c r="GV27" s="119"/>
      <c r="GW27" s="119"/>
      <c r="GX27" s="119"/>
      <c r="GY27" s="119"/>
      <c r="GZ27" s="119"/>
      <c r="HA27" s="119"/>
      <c r="HB27" s="119"/>
      <c r="HC27" s="119"/>
      <c r="HD27" s="119"/>
      <c r="HE27" s="119"/>
      <c r="HF27" s="119"/>
      <c r="HG27" s="119"/>
      <c r="HH27" s="119"/>
      <c r="HI27" s="119"/>
      <c r="HJ27" s="119"/>
      <c r="HK27" s="119"/>
      <c r="HL27" s="119"/>
      <c r="HM27" s="119"/>
      <c r="HN27" s="119"/>
      <c r="HO27" s="119"/>
      <c r="HP27" s="119"/>
      <c r="HQ27" s="119"/>
      <c r="HR27" s="119"/>
      <c r="HS27" s="119"/>
      <c r="HT27" s="119"/>
      <c r="HU27" s="119"/>
      <c r="HV27" s="119"/>
      <c r="HW27" s="119"/>
      <c r="HX27" s="119"/>
      <c r="HY27" s="119"/>
      <c r="HZ27" s="119"/>
      <c r="IA27" s="119"/>
      <c r="IB27" s="119"/>
      <c r="IC27" s="119"/>
      <c r="ID27" s="119"/>
      <c r="IE27" s="119"/>
      <c r="IF27" s="119"/>
      <c r="IG27" s="119"/>
      <c r="IH27" s="119"/>
      <c r="II27" s="119"/>
      <c r="IJ27" s="119"/>
      <c r="IK27" s="119"/>
      <c r="IL27" s="119"/>
      <c r="IM27" s="119"/>
      <c r="IN27" s="119"/>
      <c r="IO27" s="119"/>
      <c r="IP27" s="119"/>
      <c r="IQ27" s="119"/>
      <c r="IR27" s="119"/>
      <c r="IS27" s="119"/>
      <c r="IT27" s="119"/>
      <c r="IU27" s="119"/>
    </row>
    <row r="28" spans="1:255" s="133" customFormat="1" x14ac:dyDescent="0.2">
      <c r="A28" s="134"/>
      <c r="B28" s="120"/>
      <c r="C28" s="135"/>
      <c r="D28" s="136" t="s">
        <v>27</v>
      </c>
      <c r="E28" s="136"/>
      <c r="F28" s="143">
        <f>F27/1000</f>
        <v>0.24</v>
      </c>
      <c r="G28" s="134"/>
      <c r="H28" s="134"/>
      <c r="I28" s="121"/>
      <c r="J28" s="138"/>
      <c r="K28" s="134"/>
      <c r="L28" s="121"/>
      <c r="M28" s="139"/>
      <c r="N28" s="119"/>
      <c r="O28" s="119"/>
      <c r="P28" s="119"/>
      <c r="Q28" s="119"/>
      <c r="R28" s="119"/>
      <c r="S28" s="119"/>
      <c r="T28" s="119"/>
      <c r="U28" s="119"/>
      <c r="V28" s="119"/>
      <c r="W28" s="119"/>
      <c r="X28" s="119"/>
      <c r="Y28" s="119"/>
      <c r="Z28" s="119"/>
      <c r="AA28" s="119"/>
      <c r="AB28" s="119"/>
      <c r="AC28" s="119"/>
      <c r="AD28" s="119"/>
      <c r="AE28" s="119"/>
      <c r="AF28" s="119"/>
      <c r="AG28" s="119"/>
      <c r="AH28" s="119"/>
      <c r="AI28" s="119"/>
      <c r="AJ28" s="119"/>
      <c r="AK28" s="119"/>
      <c r="AL28" s="119"/>
      <c r="AM28" s="119"/>
      <c r="AN28" s="119"/>
      <c r="AO28" s="119"/>
      <c r="AP28" s="119"/>
      <c r="AQ28" s="119"/>
      <c r="AR28" s="119"/>
      <c r="AS28" s="119"/>
      <c r="AT28" s="119"/>
      <c r="AU28" s="119"/>
      <c r="AV28" s="119"/>
      <c r="AW28" s="119"/>
      <c r="AX28" s="119"/>
      <c r="AY28" s="119"/>
      <c r="AZ28" s="119"/>
      <c r="BA28" s="119"/>
      <c r="BB28" s="119"/>
      <c r="BC28" s="119"/>
      <c r="BD28" s="119"/>
      <c r="BE28" s="119"/>
      <c r="BF28" s="119"/>
      <c r="BG28" s="119"/>
      <c r="BH28" s="119"/>
      <c r="BI28" s="119"/>
      <c r="BJ28" s="119"/>
      <c r="BK28" s="119"/>
      <c r="BL28" s="119"/>
      <c r="BM28" s="119"/>
      <c r="BN28" s="119"/>
      <c r="BO28" s="119"/>
      <c r="BP28" s="119"/>
      <c r="BQ28" s="119"/>
      <c r="BR28" s="119"/>
      <c r="BS28" s="119"/>
      <c r="BT28" s="119"/>
      <c r="BU28" s="119"/>
      <c r="BV28" s="119"/>
      <c r="BW28" s="119"/>
      <c r="BX28" s="119"/>
      <c r="BY28" s="119"/>
      <c r="BZ28" s="119"/>
      <c r="CA28" s="119"/>
      <c r="CB28" s="119"/>
      <c r="CC28" s="119"/>
      <c r="CD28" s="119"/>
      <c r="CE28" s="119"/>
      <c r="CF28" s="119"/>
      <c r="CG28" s="119"/>
      <c r="CH28" s="119"/>
      <c r="CI28" s="119"/>
      <c r="CJ28" s="119"/>
      <c r="CK28" s="119"/>
      <c r="CL28" s="119"/>
      <c r="CM28" s="119"/>
      <c r="CN28" s="119"/>
      <c r="CO28" s="119"/>
      <c r="CP28" s="119"/>
      <c r="CQ28" s="119"/>
      <c r="CR28" s="119"/>
      <c r="CS28" s="119"/>
      <c r="CT28" s="119"/>
      <c r="CU28" s="119"/>
      <c r="CV28" s="119"/>
      <c r="CW28" s="119"/>
      <c r="CX28" s="119"/>
      <c r="CY28" s="119"/>
      <c r="CZ28" s="119"/>
      <c r="DA28" s="119"/>
      <c r="DB28" s="119"/>
      <c r="DC28" s="119"/>
      <c r="DD28" s="119"/>
      <c r="DE28" s="119"/>
      <c r="DF28" s="119"/>
      <c r="DG28" s="119"/>
      <c r="DH28" s="119"/>
      <c r="DI28" s="119"/>
      <c r="DJ28" s="119"/>
      <c r="DK28" s="119"/>
      <c r="DL28" s="119"/>
      <c r="DM28" s="119"/>
      <c r="DN28" s="119"/>
      <c r="DO28" s="119"/>
      <c r="DP28" s="119"/>
      <c r="DQ28" s="119"/>
      <c r="DR28" s="119"/>
      <c r="DS28" s="119"/>
      <c r="DT28" s="119"/>
      <c r="DU28" s="119"/>
      <c r="DV28" s="119"/>
      <c r="DW28" s="119"/>
      <c r="DX28" s="119"/>
      <c r="DY28" s="119"/>
      <c r="DZ28" s="119"/>
      <c r="EA28" s="119"/>
      <c r="EB28" s="119"/>
      <c r="EC28" s="119"/>
      <c r="ED28" s="119"/>
      <c r="EE28" s="119"/>
      <c r="EF28" s="119"/>
      <c r="EG28" s="119"/>
      <c r="EH28" s="119"/>
      <c r="EI28" s="119"/>
      <c r="EJ28" s="119"/>
      <c r="EK28" s="119"/>
      <c r="EL28" s="119"/>
      <c r="EM28" s="119"/>
      <c r="EN28" s="119"/>
      <c r="EO28" s="119"/>
      <c r="EP28" s="119"/>
      <c r="EQ28" s="119"/>
      <c r="ER28" s="119"/>
      <c r="ES28" s="119"/>
      <c r="ET28" s="119"/>
      <c r="EU28" s="119"/>
      <c r="EV28" s="119"/>
      <c r="EW28" s="119"/>
      <c r="EX28" s="119"/>
      <c r="EY28" s="119"/>
      <c r="EZ28" s="119"/>
      <c r="FA28" s="119"/>
      <c r="FB28" s="119"/>
      <c r="FC28" s="119"/>
      <c r="FD28" s="119"/>
      <c r="FE28" s="119"/>
      <c r="FF28" s="119"/>
      <c r="FG28" s="119"/>
      <c r="FH28" s="119"/>
      <c r="FI28" s="119"/>
      <c r="FJ28" s="119"/>
      <c r="FK28" s="119"/>
      <c r="FL28" s="119"/>
      <c r="FM28" s="119"/>
      <c r="FN28" s="119"/>
      <c r="FO28" s="119"/>
      <c r="FP28" s="119"/>
      <c r="FQ28" s="119"/>
      <c r="FR28" s="119"/>
      <c r="FS28" s="119"/>
      <c r="FT28" s="119"/>
      <c r="FU28" s="119"/>
      <c r="FV28" s="119"/>
      <c r="FW28" s="119"/>
      <c r="FX28" s="119"/>
      <c r="FY28" s="119"/>
      <c r="FZ28" s="119"/>
      <c r="GA28" s="119"/>
      <c r="GB28" s="119"/>
      <c r="GC28" s="119"/>
      <c r="GD28" s="119"/>
      <c r="GE28" s="119"/>
      <c r="GF28" s="119"/>
      <c r="GG28" s="119"/>
      <c r="GH28" s="119"/>
      <c r="GI28" s="119"/>
      <c r="GJ28" s="119"/>
      <c r="GK28" s="119"/>
      <c r="GL28" s="119"/>
      <c r="GM28" s="119"/>
      <c r="GN28" s="119"/>
      <c r="GO28" s="119"/>
      <c r="GP28" s="119"/>
      <c r="GQ28" s="119"/>
      <c r="GR28" s="119"/>
      <c r="GS28" s="119"/>
      <c r="GT28" s="119"/>
      <c r="GU28" s="119"/>
      <c r="GV28" s="119"/>
      <c r="GW28" s="119"/>
      <c r="GX28" s="119"/>
      <c r="GY28" s="119"/>
      <c r="GZ28" s="119"/>
      <c r="HA28" s="119"/>
      <c r="HB28" s="119"/>
      <c r="HC28" s="119"/>
      <c r="HD28" s="119"/>
      <c r="HE28" s="119"/>
      <c r="HF28" s="119"/>
      <c r="HG28" s="119"/>
      <c r="HH28" s="119"/>
      <c r="HI28" s="119"/>
      <c r="HJ28" s="119"/>
      <c r="HK28" s="119"/>
      <c r="HL28" s="119"/>
      <c r="HM28" s="119"/>
      <c r="HN28" s="119"/>
      <c r="HO28" s="119"/>
      <c r="HP28" s="119"/>
      <c r="HQ28" s="119"/>
      <c r="HR28" s="119"/>
      <c r="HS28" s="119"/>
      <c r="HT28" s="119"/>
      <c r="HU28" s="119"/>
      <c r="HV28" s="119"/>
      <c r="HW28" s="119"/>
      <c r="HX28" s="119"/>
      <c r="HY28" s="119"/>
      <c r="HZ28" s="119"/>
      <c r="IA28" s="119"/>
      <c r="IB28" s="119"/>
      <c r="IC28" s="119"/>
      <c r="ID28" s="119"/>
      <c r="IE28" s="119"/>
      <c r="IF28" s="119"/>
      <c r="IG28" s="119"/>
      <c r="IH28" s="119"/>
      <c r="II28" s="119"/>
      <c r="IJ28" s="119"/>
      <c r="IK28" s="119"/>
      <c r="IL28" s="119"/>
      <c r="IM28" s="119"/>
      <c r="IN28" s="119"/>
      <c r="IO28" s="119"/>
      <c r="IP28" s="119"/>
      <c r="IQ28" s="119"/>
      <c r="IR28" s="119"/>
      <c r="IS28" s="119"/>
      <c r="IT28" s="119"/>
      <c r="IU28" s="119"/>
    </row>
    <row r="29" spans="1:255" s="112" customFormat="1" x14ac:dyDescent="0.2">
      <c r="A29" s="123"/>
      <c r="B29" s="144"/>
      <c r="C29" s="145" t="s">
        <v>83</v>
      </c>
      <c r="D29" s="123" t="s">
        <v>4</v>
      </c>
      <c r="E29" s="114">
        <v>15.5</v>
      </c>
      <c r="F29" s="114">
        <f>E29*F28</f>
        <v>3.7199999999999998</v>
      </c>
      <c r="G29" s="141"/>
      <c r="H29" s="141"/>
      <c r="I29" s="114"/>
      <c r="J29" s="114"/>
      <c r="K29" s="141"/>
      <c r="L29" s="114"/>
      <c r="M29" s="114"/>
    </row>
    <row r="30" spans="1:255" s="112" customFormat="1" x14ac:dyDescent="0.25">
      <c r="A30" s="123"/>
      <c r="B30" s="113" t="s">
        <v>66</v>
      </c>
      <c r="C30" s="140" t="s">
        <v>117</v>
      </c>
      <c r="D30" s="123" t="s">
        <v>51</v>
      </c>
      <c r="E30" s="114">
        <v>34.700000000000003</v>
      </c>
      <c r="F30" s="114">
        <f>E30*F28</f>
        <v>8.3280000000000012</v>
      </c>
      <c r="G30" s="141"/>
      <c r="H30" s="141"/>
      <c r="I30" s="123"/>
      <c r="J30" s="139"/>
      <c r="K30" s="123"/>
      <c r="L30" s="114"/>
      <c r="M30" s="114"/>
    </row>
    <row r="31" spans="1:255" s="112" customFormat="1" x14ac:dyDescent="0.25">
      <c r="A31" s="123"/>
      <c r="B31" s="146"/>
      <c r="C31" s="147" t="s">
        <v>9</v>
      </c>
      <c r="D31" s="123" t="s">
        <v>118</v>
      </c>
      <c r="E31" s="114">
        <v>2.09</v>
      </c>
      <c r="F31" s="114">
        <f>E31*F28</f>
        <v>0.50159999999999993</v>
      </c>
      <c r="G31" s="114"/>
      <c r="H31" s="139"/>
      <c r="I31" s="114"/>
      <c r="J31" s="139"/>
      <c r="K31" s="114"/>
      <c r="L31" s="114"/>
      <c r="M31" s="114"/>
      <c r="O31" s="119"/>
      <c r="P31" s="119"/>
      <c r="Q31" s="119"/>
      <c r="R31" s="119"/>
      <c r="S31" s="119"/>
      <c r="T31" s="119"/>
      <c r="U31" s="119"/>
      <c r="V31" s="119"/>
      <c r="W31" s="119"/>
      <c r="X31" s="119"/>
      <c r="Y31" s="119"/>
      <c r="Z31" s="119"/>
      <c r="AA31" s="119"/>
      <c r="AB31" s="119"/>
      <c r="AC31" s="119"/>
      <c r="AD31" s="119"/>
      <c r="AE31" s="119"/>
      <c r="AF31" s="119"/>
      <c r="AG31" s="119"/>
      <c r="AH31" s="119"/>
      <c r="AI31" s="119"/>
      <c r="AJ31" s="119"/>
      <c r="AK31" s="119"/>
      <c r="AL31" s="119"/>
      <c r="AM31" s="119"/>
      <c r="AN31" s="119"/>
      <c r="AO31" s="119"/>
      <c r="AP31" s="119"/>
      <c r="AQ31" s="119"/>
      <c r="AR31" s="119"/>
      <c r="AS31" s="119"/>
      <c r="AT31" s="119"/>
      <c r="AU31" s="119"/>
      <c r="AV31" s="119"/>
      <c r="AW31" s="119"/>
      <c r="AX31" s="119"/>
      <c r="AY31" s="119"/>
      <c r="AZ31" s="119"/>
      <c r="BA31" s="119"/>
      <c r="BB31" s="119"/>
      <c r="BC31" s="119"/>
      <c r="BD31" s="119"/>
      <c r="BE31" s="119"/>
      <c r="BF31" s="119"/>
      <c r="BG31" s="119"/>
      <c r="BH31" s="119"/>
      <c r="BI31" s="119"/>
      <c r="BJ31" s="119"/>
      <c r="BK31" s="119"/>
      <c r="BL31" s="119"/>
      <c r="BM31" s="119"/>
      <c r="BN31" s="119"/>
      <c r="BO31" s="119"/>
      <c r="BP31" s="119"/>
      <c r="BQ31" s="119"/>
      <c r="BR31" s="119"/>
      <c r="BS31" s="119"/>
      <c r="BT31" s="119"/>
      <c r="BU31" s="119"/>
      <c r="BV31" s="119"/>
      <c r="BW31" s="119"/>
      <c r="BX31" s="119"/>
      <c r="BY31" s="119"/>
      <c r="BZ31" s="119"/>
      <c r="CA31" s="119"/>
      <c r="CB31" s="119"/>
      <c r="CC31" s="119"/>
      <c r="CD31" s="119"/>
      <c r="CE31" s="119"/>
      <c r="CF31" s="119"/>
      <c r="CG31" s="119"/>
      <c r="CH31" s="119"/>
      <c r="CI31" s="119"/>
      <c r="CJ31" s="119"/>
      <c r="CK31" s="119"/>
      <c r="CL31" s="119"/>
      <c r="CM31" s="119"/>
      <c r="CN31" s="119"/>
      <c r="CO31" s="119"/>
      <c r="CP31" s="119"/>
      <c r="CQ31" s="119"/>
      <c r="CR31" s="119"/>
      <c r="CS31" s="119"/>
      <c r="CT31" s="119"/>
      <c r="CU31" s="119"/>
      <c r="CV31" s="119"/>
      <c r="CW31" s="119"/>
      <c r="CX31" s="119"/>
      <c r="CY31" s="119"/>
      <c r="CZ31" s="119"/>
      <c r="DA31" s="119"/>
      <c r="DB31" s="119"/>
      <c r="DC31" s="119"/>
      <c r="DD31" s="119"/>
      <c r="DE31" s="119"/>
      <c r="DF31" s="119"/>
      <c r="DG31" s="119"/>
      <c r="DH31" s="119"/>
      <c r="DI31" s="119"/>
      <c r="DJ31" s="119"/>
      <c r="DK31" s="119"/>
      <c r="DL31" s="119"/>
      <c r="DM31" s="119"/>
      <c r="DN31" s="119"/>
      <c r="DO31" s="119"/>
      <c r="DP31" s="119"/>
      <c r="DQ31" s="119"/>
      <c r="DR31" s="119"/>
      <c r="DS31" s="119"/>
      <c r="DT31" s="119"/>
      <c r="DU31" s="119"/>
      <c r="DV31" s="119"/>
      <c r="DW31" s="119"/>
      <c r="DX31" s="119"/>
      <c r="DY31" s="119"/>
      <c r="DZ31" s="119"/>
      <c r="EA31" s="119"/>
      <c r="EB31" s="119"/>
      <c r="EC31" s="119"/>
      <c r="ED31" s="119"/>
      <c r="EE31" s="119"/>
      <c r="EF31" s="119"/>
      <c r="EG31" s="119"/>
      <c r="EH31" s="119"/>
      <c r="EI31" s="119"/>
      <c r="EJ31" s="119"/>
      <c r="EK31" s="119"/>
      <c r="EL31" s="119"/>
      <c r="EM31" s="119"/>
      <c r="EN31" s="119"/>
      <c r="EO31" s="119"/>
      <c r="EP31" s="119"/>
      <c r="EQ31" s="119"/>
      <c r="ER31" s="119"/>
      <c r="ES31" s="119"/>
      <c r="ET31" s="119"/>
      <c r="EU31" s="119"/>
      <c r="EV31" s="119"/>
      <c r="EW31" s="119"/>
      <c r="EX31" s="119"/>
      <c r="EY31" s="119"/>
      <c r="EZ31" s="119"/>
      <c r="FA31" s="119"/>
      <c r="FB31" s="119"/>
      <c r="FC31" s="119"/>
      <c r="FD31" s="119"/>
      <c r="FE31" s="119"/>
      <c r="FF31" s="119"/>
      <c r="FG31" s="119"/>
      <c r="FH31" s="119"/>
      <c r="FI31" s="119"/>
      <c r="FJ31" s="119"/>
      <c r="FK31" s="119"/>
      <c r="FL31" s="119"/>
      <c r="FM31" s="119"/>
      <c r="FN31" s="119"/>
      <c r="FO31" s="119"/>
      <c r="FP31" s="119"/>
      <c r="FQ31" s="119"/>
      <c r="FR31" s="119"/>
      <c r="FS31" s="119"/>
      <c r="FT31" s="119"/>
      <c r="FU31" s="119"/>
      <c r="FV31" s="119"/>
      <c r="FW31" s="119"/>
      <c r="FX31" s="119"/>
      <c r="FY31" s="119"/>
      <c r="FZ31" s="119"/>
      <c r="GA31" s="119"/>
      <c r="GB31" s="119"/>
      <c r="GC31" s="119"/>
      <c r="GD31" s="119"/>
      <c r="GE31" s="119"/>
      <c r="GF31" s="119"/>
      <c r="GG31" s="119"/>
      <c r="GH31" s="119"/>
      <c r="GI31" s="119"/>
      <c r="GJ31" s="119"/>
      <c r="GK31" s="119"/>
      <c r="GL31" s="119"/>
      <c r="GM31" s="119"/>
      <c r="GN31" s="119"/>
      <c r="GO31" s="119"/>
      <c r="GP31" s="119"/>
      <c r="GQ31" s="119"/>
      <c r="GR31" s="119"/>
      <c r="GS31" s="119"/>
      <c r="GT31" s="119"/>
      <c r="GU31" s="119"/>
      <c r="GV31" s="119"/>
      <c r="GW31" s="119"/>
      <c r="GX31" s="119"/>
      <c r="GY31" s="119"/>
      <c r="GZ31" s="119"/>
      <c r="HA31" s="119"/>
      <c r="HB31" s="119"/>
      <c r="HC31" s="119"/>
      <c r="HD31" s="119"/>
      <c r="HE31" s="119"/>
      <c r="HF31" s="119"/>
      <c r="HG31" s="119"/>
      <c r="HH31" s="119"/>
      <c r="HI31" s="119"/>
      <c r="HJ31" s="119"/>
      <c r="HK31" s="119"/>
      <c r="HL31" s="119"/>
      <c r="HM31" s="119"/>
      <c r="HN31" s="119"/>
      <c r="HO31" s="119"/>
      <c r="HP31" s="119"/>
      <c r="HQ31" s="119"/>
      <c r="HR31" s="119"/>
      <c r="HS31" s="119"/>
      <c r="HT31" s="119"/>
      <c r="HU31" s="119"/>
      <c r="HV31" s="119"/>
      <c r="HW31" s="119"/>
      <c r="HX31" s="119"/>
      <c r="HY31" s="119"/>
      <c r="HZ31" s="119"/>
      <c r="IA31" s="119"/>
      <c r="IB31" s="119"/>
      <c r="IC31" s="119"/>
      <c r="ID31" s="119"/>
      <c r="IE31" s="119"/>
      <c r="IF31" s="119"/>
      <c r="IG31" s="119"/>
      <c r="IH31" s="119"/>
      <c r="II31" s="119"/>
      <c r="IJ31" s="119"/>
      <c r="IK31" s="119"/>
      <c r="IL31" s="119"/>
      <c r="IM31" s="119"/>
      <c r="IN31" s="119"/>
      <c r="IO31" s="119"/>
      <c r="IP31" s="119"/>
      <c r="IQ31" s="119"/>
      <c r="IR31" s="119"/>
      <c r="IS31" s="119"/>
      <c r="IT31" s="119"/>
      <c r="IU31" s="119"/>
    </row>
    <row r="32" spans="1:255" s="112" customFormat="1" x14ac:dyDescent="0.2">
      <c r="A32" s="148"/>
      <c r="B32" s="123" t="s">
        <v>72</v>
      </c>
      <c r="C32" s="149" t="s">
        <v>40</v>
      </c>
      <c r="D32" s="123" t="s">
        <v>6</v>
      </c>
      <c r="E32" s="114">
        <v>0.04</v>
      </c>
      <c r="F32" s="114">
        <f>E32*F28</f>
        <v>9.5999999999999992E-3</v>
      </c>
      <c r="G32" s="114"/>
      <c r="H32" s="122"/>
      <c r="I32" s="148"/>
      <c r="J32" s="139"/>
      <c r="K32" s="148"/>
      <c r="L32" s="114"/>
      <c r="M32" s="114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  <c r="AX32" s="18"/>
      <c r="AY32" s="18"/>
      <c r="AZ32" s="18"/>
      <c r="BA32" s="18"/>
      <c r="BB32" s="18"/>
      <c r="BC32" s="18"/>
      <c r="BD32" s="18"/>
      <c r="BE32" s="18"/>
      <c r="BF32" s="18"/>
      <c r="BG32" s="18"/>
      <c r="BH32" s="18"/>
      <c r="BI32" s="18"/>
      <c r="BJ32" s="18"/>
      <c r="BK32" s="18"/>
      <c r="BL32" s="18"/>
      <c r="BM32" s="18"/>
      <c r="BN32" s="18"/>
      <c r="BO32" s="18"/>
      <c r="BP32" s="18"/>
      <c r="BQ32" s="18"/>
      <c r="BR32" s="18"/>
      <c r="BS32" s="18"/>
      <c r="BT32" s="18"/>
      <c r="BU32" s="18"/>
      <c r="BV32" s="18"/>
      <c r="BW32" s="18"/>
      <c r="BX32" s="18"/>
      <c r="BY32" s="18"/>
      <c r="BZ32" s="18"/>
      <c r="CA32" s="18"/>
      <c r="CB32" s="18"/>
      <c r="CC32" s="18"/>
      <c r="CD32" s="18"/>
      <c r="CE32" s="18"/>
      <c r="CF32" s="18"/>
      <c r="CG32" s="18"/>
      <c r="CH32" s="18"/>
      <c r="CI32" s="18"/>
      <c r="CJ32" s="18"/>
      <c r="CK32" s="18"/>
      <c r="CL32" s="18"/>
      <c r="CM32" s="18"/>
      <c r="CN32" s="18"/>
      <c r="CO32" s="18"/>
      <c r="CP32" s="18"/>
      <c r="CQ32" s="18"/>
      <c r="CR32" s="18"/>
      <c r="CS32" s="18"/>
      <c r="CT32" s="18"/>
      <c r="CU32" s="18"/>
      <c r="CV32" s="18"/>
      <c r="CW32" s="18"/>
      <c r="CX32" s="18"/>
      <c r="CY32" s="18"/>
      <c r="CZ32" s="18"/>
      <c r="DA32" s="18"/>
      <c r="DB32" s="18"/>
      <c r="DC32" s="18"/>
      <c r="DD32" s="18"/>
      <c r="DE32" s="18"/>
      <c r="DF32" s="18"/>
      <c r="DG32" s="18"/>
      <c r="DH32" s="18"/>
      <c r="DI32" s="18"/>
      <c r="DJ32" s="18"/>
      <c r="DK32" s="18"/>
      <c r="DL32" s="18"/>
      <c r="DM32" s="18"/>
      <c r="DN32" s="18"/>
      <c r="DO32" s="18"/>
      <c r="DP32" s="18"/>
      <c r="DQ32" s="18"/>
      <c r="DR32" s="18"/>
      <c r="DS32" s="18"/>
      <c r="DT32" s="18"/>
      <c r="DU32" s="18"/>
      <c r="DV32" s="18"/>
      <c r="DW32" s="18"/>
      <c r="DX32" s="18"/>
      <c r="DY32" s="18"/>
      <c r="DZ32" s="18"/>
      <c r="EA32" s="18"/>
      <c r="EB32" s="18"/>
      <c r="EC32" s="18"/>
      <c r="ED32" s="18"/>
      <c r="EE32" s="18"/>
      <c r="EF32" s="18"/>
      <c r="EG32" s="18"/>
      <c r="EH32" s="18"/>
      <c r="EI32" s="18"/>
      <c r="EJ32" s="18"/>
      <c r="EK32" s="18"/>
      <c r="EL32" s="18"/>
      <c r="EM32" s="18"/>
      <c r="EN32" s="18"/>
      <c r="EO32" s="18"/>
      <c r="EP32" s="18"/>
      <c r="EQ32" s="18"/>
      <c r="ER32" s="18"/>
      <c r="ES32" s="18"/>
      <c r="ET32" s="18"/>
      <c r="EU32" s="18"/>
      <c r="EV32" s="18"/>
      <c r="EW32" s="18"/>
      <c r="EX32" s="18"/>
      <c r="EY32" s="18"/>
      <c r="EZ32" s="18"/>
      <c r="FA32" s="18"/>
      <c r="FB32" s="18"/>
      <c r="FC32" s="18"/>
      <c r="FD32" s="18"/>
      <c r="FE32" s="18"/>
      <c r="FF32" s="18"/>
      <c r="FG32" s="18"/>
      <c r="FH32" s="18"/>
      <c r="FI32" s="18"/>
      <c r="FJ32" s="18"/>
      <c r="FK32" s="18"/>
      <c r="FL32" s="18"/>
      <c r="FM32" s="18"/>
      <c r="FN32" s="18"/>
      <c r="FO32" s="18"/>
      <c r="FP32" s="18"/>
      <c r="FQ32" s="18"/>
      <c r="FR32" s="18"/>
      <c r="FS32" s="18"/>
      <c r="FT32" s="18"/>
      <c r="FU32" s="18"/>
      <c r="FV32" s="18"/>
      <c r="FW32" s="18"/>
      <c r="FX32" s="18"/>
      <c r="FY32" s="18"/>
      <c r="FZ32" s="18"/>
      <c r="GA32" s="18"/>
      <c r="GB32" s="18"/>
      <c r="GC32" s="18"/>
      <c r="GD32" s="18"/>
      <c r="GE32" s="18"/>
      <c r="GF32" s="18"/>
      <c r="GG32" s="18"/>
      <c r="GH32" s="18"/>
      <c r="GI32" s="18"/>
      <c r="GJ32" s="18"/>
      <c r="GK32" s="18"/>
      <c r="GL32" s="18"/>
      <c r="GM32" s="18"/>
      <c r="GN32" s="18"/>
      <c r="GO32" s="18"/>
      <c r="GP32" s="18"/>
      <c r="GQ32" s="18"/>
      <c r="GR32" s="18"/>
      <c r="GS32" s="18"/>
      <c r="GT32" s="18"/>
      <c r="GU32" s="18"/>
      <c r="GV32" s="18"/>
      <c r="GW32" s="18"/>
      <c r="GX32" s="18"/>
      <c r="GY32" s="18"/>
      <c r="GZ32" s="18"/>
      <c r="HA32" s="18"/>
      <c r="HB32" s="18"/>
      <c r="HC32" s="18"/>
      <c r="HD32" s="18"/>
      <c r="HE32" s="18"/>
      <c r="HF32" s="18"/>
      <c r="HG32" s="18"/>
      <c r="HH32" s="18"/>
      <c r="HI32" s="18"/>
      <c r="HJ32" s="18"/>
      <c r="HK32" s="18"/>
      <c r="HL32" s="18"/>
      <c r="HM32" s="18"/>
      <c r="HN32" s="18"/>
      <c r="HO32" s="18"/>
      <c r="HP32" s="18"/>
      <c r="HQ32" s="18"/>
      <c r="HR32" s="18"/>
      <c r="HS32" s="18"/>
      <c r="HT32" s="18"/>
      <c r="HU32" s="18"/>
      <c r="HV32" s="18"/>
      <c r="HW32" s="18"/>
      <c r="HX32" s="18"/>
      <c r="HY32" s="18"/>
      <c r="HZ32" s="18"/>
      <c r="IA32" s="18"/>
      <c r="IB32" s="18"/>
      <c r="IC32" s="18"/>
      <c r="ID32" s="18"/>
      <c r="IE32" s="18"/>
      <c r="IF32" s="18"/>
      <c r="IG32" s="18"/>
      <c r="IH32" s="18"/>
      <c r="II32" s="18"/>
      <c r="IJ32" s="18"/>
      <c r="IK32" s="18"/>
      <c r="IL32" s="18"/>
      <c r="IM32" s="18"/>
      <c r="IN32" s="18"/>
      <c r="IO32" s="18"/>
      <c r="IP32" s="18"/>
      <c r="IQ32" s="18"/>
      <c r="IR32" s="18"/>
      <c r="IS32" s="18"/>
      <c r="IT32" s="18"/>
      <c r="IU32" s="18"/>
    </row>
    <row r="33" spans="1:13" s="44" customFormat="1" ht="36" x14ac:dyDescent="0.25">
      <c r="A33" s="51">
        <v>9</v>
      </c>
      <c r="B33" s="52" t="s">
        <v>49</v>
      </c>
      <c r="C33" s="125" t="s">
        <v>110</v>
      </c>
      <c r="D33" s="54" t="s">
        <v>26</v>
      </c>
      <c r="E33" s="56"/>
      <c r="F33" s="56">
        <f>F27*2</f>
        <v>480</v>
      </c>
      <c r="G33" s="56"/>
      <c r="H33" s="56"/>
      <c r="I33" s="56"/>
      <c r="J33" s="56"/>
      <c r="K33" s="56"/>
      <c r="L33" s="56"/>
      <c r="M33" s="57"/>
    </row>
    <row r="34" spans="1:13" s="87" customFormat="1" x14ac:dyDescent="0.2">
      <c r="A34" s="11"/>
      <c r="B34" s="12"/>
      <c r="C34" s="13" t="s">
        <v>131</v>
      </c>
      <c r="D34" s="12"/>
      <c r="E34" s="14"/>
      <c r="F34" s="12"/>
      <c r="G34" s="15"/>
      <c r="H34" s="12"/>
      <c r="I34" s="14"/>
      <c r="J34" s="12"/>
      <c r="K34" s="14"/>
      <c r="L34" s="15"/>
      <c r="M34" s="16"/>
    </row>
    <row r="35" spans="1:13" s="44" customFormat="1" x14ac:dyDescent="0.25">
      <c r="A35" s="51">
        <v>10</v>
      </c>
      <c r="B35" s="52" t="s">
        <v>52</v>
      </c>
      <c r="C35" s="75" t="s">
        <v>42</v>
      </c>
      <c r="D35" s="76" t="s">
        <v>6</v>
      </c>
      <c r="E35" s="55"/>
      <c r="F35" s="55">
        <v>25.74</v>
      </c>
      <c r="G35" s="56"/>
      <c r="H35" s="56"/>
      <c r="I35" s="56"/>
      <c r="J35" s="56"/>
      <c r="K35" s="56"/>
      <c r="L35" s="56"/>
      <c r="M35" s="57"/>
    </row>
    <row r="36" spans="1:13" s="44" customFormat="1" x14ac:dyDescent="0.25">
      <c r="A36" s="40"/>
      <c r="B36" s="30"/>
      <c r="C36" s="31"/>
      <c r="D36" s="88" t="s">
        <v>53</v>
      </c>
      <c r="E36" s="89"/>
      <c r="F36" s="89">
        <f>F35/10</f>
        <v>2.5739999999999998</v>
      </c>
      <c r="G36" s="32"/>
      <c r="H36" s="32"/>
      <c r="I36" s="32"/>
      <c r="J36" s="32"/>
      <c r="K36" s="32"/>
      <c r="L36" s="32"/>
      <c r="M36" s="90"/>
    </row>
    <row r="37" spans="1:13" s="45" customFormat="1" x14ac:dyDescent="0.25">
      <c r="A37" s="33"/>
      <c r="B37" s="37"/>
      <c r="C37" s="60" t="s">
        <v>12</v>
      </c>
      <c r="D37" s="47" t="s">
        <v>4</v>
      </c>
      <c r="E37" s="73">
        <v>17.8</v>
      </c>
      <c r="F37" s="73">
        <f>F36*E37</f>
        <v>45.8172</v>
      </c>
      <c r="G37" s="36"/>
      <c r="H37" s="36"/>
      <c r="I37" s="36"/>
      <c r="J37" s="36"/>
      <c r="K37" s="36"/>
      <c r="L37" s="36"/>
      <c r="M37" s="74"/>
    </row>
    <row r="38" spans="1:13" s="45" customFormat="1" x14ac:dyDescent="0.25">
      <c r="A38" s="33"/>
      <c r="B38" s="37" t="s">
        <v>54</v>
      </c>
      <c r="C38" s="91" t="s">
        <v>55</v>
      </c>
      <c r="D38" s="47" t="s">
        <v>6</v>
      </c>
      <c r="E38" s="73">
        <v>11</v>
      </c>
      <c r="F38" s="73">
        <f>F36*E38</f>
        <v>28.314</v>
      </c>
      <c r="G38" s="36"/>
      <c r="H38" s="36"/>
      <c r="I38" s="36"/>
      <c r="J38" s="36"/>
      <c r="K38" s="36"/>
      <c r="L38" s="36"/>
      <c r="M38" s="74"/>
    </row>
    <row r="39" spans="1:13" s="44" customFormat="1" ht="25.5" x14ac:dyDescent="0.25">
      <c r="A39" s="51">
        <v>11</v>
      </c>
      <c r="B39" s="92" t="s">
        <v>79</v>
      </c>
      <c r="C39" s="53" t="s">
        <v>82</v>
      </c>
      <c r="D39" s="54" t="s">
        <v>6</v>
      </c>
      <c r="E39" s="56"/>
      <c r="F39" s="77">
        <v>305.94</v>
      </c>
      <c r="G39" s="77"/>
      <c r="H39" s="77"/>
      <c r="I39" s="77"/>
      <c r="J39" s="77"/>
      <c r="K39" s="77"/>
      <c r="L39" s="77"/>
      <c r="M39" s="93"/>
    </row>
    <row r="40" spans="1:13" s="6" customFormat="1" x14ac:dyDescent="0.25">
      <c r="A40" s="49"/>
      <c r="B40" s="97"/>
      <c r="C40" s="98"/>
      <c r="D40" s="99" t="s">
        <v>67</v>
      </c>
      <c r="E40" s="100"/>
      <c r="F40" s="101">
        <f>F39/100</f>
        <v>3.0594000000000001</v>
      </c>
      <c r="G40" s="101"/>
      <c r="H40" s="101"/>
      <c r="I40" s="101"/>
      <c r="J40" s="101"/>
      <c r="K40" s="101"/>
      <c r="L40" s="101"/>
      <c r="M40" s="102"/>
    </row>
    <row r="41" spans="1:13" s="45" customFormat="1" x14ac:dyDescent="0.25">
      <c r="A41" s="33"/>
      <c r="B41" s="43"/>
      <c r="C41" s="60" t="s">
        <v>12</v>
      </c>
      <c r="D41" s="47" t="s">
        <v>4</v>
      </c>
      <c r="E41" s="36">
        <v>464</v>
      </c>
      <c r="F41" s="81">
        <f>E41*F40</f>
        <v>1419.5616</v>
      </c>
      <c r="G41" s="81"/>
      <c r="H41" s="81"/>
      <c r="I41" s="81"/>
      <c r="J41" s="81"/>
      <c r="K41" s="81"/>
      <c r="L41" s="81"/>
      <c r="M41" s="82"/>
    </row>
    <row r="42" spans="1:13" s="45" customFormat="1" x14ac:dyDescent="0.25">
      <c r="A42" s="33"/>
      <c r="B42" s="43"/>
      <c r="C42" s="91" t="s">
        <v>9</v>
      </c>
      <c r="D42" s="65" t="s">
        <v>8</v>
      </c>
      <c r="E42" s="36">
        <v>93</v>
      </c>
      <c r="F42" s="81">
        <f>E42*F40</f>
        <v>284.52420000000001</v>
      </c>
      <c r="G42" s="81"/>
      <c r="H42" s="81"/>
      <c r="I42" s="81"/>
      <c r="J42" s="81"/>
      <c r="K42" s="36"/>
      <c r="L42" s="81"/>
      <c r="M42" s="82"/>
    </row>
    <row r="43" spans="1:13" s="45" customFormat="1" ht="13.5" customHeight="1" x14ac:dyDescent="0.25">
      <c r="A43" s="33"/>
      <c r="B43" s="43" t="s">
        <v>76</v>
      </c>
      <c r="C43" s="91" t="s">
        <v>73</v>
      </c>
      <c r="D43" s="65" t="s">
        <v>26</v>
      </c>
      <c r="E43" s="36" t="s">
        <v>75</v>
      </c>
      <c r="F43" s="96">
        <v>2.65</v>
      </c>
      <c r="G43" s="81"/>
      <c r="H43" s="81"/>
      <c r="I43" s="81"/>
      <c r="J43" s="81"/>
      <c r="K43" s="36"/>
      <c r="L43" s="81"/>
      <c r="M43" s="82"/>
    </row>
    <row r="44" spans="1:13" s="45" customFormat="1" x14ac:dyDescent="0.25">
      <c r="A44" s="33"/>
      <c r="B44" s="43" t="s">
        <v>43</v>
      </c>
      <c r="C44" s="91" t="s">
        <v>74</v>
      </c>
      <c r="D44" s="65" t="s">
        <v>26</v>
      </c>
      <c r="E44" s="36" t="s">
        <v>75</v>
      </c>
      <c r="F44" s="96">
        <v>0.73440000000000005</v>
      </c>
      <c r="G44" s="81"/>
      <c r="H44" s="81"/>
      <c r="I44" s="81"/>
      <c r="J44" s="81"/>
      <c r="K44" s="36"/>
      <c r="L44" s="81"/>
      <c r="M44" s="82"/>
    </row>
    <row r="45" spans="1:13" s="45" customFormat="1" x14ac:dyDescent="0.25">
      <c r="A45" s="33"/>
      <c r="B45" s="34" t="s">
        <v>81</v>
      </c>
      <c r="C45" s="35" t="s">
        <v>38</v>
      </c>
      <c r="D45" s="41" t="s">
        <v>6</v>
      </c>
      <c r="E45" s="36">
        <v>101.5</v>
      </c>
      <c r="F45" s="81">
        <f>E45*F40</f>
        <v>310.52910000000003</v>
      </c>
      <c r="G45" s="81"/>
      <c r="H45" s="81"/>
      <c r="I45" s="81"/>
      <c r="J45" s="81"/>
      <c r="K45" s="81"/>
      <c r="L45" s="81"/>
      <c r="M45" s="82"/>
    </row>
    <row r="46" spans="1:13" s="45" customFormat="1" x14ac:dyDescent="0.25">
      <c r="A46" s="33"/>
      <c r="B46" s="34" t="s">
        <v>56</v>
      </c>
      <c r="C46" s="91" t="s">
        <v>57</v>
      </c>
      <c r="D46" s="41" t="s">
        <v>3</v>
      </c>
      <c r="E46" s="36">
        <v>75.099999999999994</v>
      </c>
      <c r="F46" s="81">
        <f>E46*F40</f>
        <v>229.76094000000001</v>
      </c>
      <c r="G46" s="81"/>
      <c r="H46" s="81"/>
      <c r="I46" s="81"/>
      <c r="J46" s="81"/>
      <c r="K46" s="81"/>
      <c r="L46" s="81"/>
      <c r="M46" s="82"/>
    </row>
    <row r="47" spans="1:13" s="45" customFormat="1" x14ac:dyDescent="0.25">
      <c r="A47" s="33"/>
      <c r="B47" s="43" t="s">
        <v>58</v>
      </c>
      <c r="C47" s="91" t="s">
        <v>68</v>
      </c>
      <c r="D47" s="41" t="s">
        <v>6</v>
      </c>
      <c r="E47" s="36">
        <v>0.13</v>
      </c>
      <c r="F47" s="81">
        <f>E47*F40</f>
        <v>0.39772200000000002</v>
      </c>
      <c r="G47" s="81"/>
      <c r="H47" s="81"/>
      <c r="I47" s="81"/>
      <c r="J47" s="81"/>
      <c r="K47" s="81"/>
      <c r="L47" s="81"/>
      <c r="M47" s="82"/>
    </row>
    <row r="48" spans="1:13" s="45" customFormat="1" ht="25.5" x14ac:dyDescent="0.25">
      <c r="A48" s="33"/>
      <c r="B48" s="43" t="s">
        <v>44</v>
      </c>
      <c r="C48" s="38" t="s">
        <v>59</v>
      </c>
      <c r="D48" s="41" t="s">
        <v>6</v>
      </c>
      <c r="E48" s="36">
        <v>1.53</v>
      </c>
      <c r="F48" s="81">
        <f>E48*F40</f>
        <v>4.6808820000000004</v>
      </c>
      <c r="G48" s="81"/>
      <c r="H48" s="81"/>
      <c r="I48" s="81"/>
      <c r="J48" s="81"/>
      <c r="K48" s="81"/>
      <c r="L48" s="81"/>
      <c r="M48" s="82"/>
    </row>
    <row r="49" spans="1:13" s="45" customFormat="1" x14ac:dyDescent="0.25">
      <c r="A49" s="33"/>
      <c r="B49" s="43" t="s">
        <v>104</v>
      </c>
      <c r="C49" s="38" t="s">
        <v>105</v>
      </c>
      <c r="D49" s="41" t="s">
        <v>50</v>
      </c>
      <c r="E49" s="36" t="s">
        <v>106</v>
      </c>
      <c r="F49" s="81">
        <v>41</v>
      </c>
      <c r="G49" s="81"/>
      <c r="H49" s="81"/>
      <c r="I49" s="81"/>
      <c r="J49" s="81"/>
      <c r="K49" s="81"/>
      <c r="L49" s="81"/>
      <c r="M49" s="82"/>
    </row>
    <row r="50" spans="1:13" s="45" customFormat="1" x14ac:dyDescent="0.25">
      <c r="A50" s="33"/>
      <c r="B50" s="43" t="s">
        <v>69</v>
      </c>
      <c r="C50" s="38" t="s">
        <v>80</v>
      </c>
      <c r="D50" s="41" t="s">
        <v>26</v>
      </c>
      <c r="E50" s="36">
        <v>0.08</v>
      </c>
      <c r="F50" s="81">
        <f>E50*F40</f>
        <v>0.24475200000000003</v>
      </c>
      <c r="G50" s="81"/>
      <c r="H50" s="81"/>
      <c r="I50" s="81"/>
      <c r="J50" s="81"/>
      <c r="K50" s="81"/>
      <c r="L50" s="81"/>
      <c r="M50" s="82"/>
    </row>
    <row r="51" spans="1:13" s="45" customFormat="1" x14ac:dyDescent="0.25">
      <c r="A51" s="33"/>
      <c r="B51" s="34" t="s">
        <v>60</v>
      </c>
      <c r="C51" s="91" t="s">
        <v>47</v>
      </c>
      <c r="D51" s="41" t="s">
        <v>26</v>
      </c>
      <c r="E51" s="36">
        <v>0.08</v>
      </c>
      <c r="F51" s="81">
        <f>E51*F40</f>
        <v>0.24475200000000003</v>
      </c>
      <c r="G51" s="81"/>
      <c r="H51" s="81"/>
      <c r="I51" s="81"/>
      <c r="J51" s="81"/>
      <c r="K51" s="81"/>
      <c r="L51" s="81"/>
      <c r="M51" s="82"/>
    </row>
    <row r="52" spans="1:13" s="45" customFormat="1" x14ac:dyDescent="0.25">
      <c r="A52" s="33"/>
      <c r="B52" s="43"/>
      <c r="C52" s="91" t="s">
        <v>7</v>
      </c>
      <c r="D52" s="47" t="s">
        <v>8</v>
      </c>
      <c r="E52" s="36">
        <v>20</v>
      </c>
      <c r="F52" s="81">
        <f>E52*F40</f>
        <v>61.188000000000002</v>
      </c>
      <c r="G52" s="94"/>
      <c r="H52" s="81"/>
      <c r="I52" s="81"/>
      <c r="J52" s="81"/>
      <c r="K52" s="81"/>
      <c r="L52" s="81"/>
      <c r="M52" s="82"/>
    </row>
    <row r="53" spans="1:13" s="44" customFormat="1" ht="25.5" x14ac:dyDescent="0.25">
      <c r="A53" s="51">
        <v>12</v>
      </c>
      <c r="B53" s="52" t="s">
        <v>98</v>
      </c>
      <c r="C53" s="53" t="s">
        <v>119</v>
      </c>
      <c r="D53" s="110" t="s">
        <v>30</v>
      </c>
      <c r="E53" s="77"/>
      <c r="F53" s="77">
        <v>24</v>
      </c>
      <c r="G53" s="77"/>
      <c r="H53" s="77"/>
      <c r="I53" s="77"/>
      <c r="J53" s="77"/>
      <c r="K53" s="77"/>
      <c r="L53" s="77"/>
      <c r="M53" s="93"/>
    </row>
    <row r="54" spans="1:13" s="45" customFormat="1" x14ac:dyDescent="0.25">
      <c r="A54" s="33"/>
      <c r="B54" s="34" t="s">
        <v>99</v>
      </c>
      <c r="C54" s="91"/>
      <c r="D54" s="109" t="s">
        <v>29</v>
      </c>
      <c r="E54" s="81"/>
      <c r="F54" s="81">
        <f>F53/100</f>
        <v>0.24</v>
      </c>
      <c r="G54" s="81"/>
      <c r="H54" s="81"/>
      <c r="I54" s="81"/>
      <c r="J54" s="81"/>
      <c r="K54" s="81"/>
      <c r="L54" s="81"/>
      <c r="M54" s="82"/>
    </row>
    <row r="55" spans="1:13" s="45" customFormat="1" x14ac:dyDescent="0.25">
      <c r="A55" s="33"/>
      <c r="B55" s="34" t="s">
        <v>100</v>
      </c>
      <c r="C55" s="60" t="s">
        <v>12</v>
      </c>
      <c r="D55" s="47" t="s">
        <v>4</v>
      </c>
      <c r="E55" s="36">
        <v>15</v>
      </c>
      <c r="F55" s="81">
        <f>F54*E55</f>
        <v>3.5999999999999996</v>
      </c>
      <c r="G55" s="81"/>
      <c r="H55" s="81"/>
      <c r="I55" s="81"/>
      <c r="J55" s="81"/>
      <c r="K55" s="81"/>
      <c r="L55" s="81"/>
      <c r="M55" s="82"/>
    </row>
    <row r="56" spans="1:13" s="45" customFormat="1" x14ac:dyDescent="0.25">
      <c r="A56" s="33"/>
      <c r="B56" s="34" t="s">
        <v>61</v>
      </c>
      <c r="C56" s="42" t="s">
        <v>62</v>
      </c>
      <c r="D56" s="109" t="s">
        <v>101</v>
      </c>
      <c r="E56" s="81">
        <v>122</v>
      </c>
      <c r="F56" s="81">
        <f>E56*F54</f>
        <v>29.279999999999998</v>
      </c>
      <c r="G56" s="81"/>
      <c r="H56" s="81"/>
      <c r="I56" s="81"/>
      <c r="J56" s="81"/>
      <c r="K56" s="81"/>
      <c r="L56" s="81"/>
      <c r="M56" s="82"/>
    </row>
    <row r="57" spans="1:13" s="45" customFormat="1" x14ac:dyDescent="0.25">
      <c r="A57" s="33"/>
      <c r="B57" s="34" t="s">
        <v>102</v>
      </c>
      <c r="C57" s="91" t="s">
        <v>120</v>
      </c>
      <c r="D57" s="109" t="s">
        <v>3</v>
      </c>
      <c r="E57" s="36" t="s">
        <v>103</v>
      </c>
      <c r="F57" s="81">
        <v>43.31</v>
      </c>
      <c r="G57" s="81"/>
      <c r="H57" s="81"/>
      <c r="I57" s="81"/>
      <c r="J57" s="81"/>
      <c r="K57" s="81"/>
      <c r="L57" s="81"/>
      <c r="M57" s="82"/>
    </row>
    <row r="58" spans="1:13" s="44" customFormat="1" x14ac:dyDescent="0.25">
      <c r="A58" s="51">
        <v>13</v>
      </c>
      <c r="B58" s="92" t="s">
        <v>87</v>
      </c>
      <c r="C58" s="95" t="s">
        <v>88</v>
      </c>
      <c r="D58" s="54" t="s">
        <v>6</v>
      </c>
      <c r="E58" s="56"/>
      <c r="F58" s="56">
        <v>21.6</v>
      </c>
      <c r="G58" s="56"/>
      <c r="H58" s="56"/>
      <c r="I58" s="56"/>
      <c r="J58" s="56"/>
      <c r="K58" s="56"/>
      <c r="L58" s="56"/>
      <c r="M58" s="57"/>
    </row>
    <row r="59" spans="1:13" s="45" customFormat="1" x14ac:dyDescent="0.25">
      <c r="A59" s="33"/>
      <c r="B59" s="34"/>
      <c r="C59" s="42" t="s">
        <v>89</v>
      </c>
      <c r="D59" s="34" t="s">
        <v>4</v>
      </c>
      <c r="E59" s="36">
        <v>6.5</v>
      </c>
      <c r="F59" s="36">
        <f>ROUND(F58*E59,2)</f>
        <v>140.4</v>
      </c>
      <c r="G59" s="36"/>
      <c r="H59" s="36"/>
      <c r="I59" s="36"/>
      <c r="J59" s="36"/>
      <c r="K59" s="36"/>
      <c r="L59" s="36"/>
      <c r="M59" s="74"/>
    </row>
    <row r="60" spans="1:13" s="45" customFormat="1" x14ac:dyDescent="0.25">
      <c r="A60" s="33"/>
      <c r="B60" s="34"/>
      <c r="C60" s="91" t="s">
        <v>9</v>
      </c>
      <c r="D60" s="39" t="s">
        <v>8</v>
      </c>
      <c r="E60" s="36">
        <v>2.16</v>
      </c>
      <c r="F60" s="36">
        <f>ROUND(F58*E60,2)</f>
        <v>46.66</v>
      </c>
      <c r="G60" s="36"/>
      <c r="H60" s="36"/>
      <c r="I60" s="36"/>
      <c r="J60" s="36"/>
      <c r="K60" s="81"/>
      <c r="L60" s="36"/>
      <c r="M60" s="74"/>
    </row>
    <row r="61" spans="1:13" s="45" customFormat="1" x14ac:dyDescent="0.25">
      <c r="A61" s="33"/>
      <c r="B61" s="34" t="s">
        <v>90</v>
      </c>
      <c r="C61" s="91" t="s">
        <v>91</v>
      </c>
      <c r="D61" s="39" t="s">
        <v>6</v>
      </c>
      <c r="E61" s="36">
        <v>1.1499999999999999</v>
      </c>
      <c r="F61" s="36">
        <f>E61*F58</f>
        <v>24.84</v>
      </c>
      <c r="G61" s="36"/>
      <c r="H61" s="36"/>
      <c r="I61" s="36"/>
      <c r="J61" s="36"/>
      <c r="K61" s="36"/>
      <c r="L61" s="36"/>
      <c r="M61" s="74"/>
    </row>
    <row r="62" spans="1:13" s="45" customFormat="1" x14ac:dyDescent="0.25">
      <c r="A62" s="33"/>
      <c r="B62" s="34"/>
      <c r="C62" s="91" t="s">
        <v>7</v>
      </c>
      <c r="D62" s="41" t="s">
        <v>8</v>
      </c>
      <c r="E62" s="73">
        <v>0.02</v>
      </c>
      <c r="F62" s="36">
        <f>ROUND(F58*E62,2)</f>
        <v>0.43</v>
      </c>
      <c r="G62" s="36"/>
      <c r="H62" s="36"/>
      <c r="I62" s="36"/>
      <c r="J62" s="36"/>
      <c r="K62" s="81"/>
      <c r="L62" s="36"/>
      <c r="M62" s="74"/>
    </row>
    <row r="63" spans="1:13" s="44" customFormat="1" x14ac:dyDescent="0.25">
      <c r="A63" s="51">
        <v>14</v>
      </c>
      <c r="B63" s="92" t="s">
        <v>92</v>
      </c>
      <c r="C63" s="95" t="s">
        <v>93</v>
      </c>
      <c r="D63" s="54" t="s">
        <v>6</v>
      </c>
      <c r="E63" s="56"/>
      <c r="F63" s="56">
        <v>32.4</v>
      </c>
      <c r="G63" s="56"/>
      <c r="H63" s="56"/>
      <c r="I63" s="56"/>
      <c r="J63" s="56"/>
      <c r="K63" s="56"/>
      <c r="L63" s="56"/>
      <c r="M63" s="57"/>
    </row>
    <row r="64" spans="1:13" s="45" customFormat="1" x14ac:dyDescent="0.25">
      <c r="A64" s="33"/>
      <c r="B64" s="34"/>
      <c r="C64" s="91"/>
      <c r="D64" s="39" t="s">
        <v>84</v>
      </c>
      <c r="E64" s="81"/>
      <c r="F64" s="96">
        <f>F63/100</f>
        <v>0.32400000000000001</v>
      </c>
      <c r="G64" s="36"/>
      <c r="H64" s="36"/>
      <c r="I64" s="36"/>
      <c r="J64" s="36"/>
      <c r="K64" s="36"/>
      <c r="L64" s="36"/>
      <c r="M64" s="74"/>
    </row>
    <row r="65" spans="1:13" s="45" customFormat="1" x14ac:dyDescent="0.25">
      <c r="A65" s="33"/>
      <c r="B65" s="34"/>
      <c r="C65" s="42" t="s">
        <v>89</v>
      </c>
      <c r="D65" s="34" t="s">
        <v>4</v>
      </c>
      <c r="E65" s="115">
        <v>278</v>
      </c>
      <c r="F65" s="81">
        <f>F64*E65</f>
        <v>90.072000000000003</v>
      </c>
      <c r="G65" s="36"/>
      <c r="H65" s="36"/>
      <c r="I65" s="36"/>
      <c r="J65" s="81"/>
      <c r="K65" s="36"/>
      <c r="L65" s="36"/>
      <c r="M65" s="82"/>
    </row>
    <row r="66" spans="1:13" s="45" customFormat="1" x14ac:dyDescent="0.25">
      <c r="A66" s="33"/>
      <c r="B66" s="34"/>
      <c r="C66" s="91" t="s">
        <v>9</v>
      </c>
      <c r="D66" s="43" t="s">
        <v>8</v>
      </c>
      <c r="E66" s="115">
        <v>0.26</v>
      </c>
      <c r="F66" s="81">
        <f>F64*E66</f>
        <v>8.4240000000000009E-2</v>
      </c>
      <c r="G66" s="36"/>
      <c r="H66" s="36"/>
      <c r="I66" s="36"/>
      <c r="J66" s="36"/>
      <c r="K66" s="81"/>
      <c r="L66" s="81"/>
      <c r="M66" s="82"/>
    </row>
    <row r="67" spans="1:13" s="45" customFormat="1" ht="15" x14ac:dyDescent="0.25">
      <c r="A67" s="33"/>
      <c r="B67" s="34" t="s">
        <v>86</v>
      </c>
      <c r="C67" s="91" t="s">
        <v>94</v>
      </c>
      <c r="D67" s="109" t="s">
        <v>95</v>
      </c>
      <c r="E67" s="81">
        <v>101</v>
      </c>
      <c r="F67" s="81">
        <f>F64*E67</f>
        <v>32.724000000000004</v>
      </c>
      <c r="G67" s="36"/>
      <c r="H67" s="81"/>
      <c r="I67" s="36"/>
      <c r="J67" s="36"/>
      <c r="K67" s="36"/>
      <c r="L67" s="36"/>
      <c r="M67" s="82"/>
    </row>
    <row r="68" spans="1:13" s="44" customFormat="1" x14ac:dyDescent="0.25">
      <c r="A68" s="51">
        <v>15</v>
      </c>
      <c r="B68" s="92" t="s">
        <v>63</v>
      </c>
      <c r="C68" s="95" t="s">
        <v>64</v>
      </c>
      <c r="D68" s="54" t="s">
        <v>3</v>
      </c>
      <c r="E68" s="56"/>
      <c r="F68" s="77">
        <v>364.8</v>
      </c>
      <c r="G68" s="77"/>
      <c r="H68" s="77"/>
      <c r="I68" s="77"/>
      <c r="J68" s="77"/>
      <c r="K68" s="77"/>
      <c r="L68" s="77"/>
      <c r="M68" s="93"/>
    </row>
    <row r="69" spans="1:13" s="45" customFormat="1" x14ac:dyDescent="0.25">
      <c r="A69" s="33"/>
      <c r="B69" s="34"/>
      <c r="C69" s="48"/>
      <c r="D69" s="47" t="s">
        <v>25</v>
      </c>
      <c r="E69" s="81"/>
      <c r="F69" s="81">
        <f>F68/100</f>
        <v>3.6480000000000001</v>
      </c>
      <c r="G69" s="81"/>
      <c r="H69" s="81"/>
      <c r="I69" s="81"/>
      <c r="J69" s="81"/>
      <c r="K69" s="81"/>
      <c r="L69" s="81"/>
      <c r="M69" s="82"/>
    </row>
    <row r="70" spans="1:13" s="45" customFormat="1" x14ac:dyDescent="0.25">
      <c r="A70" s="33"/>
      <c r="B70" s="34"/>
      <c r="C70" s="60" t="s">
        <v>12</v>
      </c>
      <c r="D70" s="47" t="s">
        <v>4</v>
      </c>
      <c r="E70" s="36">
        <v>33.6</v>
      </c>
      <c r="F70" s="81">
        <f>ROUND(F69*E70,2)</f>
        <v>122.57</v>
      </c>
      <c r="G70" s="81"/>
      <c r="H70" s="81"/>
      <c r="I70" s="81"/>
      <c r="J70" s="81"/>
      <c r="K70" s="81"/>
      <c r="L70" s="81"/>
      <c r="M70" s="82"/>
    </row>
    <row r="71" spans="1:13" s="45" customFormat="1" x14ac:dyDescent="0.25">
      <c r="A71" s="33"/>
      <c r="B71" s="34"/>
      <c r="C71" s="116" t="s">
        <v>9</v>
      </c>
      <c r="D71" s="65" t="s">
        <v>8</v>
      </c>
      <c r="E71" s="36">
        <v>1.5</v>
      </c>
      <c r="F71" s="81">
        <f>ROUND(F69*E71,2)</f>
        <v>5.47</v>
      </c>
      <c r="G71" s="81"/>
      <c r="H71" s="81"/>
      <c r="I71" s="81"/>
      <c r="J71" s="81"/>
      <c r="K71" s="36"/>
      <c r="L71" s="81"/>
      <c r="M71" s="82"/>
    </row>
    <row r="72" spans="1:13" s="45" customFormat="1" x14ac:dyDescent="0.25">
      <c r="A72" s="33"/>
      <c r="B72" s="34" t="s">
        <v>65</v>
      </c>
      <c r="C72" s="42" t="s">
        <v>46</v>
      </c>
      <c r="D72" s="41" t="s">
        <v>26</v>
      </c>
      <c r="E72" s="73">
        <v>0.24</v>
      </c>
      <c r="F72" s="81">
        <f>ROUND(F69*E72,2)</f>
        <v>0.88</v>
      </c>
      <c r="G72" s="81"/>
      <c r="H72" s="81"/>
      <c r="I72" s="81"/>
      <c r="J72" s="81"/>
      <c r="K72" s="81"/>
      <c r="L72" s="81"/>
      <c r="M72" s="82"/>
    </row>
    <row r="73" spans="1:13" s="45" customFormat="1" x14ac:dyDescent="0.25">
      <c r="A73" s="33"/>
      <c r="B73" s="37"/>
      <c r="C73" s="48" t="s">
        <v>7</v>
      </c>
      <c r="D73" s="47" t="s">
        <v>8</v>
      </c>
      <c r="E73" s="73">
        <v>2.2799999999999998</v>
      </c>
      <c r="F73" s="81">
        <f>ROUND(F69*E73,2)</f>
        <v>8.32</v>
      </c>
      <c r="G73" s="94"/>
      <c r="H73" s="81"/>
      <c r="I73" s="81"/>
      <c r="J73" s="81"/>
      <c r="K73" s="81"/>
      <c r="L73" s="81"/>
      <c r="M73" s="82"/>
    </row>
    <row r="74" spans="1:13" s="44" customFormat="1" ht="25.5" x14ac:dyDescent="0.25">
      <c r="A74" s="51">
        <v>16</v>
      </c>
      <c r="B74" s="54" t="s">
        <v>96</v>
      </c>
      <c r="C74" s="66" t="s">
        <v>97</v>
      </c>
      <c r="D74" s="84" t="s">
        <v>6</v>
      </c>
      <c r="E74" s="77"/>
      <c r="F74" s="77">
        <v>650</v>
      </c>
      <c r="G74" s="77"/>
      <c r="H74" s="77"/>
      <c r="I74" s="77"/>
      <c r="J74" s="77"/>
      <c r="K74" s="77"/>
      <c r="L74" s="77"/>
      <c r="M74" s="93"/>
    </row>
    <row r="75" spans="1:13" s="45" customFormat="1" x14ac:dyDescent="0.25">
      <c r="A75" s="33"/>
      <c r="B75" s="37"/>
      <c r="C75" s="117"/>
      <c r="D75" s="47" t="s">
        <v>27</v>
      </c>
      <c r="E75" s="81"/>
      <c r="F75" s="81">
        <f>F74/1000</f>
        <v>0.65</v>
      </c>
      <c r="G75" s="81"/>
      <c r="H75" s="81"/>
      <c r="I75" s="81"/>
      <c r="J75" s="81"/>
      <c r="K75" s="81"/>
      <c r="L75" s="81"/>
      <c r="M75" s="82"/>
    </row>
    <row r="76" spans="1:13" s="45" customFormat="1" x14ac:dyDescent="0.25">
      <c r="A76" s="33"/>
      <c r="B76" s="34"/>
      <c r="C76" s="60" t="s">
        <v>12</v>
      </c>
      <c r="D76" s="47" t="s">
        <v>4</v>
      </c>
      <c r="E76" s="73">
        <v>13.2</v>
      </c>
      <c r="F76" s="81">
        <f>ROUND(F75*E76,2)</f>
        <v>8.58</v>
      </c>
      <c r="G76" s="81"/>
      <c r="H76" s="81"/>
      <c r="I76" s="81"/>
      <c r="J76" s="81"/>
      <c r="K76" s="81"/>
      <c r="L76" s="81"/>
      <c r="M76" s="82"/>
    </row>
    <row r="77" spans="1:13" s="45" customFormat="1" x14ac:dyDescent="0.25">
      <c r="A77" s="33"/>
      <c r="B77" s="50" t="s">
        <v>66</v>
      </c>
      <c r="C77" s="46" t="s">
        <v>39</v>
      </c>
      <c r="D77" s="43" t="s">
        <v>5</v>
      </c>
      <c r="E77" s="73">
        <v>29.7</v>
      </c>
      <c r="F77" s="81">
        <f>ROUND(F75*E77,2)</f>
        <v>19.309999999999999</v>
      </c>
      <c r="G77" s="81"/>
      <c r="H77" s="81"/>
      <c r="I77" s="81"/>
      <c r="J77" s="81"/>
      <c r="K77" s="62"/>
      <c r="L77" s="81"/>
      <c r="M77" s="82"/>
    </row>
    <row r="78" spans="1:13" s="45" customFormat="1" x14ac:dyDescent="0.25">
      <c r="A78" s="33"/>
      <c r="B78" s="37" t="s">
        <v>54</v>
      </c>
      <c r="C78" s="91" t="s">
        <v>55</v>
      </c>
      <c r="D78" s="41" t="s">
        <v>6</v>
      </c>
      <c r="E78" s="81">
        <v>1220</v>
      </c>
      <c r="F78" s="81">
        <f>ROUND(F75*E78,2)</f>
        <v>793</v>
      </c>
      <c r="G78" s="36"/>
      <c r="H78" s="81"/>
      <c r="I78" s="81"/>
      <c r="J78" s="81"/>
      <c r="K78" s="81"/>
      <c r="L78" s="81"/>
      <c r="M78" s="82"/>
    </row>
    <row r="79" spans="1:13" s="45" customFormat="1" x14ac:dyDescent="0.25">
      <c r="A79" s="163"/>
      <c r="B79" s="164"/>
      <c r="C79" s="165" t="s">
        <v>132</v>
      </c>
      <c r="D79" s="166"/>
      <c r="E79" s="167"/>
      <c r="F79" s="167"/>
      <c r="G79" s="168"/>
      <c r="H79" s="167"/>
      <c r="I79" s="167"/>
      <c r="J79" s="167"/>
      <c r="K79" s="167"/>
      <c r="L79" s="167"/>
      <c r="M79" s="169"/>
    </row>
    <row r="80" spans="1:13" s="127" customFormat="1" ht="25.5" x14ac:dyDescent="0.2">
      <c r="A80" s="51">
        <v>17</v>
      </c>
      <c r="B80" s="52" t="s">
        <v>121</v>
      </c>
      <c r="C80" s="53" t="s">
        <v>129</v>
      </c>
      <c r="D80" s="54" t="s">
        <v>6</v>
      </c>
      <c r="E80" s="55"/>
      <c r="F80" s="55">
        <v>42</v>
      </c>
      <c r="G80" s="56"/>
      <c r="H80" s="56"/>
      <c r="I80" s="56"/>
      <c r="J80" s="56"/>
      <c r="K80" s="56"/>
      <c r="L80" s="56"/>
      <c r="M80" s="57"/>
    </row>
    <row r="81" spans="1:13" s="127" customFormat="1" x14ac:dyDescent="0.2">
      <c r="A81" s="40" t="s">
        <v>122</v>
      </c>
      <c r="B81" s="30"/>
      <c r="C81" s="150"/>
      <c r="D81" s="39" t="s">
        <v>84</v>
      </c>
      <c r="E81" s="89"/>
      <c r="F81" s="89">
        <f>F80/100</f>
        <v>0.42</v>
      </c>
      <c r="G81" s="32"/>
      <c r="H81" s="32"/>
      <c r="I81" s="32"/>
      <c r="J81" s="32"/>
      <c r="K81" s="32"/>
      <c r="L81" s="32"/>
      <c r="M81" s="90"/>
    </row>
    <row r="82" spans="1:13" x14ac:dyDescent="0.2">
      <c r="A82" s="33"/>
      <c r="B82" s="37"/>
      <c r="C82" s="60" t="s">
        <v>12</v>
      </c>
      <c r="D82" s="47" t="s">
        <v>4</v>
      </c>
      <c r="E82" s="73">
        <v>15</v>
      </c>
      <c r="F82" s="36">
        <f>E82*F81</f>
        <v>6.3</v>
      </c>
      <c r="G82" s="36"/>
      <c r="H82" s="36"/>
      <c r="I82" s="36"/>
      <c r="J82" s="36"/>
      <c r="K82" s="36"/>
      <c r="L82" s="36"/>
      <c r="M82" s="74"/>
    </row>
    <row r="83" spans="1:13" x14ac:dyDescent="0.2">
      <c r="A83" s="33"/>
      <c r="B83" s="50" t="s">
        <v>123</v>
      </c>
      <c r="C83" s="67" t="s">
        <v>124</v>
      </c>
      <c r="D83" s="41" t="s">
        <v>125</v>
      </c>
      <c r="E83" s="73">
        <v>2.16</v>
      </c>
      <c r="F83" s="36">
        <f>E83*F81</f>
        <v>0.90720000000000001</v>
      </c>
      <c r="G83" s="36"/>
      <c r="H83" s="36"/>
      <c r="I83" s="36"/>
      <c r="J83" s="36"/>
      <c r="K83" s="62"/>
      <c r="L83" s="36"/>
      <c r="M83" s="74"/>
    </row>
    <row r="84" spans="1:13" ht="25.5" x14ac:dyDescent="0.2">
      <c r="A84" s="33"/>
      <c r="B84" s="37" t="s">
        <v>126</v>
      </c>
      <c r="C84" s="117" t="s">
        <v>127</v>
      </c>
      <c r="D84" s="151" t="s">
        <v>5</v>
      </c>
      <c r="E84" s="73">
        <v>2.73</v>
      </c>
      <c r="F84" s="36">
        <f>E84*F81</f>
        <v>1.1465999999999998</v>
      </c>
      <c r="G84" s="36"/>
      <c r="H84" s="36"/>
      <c r="I84" s="36"/>
      <c r="J84" s="36"/>
      <c r="K84" s="81"/>
      <c r="L84" s="36"/>
      <c r="M84" s="74"/>
    </row>
    <row r="85" spans="1:13" x14ac:dyDescent="0.2">
      <c r="A85" s="33"/>
      <c r="B85" s="50" t="s">
        <v>70</v>
      </c>
      <c r="C85" s="152" t="s">
        <v>45</v>
      </c>
      <c r="D85" s="151" t="s">
        <v>5</v>
      </c>
      <c r="E85" s="73">
        <v>0.97</v>
      </c>
      <c r="F85" s="36">
        <f>E85*F81</f>
        <v>0.40739999999999998</v>
      </c>
      <c r="G85" s="36"/>
      <c r="H85" s="36"/>
      <c r="I85" s="36"/>
      <c r="J85" s="36"/>
      <c r="K85" s="94"/>
      <c r="L85" s="36"/>
      <c r="M85" s="74"/>
    </row>
    <row r="86" spans="1:13" x14ac:dyDescent="0.2">
      <c r="A86" s="33"/>
      <c r="B86" s="37" t="s">
        <v>54</v>
      </c>
      <c r="C86" s="91" t="s">
        <v>55</v>
      </c>
      <c r="D86" s="41" t="s">
        <v>6</v>
      </c>
      <c r="E86" s="73">
        <v>122</v>
      </c>
      <c r="F86" s="36">
        <f>E86*F81</f>
        <v>51.239999999999995</v>
      </c>
      <c r="G86" s="36"/>
      <c r="H86" s="36"/>
      <c r="I86" s="36"/>
      <c r="J86" s="36"/>
      <c r="K86" s="36"/>
      <c r="L86" s="36"/>
      <c r="M86" s="74"/>
    </row>
    <row r="87" spans="1:13" x14ac:dyDescent="0.2">
      <c r="A87" s="33"/>
      <c r="B87" s="50" t="s">
        <v>71</v>
      </c>
      <c r="C87" s="85" t="s">
        <v>128</v>
      </c>
      <c r="D87" s="41" t="s">
        <v>6</v>
      </c>
      <c r="E87" s="73">
        <v>7</v>
      </c>
      <c r="F87" s="36">
        <f>E87*F81</f>
        <v>2.94</v>
      </c>
      <c r="G87" s="94"/>
      <c r="H87" s="36"/>
      <c r="I87" s="36"/>
      <c r="J87" s="36"/>
      <c r="K87" s="36"/>
      <c r="L87" s="36"/>
      <c r="M87" s="74"/>
    </row>
    <row r="88" spans="1:13" x14ac:dyDescent="0.2">
      <c r="A88" s="183" t="s">
        <v>23</v>
      </c>
      <c r="B88" s="184"/>
      <c r="C88" s="184"/>
      <c r="D88" s="8" t="s">
        <v>8</v>
      </c>
      <c r="E88" s="153"/>
      <c r="F88" s="153"/>
      <c r="G88" s="154"/>
      <c r="H88" s="156"/>
      <c r="I88" s="154"/>
      <c r="J88" s="156"/>
      <c r="K88" s="154"/>
      <c r="L88" s="156"/>
      <c r="M88" s="156"/>
    </row>
    <row r="89" spans="1:13" x14ac:dyDescent="0.2">
      <c r="A89" s="183" t="s">
        <v>130</v>
      </c>
      <c r="B89" s="184"/>
      <c r="C89" s="184"/>
      <c r="D89" s="8" t="s">
        <v>2</v>
      </c>
      <c r="E89" s="157">
        <v>5</v>
      </c>
      <c r="F89" s="153"/>
      <c r="G89" s="154"/>
      <c r="H89" s="155"/>
      <c r="I89" s="154"/>
      <c r="J89" s="155"/>
      <c r="K89" s="154"/>
      <c r="L89" s="155"/>
      <c r="M89" s="156"/>
    </row>
    <row r="90" spans="1:13" x14ac:dyDescent="0.2">
      <c r="A90" s="183" t="s">
        <v>23</v>
      </c>
      <c r="B90" s="184"/>
      <c r="C90" s="184"/>
      <c r="D90" s="8"/>
      <c r="E90" s="153"/>
      <c r="F90" s="153"/>
      <c r="G90" s="154"/>
      <c r="H90" s="155"/>
      <c r="I90" s="154"/>
      <c r="J90" s="155"/>
      <c r="K90" s="154"/>
      <c r="L90" s="155"/>
      <c r="M90" s="156"/>
    </row>
    <row r="91" spans="1:13" ht="12.75" customHeight="1" x14ac:dyDescent="0.2">
      <c r="A91" s="183" t="s">
        <v>31</v>
      </c>
      <c r="B91" s="184"/>
      <c r="C91" s="184"/>
      <c r="D91" s="8" t="s">
        <v>2</v>
      </c>
      <c r="E91" s="157">
        <v>10</v>
      </c>
      <c r="F91" s="153"/>
      <c r="G91" s="154"/>
      <c r="H91" s="154"/>
      <c r="I91" s="154"/>
      <c r="J91" s="154"/>
      <c r="K91" s="154"/>
      <c r="L91" s="154"/>
      <c r="M91" s="156"/>
    </row>
    <row r="92" spans="1:13" x14ac:dyDescent="0.2">
      <c r="A92" s="183" t="s">
        <v>23</v>
      </c>
      <c r="B92" s="184"/>
      <c r="C92" s="184"/>
      <c r="D92" s="8" t="s">
        <v>8</v>
      </c>
      <c r="E92" s="157"/>
      <c r="F92" s="153"/>
      <c r="G92" s="154"/>
      <c r="H92" s="154"/>
      <c r="I92" s="154"/>
      <c r="J92" s="154"/>
      <c r="K92" s="154"/>
      <c r="L92" s="154"/>
      <c r="M92" s="156"/>
    </row>
    <row r="93" spans="1:13" ht="12.75" customHeight="1" x14ac:dyDescent="0.2">
      <c r="A93" s="183" t="s">
        <v>32</v>
      </c>
      <c r="B93" s="184"/>
      <c r="C93" s="184"/>
      <c r="D93" s="8" t="s">
        <v>2</v>
      </c>
      <c r="E93" s="157">
        <v>8</v>
      </c>
      <c r="F93" s="153"/>
      <c r="G93" s="154"/>
      <c r="H93" s="154"/>
      <c r="I93" s="154"/>
      <c r="J93" s="154"/>
      <c r="K93" s="154"/>
      <c r="L93" s="154"/>
      <c r="M93" s="156"/>
    </row>
    <row r="94" spans="1:13" ht="12.75" customHeight="1" x14ac:dyDescent="0.2">
      <c r="A94" s="183" t="s">
        <v>35</v>
      </c>
      <c r="B94" s="184"/>
      <c r="C94" s="184"/>
      <c r="D94" s="8" t="s">
        <v>8</v>
      </c>
      <c r="E94" s="8"/>
      <c r="F94" s="153"/>
      <c r="G94" s="154"/>
      <c r="H94" s="154"/>
      <c r="I94" s="154"/>
      <c r="J94" s="154"/>
      <c r="K94" s="154"/>
      <c r="L94" s="154"/>
      <c r="M94" s="156"/>
    </row>
    <row r="95" spans="1:13" x14ac:dyDescent="0.2">
      <c r="A95" s="183" t="s">
        <v>36</v>
      </c>
      <c r="B95" s="184"/>
      <c r="C95" s="184"/>
      <c r="D95" s="8" t="s">
        <v>2</v>
      </c>
      <c r="E95" s="157">
        <v>3</v>
      </c>
      <c r="F95" s="158"/>
      <c r="G95" s="154"/>
      <c r="H95" s="154"/>
      <c r="I95" s="154"/>
      <c r="J95" s="154"/>
      <c r="K95" s="154"/>
      <c r="L95" s="154"/>
      <c r="M95" s="156"/>
    </row>
    <row r="96" spans="1:13" x14ac:dyDescent="0.2">
      <c r="A96" s="183" t="s">
        <v>23</v>
      </c>
      <c r="B96" s="184"/>
      <c r="C96" s="184"/>
      <c r="D96" s="8" t="s">
        <v>8</v>
      </c>
      <c r="E96" s="157"/>
      <c r="F96" s="158"/>
      <c r="G96" s="154"/>
      <c r="H96" s="154"/>
      <c r="I96" s="154"/>
      <c r="J96" s="154"/>
      <c r="K96" s="154"/>
      <c r="L96" s="154"/>
      <c r="M96" s="156"/>
    </row>
    <row r="97" spans="1:13" x14ac:dyDescent="0.2">
      <c r="A97" s="183" t="s">
        <v>37</v>
      </c>
      <c r="B97" s="184"/>
      <c r="C97" s="184"/>
      <c r="D97" s="8" t="s">
        <v>2</v>
      </c>
      <c r="E97" s="157">
        <v>18</v>
      </c>
      <c r="F97" s="158"/>
      <c r="G97" s="154"/>
      <c r="H97" s="154"/>
      <c r="I97" s="154"/>
      <c r="J97" s="154"/>
      <c r="K97" s="154"/>
      <c r="L97" s="154"/>
      <c r="M97" s="156"/>
    </row>
    <row r="98" spans="1:13" ht="13.5" thickBot="1" x14ac:dyDescent="0.25">
      <c r="A98" s="175" t="s">
        <v>33</v>
      </c>
      <c r="B98" s="176"/>
      <c r="C98" s="176"/>
      <c r="D98" s="10" t="s">
        <v>8</v>
      </c>
      <c r="E98" s="159"/>
      <c r="F98" s="160"/>
      <c r="G98" s="161"/>
      <c r="H98" s="161"/>
      <c r="I98" s="161"/>
      <c r="J98" s="161"/>
      <c r="K98" s="161"/>
      <c r="L98" s="161"/>
      <c r="M98" s="162"/>
    </row>
  </sheetData>
  <autoFilter ref="A8:M98"/>
  <mergeCells count="25">
    <mergeCell ref="M6:M7"/>
    <mergeCell ref="A94:C94"/>
    <mergeCell ref="A95:C95"/>
    <mergeCell ref="A96:C96"/>
    <mergeCell ref="A97:C97"/>
    <mergeCell ref="A98:C98"/>
    <mergeCell ref="K6:L6"/>
    <mergeCell ref="C6:C7"/>
    <mergeCell ref="E6:F6"/>
    <mergeCell ref="G6:H6"/>
    <mergeCell ref="I6:J6"/>
    <mergeCell ref="A6:A7"/>
    <mergeCell ref="B6:B7"/>
    <mergeCell ref="A88:C88"/>
    <mergeCell ref="A89:C89"/>
    <mergeCell ref="A90:C90"/>
    <mergeCell ref="A91:C91"/>
    <mergeCell ref="A92:C92"/>
    <mergeCell ref="A93:C93"/>
    <mergeCell ref="D6:D7"/>
    <mergeCell ref="A1:M1"/>
    <mergeCell ref="A2:M2"/>
    <mergeCell ref="B4:C4"/>
    <mergeCell ref="H5:K5"/>
    <mergeCell ref="D4:E4"/>
  </mergeCells>
  <phoneticPr fontId="4" type="noConversion"/>
  <conditionalFormatting sqref="C41:C42 A45:A46 A48:B48 D45:D48 A52:D52 F45:F46 C45 D50 A50:B50 A8:IT9 N39:HV44 H45:HV46 F50:HV52 F47:HV48 G21:IE22 D23:IJ23 A34:IT34 A35:IJ36 E37:IJ37 D38:IJ38 E16:IJ16 D17:IJ17 D19:IG20 A13:IJ15 L18:IJ18 E11:IJ11 A10:IJ10 L12:IJ12 N68:HV73 A58:IF67 D49:HV49 D33:IJ33 A24:IT28 E29:IT29 A30:IT31 D32:IT32 G86:IJ87 E82:IJ82 A80:IJ81 L83:IJ85">
    <cfRule type="cellIs" dxfId="116" priority="1106" stopIfTrue="1" operator="equal">
      <formula>8223.307275</formula>
    </cfRule>
  </conditionalFormatting>
  <conditionalFormatting sqref="A23:B23 C22">
    <cfRule type="cellIs" dxfId="115" priority="442" stopIfTrue="1" operator="equal">
      <formula>8223.307275</formula>
    </cfRule>
  </conditionalFormatting>
  <conditionalFormatting sqref="C21">
    <cfRule type="cellIs" dxfId="114" priority="441" stopIfTrue="1" operator="equal">
      <formula>8223.307275</formula>
    </cfRule>
  </conditionalFormatting>
  <conditionalFormatting sqref="A21:M21 A22:B22 E22:M22">
    <cfRule type="cellIs" dxfId="113" priority="440" stopIfTrue="1" operator="equal">
      <formula>8223.307275</formula>
    </cfRule>
  </conditionalFormatting>
  <conditionalFormatting sqref="C23">
    <cfRule type="cellIs" dxfId="112" priority="439" stopIfTrue="1" operator="equal">
      <formula>8223.307275</formula>
    </cfRule>
  </conditionalFormatting>
  <conditionalFormatting sqref="D22">
    <cfRule type="cellIs" dxfId="111" priority="438" stopIfTrue="1" operator="equal">
      <formula>8223.307275</formula>
    </cfRule>
  </conditionalFormatting>
  <conditionalFormatting sqref="D22">
    <cfRule type="cellIs" dxfId="110" priority="437" stopIfTrue="1" operator="equal">
      <formula>8223.307275</formula>
    </cfRule>
  </conditionalFormatting>
  <conditionalFormatting sqref="A37:C37 A38:B38">
    <cfRule type="cellIs" dxfId="109" priority="434" stopIfTrue="1" operator="equal">
      <formula>8223.307275</formula>
    </cfRule>
  </conditionalFormatting>
  <conditionalFormatting sqref="B38">
    <cfRule type="cellIs" dxfId="108" priority="433" stopIfTrue="1" operator="equal">
      <formula>8223.307275</formula>
    </cfRule>
  </conditionalFormatting>
  <conditionalFormatting sqref="A35:M36 H38:M38 A37:B38 E37:M37 D38:F38">
    <cfRule type="cellIs" dxfId="107" priority="432" stopIfTrue="1" operator="equal">
      <formula>8223.307275</formula>
    </cfRule>
  </conditionalFormatting>
  <conditionalFormatting sqref="C38">
    <cfRule type="cellIs" dxfId="106" priority="431" stopIfTrue="1" operator="equal">
      <formula>8223.307275</formula>
    </cfRule>
  </conditionalFormatting>
  <conditionalFormatting sqref="D37">
    <cfRule type="cellIs" dxfId="105" priority="430" stopIfTrue="1" operator="equal">
      <formula>8223.307275</formula>
    </cfRule>
  </conditionalFormatting>
  <conditionalFormatting sqref="D37">
    <cfRule type="cellIs" dxfId="104" priority="429" stopIfTrue="1" operator="equal">
      <formula>8223.307275</formula>
    </cfRule>
  </conditionalFormatting>
  <conditionalFormatting sqref="D42 A51:D51">
    <cfRule type="cellIs" dxfId="103" priority="428" stopIfTrue="1" operator="equal">
      <formula>8223.307275</formula>
    </cfRule>
  </conditionalFormatting>
  <conditionalFormatting sqref="A47:B47">
    <cfRule type="cellIs" dxfId="102" priority="405" stopIfTrue="1" operator="equal">
      <formula>8223.307275</formula>
    </cfRule>
  </conditionalFormatting>
  <conditionalFormatting sqref="C47">
    <cfRule type="cellIs" dxfId="101" priority="404" stopIfTrue="1" operator="equal">
      <formula>8223.307275</formula>
    </cfRule>
  </conditionalFormatting>
  <conditionalFormatting sqref="A41:B42 A39:M40 F41:I41 K41:L44 A42:C42 F42:J42 I43:J44 A43:A44">
    <cfRule type="cellIs" dxfId="100" priority="416" stopIfTrue="1" operator="equal">
      <formula>8223.307275</formula>
    </cfRule>
  </conditionalFormatting>
  <conditionalFormatting sqref="G45:G46">
    <cfRule type="cellIs" dxfId="99" priority="419" stopIfTrue="1" operator="equal">
      <formula>8223.307275</formula>
    </cfRule>
  </conditionalFormatting>
  <conditionalFormatting sqref="B45:B46">
    <cfRule type="cellIs" dxfId="98" priority="418" stopIfTrue="1" operator="equal">
      <formula>8223.307275</formula>
    </cfRule>
  </conditionalFormatting>
  <conditionalFormatting sqref="C46">
    <cfRule type="cellIs" dxfId="97" priority="417" stopIfTrue="1" operator="equal">
      <formula>8223.307275</formula>
    </cfRule>
  </conditionalFormatting>
  <conditionalFormatting sqref="M41:M44 J41:J44 L42:M44">
    <cfRule type="cellIs" dxfId="96" priority="415" stopIfTrue="1" operator="equal">
      <formula>8223.307275</formula>
    </cfRule>
  </conditionalFormatting>
  <conditionalFormatting sqref="K42:K44">
    <cfRule type="cellIs" dxfId="95" priority="395" stopIfTrue="1" operator="equal">
      <formula>8223.307275</formula>
    </cfRule>
  </conditionalFormatting>
  <conditionalFormatting sqref="D41:D42">
    <cfRule type="cellIs" dxfId="94" priority="394" stopIfTrue="1" operator="equal">
      <formula>8223.307275</formula>
    </cfRule>
  </conditionalFormatting>
  <conditionalFormatting sqref="D41:D42">
    <cfRule type="cellIs" dxfId="93" priority="393" stopIfTrue="1" operator="equal">
      <formula>8223.307275</formula>
    </cfRule>
  </conditionalFormatting>
  <conditionalFormatting sqref="C79">
    <cfRule type="cellIs" dxfId="92" priority="272" stopIfTrue="1" operator="equal">
      <formula>8223.307275</formula>
    </cfRule>
  </conditionalFormatting>
  <conditionalFormatting sqref="B79">
    <cfRule type="cellIs" dxfId="91" priority="274" stopIfTrue="1" operator="equal">
      <formula>8223.307275</formula>
    </cfRule>
  </conditionalFormatting>
  <conditionalFormatting sqref="A79 D79:F79 H79:M79">
    <cfRule type="cellIs" dxfId="90" priority="273" stopIfTrue="1" operator="equal">
      <formula>8223.307275</formula>
    </cfRule>
  </conditionalFormatting>
  <conditionalFormatting sqref="B79 G79">
    <cfRule type="cellIs" dxfId="89" priority="275" stopIfTrue="1" operator="equal">
      <formula>8223.307275</formula>
    </cfRule>
  </conditionalFormatting>
  <conditionalFormatting sqref="E45:E48 E52 E50">
    <cfRule type="cellIs" dxfId="88" priority="231" stopIfTrue="1" operator="equal">
      <formula>8223.307275</formula>
    </cfRule>
  </conditionalFormatting>
  <conditionalFormatting sqref="E51">
    <cfRule type="cellIs" dxfId="87" priority="230" stopIfTrue="1" operator="equal">
      <formula>8223.307275</formula>
    </cfRule>
  </conditionalFormatting>
  <conditionalFormatting sqref="E41:E42">
    <cfRule type="cellIs" dxfId="86" priority="229" stopIfTrue="1" operator="equal">
      <formula>8223.307275</formula>
    </cfRule>
  </conditionalFormatting>
  <conditionalFormatting sqref="A17:B17 C16 A19:B20 A18:J18">
    <cfRule type="cellIs" dxfId="85" priority="222" stopIfTrue="1" operator="equal">
      <formula>8223.307275</formula>
    </cfRule>
  </conditionalFormatting>
  <conditionalFormatting sqref="C17 C19">
    <cfRule type="cellIs" dxfId="84" priority="221" stopIfTrue="1" operator="equal">
      <formula>8223.307275</formula>
    </cfRule>
  </conditionalFormatting>
  <conditionalFormatting sqref="IH19:IJ19 A16:B16">
    <cfRule type="cellIs" dxfId="83" priority="220" stopIfTrue="1" operator="equal">
      <formula>8223.307275</formula>
    </cfRule>
  </conditionalFormatting>
  <conditionalFormatting sqref="C20">
    <cfRule type="cellIs" dxfId="82" priority="218" stopIfTrue="1" operator="equal">
      <formula>8223.307275</formula>
    </cfRule>
  </conditionalFormatting>
  <conditionalFormatting sqref="D16">
    <cfRule type="cellIs" dxfId="81" priority="217" stopIfTrue="1" operator="equal">
      <formula>8223.307275</formula>
    </cfRule>
  </conditionalFormatting>
  <conditionalFormatting sqref="D16">
    <cfRule type="cellIs" dxfId="80" priority="216" stopIfTrue="1" operator="equal">
      <formula>8223.307275</formula>
    </cfRule>
  </conditionalFormatting>
  <conditionalFormatting sqref="K18">
    <cfRule type="cellIs" dxfId="79" priority="219" stopIfTrue="1" operator="equal">
      <formula>8223.307275</formula>
    </cfRule>
  </conditionalFormatting>
  <conditionalFormatting sqref="B43:C44 E43:G44">
    <cfRule type="cellIs" dxfId="78" priority="213" stopIfTrue="1" operator="equal">
      <formula>8223.307275</formula>
    </cfRule>
  </conditionalFormatting>
  <conditionalFormatting sqref="D43:D44">
    <cfRule type="cellIs" dxfId="77" priority="212" stopIfTrue="1" operator="equal">
      <formula>8223.307275</formula>
    </cfRule>
  </conditionalFormatting>
  <conditionalFormatting sqref="C43:C44 H43:H44">
    <cfRule type="cellIs" dxfId="76" priority="215" stopIfTrue="1" operator="equal">
      <formula>8223.307275</formula>
    </cfRule>
  </conditionalFormatting>
  <conditionalFormatting sqref="D43:D44">
    <cfRule type="cellIs" dxfId="75" priority="214" stopIfTrue="1" operator="equal">
      <formula>8223.307275</formula>
    </cfRule>
  </conditionalFormatting>
  <conditionalFormatting sqref="D43:D44">
    <cfRule type="cellIs" dxfId="74" priority="211" stopIfTrue="1" operator="equal">
      <formula>8223.307275</formula>
    </cfRule>
  </conditionalFormatting>
  <conditionalFormatting sqref="C11 A12:J12">
    <cfRule type="cellIs" dxfId="73" priority="151" stopIfTrue="1" operator="equal">
      <formula>8223.307275</formula>
    </cfRule>
  </conditionalFormatting>
  <conditionalFormatting sqref="A11:B11">
    <cfRule type="cellIs" dxfId="72" priority="150" stopIfTrue="1" operator="equal">
      <formula>8223.307275</formula>
    </cfRule>
  </conditionalFormatting>
  <conditionalFormatting sqref="D11">
    <cfRule type="cellIs" dxfId="71" priority="147" stopIfTrue="1" operator="equal">
      <formula>8223.307275</formula>
    </cfRule>
  </conditionalFormatting>
  <conditionalFormatting sqref="K77 C70 C76 B77:B78 G78 D71 D73">
    <cfRule type="cellIs" dxfId="70" priority="133" stopIfTrue="1" operator="equal">
      <formula>8223.307275</formula>
    </cfRule>
  </conditionalFormatting>
  <conditionalFormatting sqref="L71 J70">
    <cfRule type="cellIs" dxfId="69" priority="125" stopIfTrue="1" operator="equal">
      <formula>8223.307275</formula>
    </cfRule>
  </conditionalFormatting>
  <conditionalFormatting sqref="C77">
    <cfRule type="cellIs" dxfId="68" priority="132" stopIfTrue="1" operator="equal">
      <formula>8223.307275</formula>
    </cfRule>
  </conditionalFormatting>
  <conditionalFormatting sqref="H71:J71 I72:L72 H69:M69 H70:I70 I73:J73 K70:L70 L73">
    <cfRule type="cellIs" dxfId="67" priority="124" stopIfTrue="1" operator="equal">
      <formula>8223.307275</formula>
    </cfRule>
  </conditionalFormatting>
  <conditionalFormatting sqref="B78">
    <cfRule type="cellIs" dxfId="66" priority="131" stopIfTrue="1" operator="equal">
      <formula>8223.307275</formula>
    </cfRule>
  </conditionalFormatting>
  <conditionalFormatting sqref="D11">
    <cfRule type="cellIs" dxfId="65" priority="148" stopIfTrue="1" operator="equal">
      <formula>8223.307275</formula>
    </cfRule>
  </conditionalFormatting>
  <conditionalFormatting sqref="K12">
    <cfRule type="cellIs" dxfId="64" priority="149" stopIfTrue="1" operator="equal">
      <formula>8223.307275</formula>
    </cfRule>
  </conditionalFormatting>
  <conditionalFormatting sqref="D73">
    <cfRule type="cellIs" dxfId="63" priority="130" stopIfTrue="1" operator="equal">
      <formula>8223.307275</formula>
    </cfRule>
  </conditionalFormatting>
  <conditionalFormatting sqref="G72">
    <cfRule type="cellIs" dxfId="62" priority="128" stopIfTrue="1" operator="equal">
      <formula>8223.307275</formula>
    </cfRule>
  </conditionalFormatting>
  <conditionalFormatting sqref="B72:C72">
    <cfRule type="cellIs" dxfId="61" priority="129" stopIfTrue="1" operator="equal">
      <formula>8223.307275</formula>
    </cfRule>
  </conditionalFormatting>
  <conditionalFormatting sqref="A74:M75 L77:M77 A77:A78 D78:F78 D77:J77 A76:B76 E76:M76 H78:M78">
    <cfRule type="cellIs" dxfId="60" priority="127" stopIfTrue="1" operator="equal">
      <formula>8223.307275</formula>
    </cfRule>
  </conditionalFormatting>
  <conditionalFormatting sqref="A68:M68 A69:A70">
    <cfRule type="cellIs" dxfId="59" priority="126" stopIfTrue="1" operator="equal">
      <formula>8223.307275</formula>
    </cfRule>
  </conditionalFormatting>
  <conditionalFormatting sqref="C78">
    <cfRule type="cellIs" dxfId="58" priority="120" stopIfTrue="1" operator="equal">
      <formula>8223.307275</formula>
    </cfRule>
  </conditionalFormatting>
  <conditionalFormatting sqref="D76 D70">
    <cfRule type="cellIs" dxfId="57" priority="116" stopIfTrue="1" operator="equal">
      <formula>8223.307275</formula>
    </cfRule>
  </conditionalFormatting>
  <conditionalFormatting sqref="D59">
    <cfRule type="cellIs" dxfId="56" priority="115" stopIfTrue="1" operator="equal">
      <formula>8223.307275</formula>
    </cfRule>
  </conditionalFormatting>
  <conditionalFormatting sqref="D76 D70">
    <cfRule type="cellIs" dxfId="55" priority="117" stopIfTrue="1" operator="equal">
      <formula>8223.307275</formula>
    </cfRule>
  </conditionalFormatting>
  <conditionalFormatting sqref="C59">
    <cfRule type="cellIs" dxfId="54" priority="114" stopIfTrue="1" operator="equal">
      <formula>8223.307275</formula>
    </cfRule>
  </conditionalFormatting>
  <conditionalFormatting sqref="D69:F69">
    <cfRule type="cellIs" dxfId="53" priority="122" stopIfTrue="1" operator="equal">
      <formula>8223.307275</formula>
    </cfRule>
  </conditionalFormatting>
  <conditionalFormatting sqref="D72:F72 B71:C71 G69 B73:C73 B69:C69 B70 E70:G71 E73:F73">
    <cfRule type="cellIs" dxfId="52" priority="123" stopIfTrue="1" operator="equal">
      <formula>8223.307275</formula>
    </cfRule>
  </conditionalFormatting>
  <conditionalFormatting sqref="K73 A71:A73 H72:H73 M70:M73">
    <cfRule type="cellIs" dxfId="51" priority="121" stopIfTrue="1" operator="equal">
      <formula>8223.307275</formula>
    </cfRule>
  </conditionalFormatting>
  <conditionalFormatting sqref="B67">
    <cfRule type="cellIs" dxfId="50" priority="106" stopIfTrue="1" operator="equal">
      <formula>8223.307275</formula>
    </cfRule>
  </conditionalFormatting>
  <conditionalFormatting sqref="G73">
    <cfRule type="cellIs" dxfId="49" priority="119" stopIfTrue="1" operator="equal">
      <formula>8223.307275</formula>
    </cfRule>
  </conditionalFormatting>
  <conditionalFormatting sqref="K71">
    <cfRule type="cellIs" dxfId="48" priority="118" stopIfTrue="1" operator="equal">
      <formula>8223.307275</formula>
    </cfRule>
  </conditionalFormatting>
  <conditionalFormatting sqref="C65">
    <cfRule type="cellIs" dxfId="47" priority="110" stopIfTrue="1" operator="equal">
      <formula>8223.307275</formula>
    </cfRule>
  </conditionalFormatting>
  <conditionalFormatting sqref="A59:B59 A63:M63 A61:K61 E59:I59 A62:G62 K59:L59 A64:A67 A60:J60 I62:J62 L62">
    <cfRule type="cellIs" dxfId="46" priority="113" stopIfTrue="1" operator="equal">
      <formula>8223.307275</formula>
    </cfRule>
  </conditionalFormatting>
  <conditionalFormatting sqref="D64:F64">
    <cfRule type="cellIs" dxfId="45" priority="105" stopIfTrue="1" operator="equal">
      <formula>8223.307275</formula>
    </cfRule>
  </conditionalFormatting>
  <conditionalFormatting sqref="M59:M62 L60:L61 J59 H62">
    <cfRule type="cellIs" dxfId="44" priority="112" stopIfTrue="1" operator="equal">
      <formula>8223.307275</formula>
    </cfRule>
  </conditionalFormatting>
  <conditionalFormatting sqref="D65">
    <cfRule type="cellIs" dxfId="43" priority="111" stopIfTrue="1" operator="equal">
      <formula>8223.307275</formula>
    </cfRule>
  </conditionalFormatting>
  <conditionalFormatting sqref="M65:M67 H67 J65 L66">
    <cfRule type="cellIs" dxfId="42" priority="109" stopIfTrue="1" operator="equal">
      <formula>8223.307275</formula>
    </cfRule>
  </conditionalFormatting>
  <conditionalFormatting sqref="D66">
    <cfRule type="cellIs" dxfId="41" priority="104" stopIfTrue="1" operator="equal">
      <formula>8223.307275</formula>
    </cfRule>
  </conditionalFormatting>
  <conditionalFormatting sqref="K60 K62 K66">
    <cfRule type="cellIs" dxfId="40" priority="101" stopIfTrue="1" operator="equal">
      <formula>8223.307275</formula>
    </cfRule>
  </conditionalFormatting>
  <conditionalFormatting sqref="D67">
    <cfRule type="cellIs" dxfId="39" priority="102" stopIfTrue="1" operator="equal">
      <formula>8223.307275</formula>
    </cfRule>
  </conditionalFormatting>
  <conditionalFormatting sqref="B65 B66:C66 B64:C64 G64:M64 G66:J66 G67 I67:L67 G65:I65 K65:L65">
    <cfRule type="cellIs" dxfId="38" priority="108" stopIfTrue="1" operator="equal">
      <formula>8223.307275</formula>
    </cfRule>
  </conditionalFormatting>
  <conditionalFormatting sqref="C55">
    <cfRule type="cellIs" dxfId="37" priority="100" stopIfTrue="1" operator="equal">
      <formula>8223.307275</formula>
    </cfRule>
  </conditionalFormatting>
  <conditionalFormatting sqref="C67">
    <cfRule type="cellIs" dxfId="36" priority="107" stopIfTrue="1" operator="equal">
      <formula>8223.307275</formula>
    </cfRule>
  </conditionalFormatting>
  <conditionalFormatting sqref="E65:F67">
    <cfRule type="cellIs" dxfId="35" priority="103" stopIfTrue="1" operator="equal">
      <formula>8223.307275</formula>
    </cfRule>
  </conditionalFormatting>
  <conditionalFormatting sqref="B53:B57">
    <cfRule type="cellIs" dxfId="34" priority="97" stopIfTrue="1" operator="equal">
      <formula>8223.307275</formula>
    </cfRule>
  </conditionalFormatting>
  <conditionalFormatting sqref="A53:A57 D53:M54 D56:G56 D57 F57:G57">
    <cfRule type="cellIs" dxfId="33" priority="99" stopIfTrue="1" operator="equal">
      <formula>8223.307275</formula>
    </cfRule>
  </conditionalFormatting>
  <conditionalFormatting sqref="E55:M55">
    <cfRule type="cellIs" dxfId="32" priority="96" stopIfTrue="1" operator="equal">
      <formula>8223.307275</formula>
    </cfRule>
  </conditionalFormatting>
  <conditionalFormatting sqref="C56">
    <cfRule type="cellIs" dxfId="31" priority="92" stopIfTrue="1" operator="equal">
      <formula>8223.307275</formula>
    </cfRule>
  </conditionalFormatting>
  <conditionalFormatting sqref="A49:B49">
    <cfRule type="cellIs" dxfId="30" priority="91" stopIfTrue="1" operator="equal">
      <formula>8223.307275</formula>
    </cfRule>
  </conditionalFormatting>
  <conditionalFormatting sqref="C53:C54 C57">
    <cfRule type="cellIs" dxfId="29" priority="98" stopIfTrue="1" operator="equal">
      <formula>8223.307275</formula>
    </cfRule>
  </conditionalFormatting>
  <conditionalFormatting sqref="H56:M57">
    <cfRule type="cellIs" dxfId="28" priority="95" stopIfTrue="1" operator="equal">
      <formula>8223.307275</formula>
    </cfRule>
  </conditionalFormatting>
  <conditionalFormatting sqref="D55">
    <cfRule type="cellIs" dxfId="27" priority="94" stopIfTrue="1" operator="equal">
      <formula>8223.307275</formula>
    </cfRule>
  </conditionalFormatting>
  <conditionalFormatting sqref="D55">
    <cfRule type="cellIs" dxfId="26" priority="93" stopIfTrue="1" operator="equal">
      <formula>8223.307275</formula>
    </cfRule>
  </conditionalFormatting>
  <conditionalFormatting sqref="A33:B33">
    <cfRule type="cellIs" dxfId="25" priority="28" stopIfTrue="1" operator="equal">
      <formula>8223.307275</formula>
    </cfRule>
  </conditionalFormatting>
  <conditionalFormatting sqref="C29">
    <cfRule type="cellIs" dxfId="24" priority="31" stopIfTrue="1" operator="equal">
      <formula>8223.307275</formula>
    </cfRule>
  </conditionalFormatting>
  <conditionalFormatting sqref="A29:B29 A32:B32">
    <cfRule type="cellIs" dxfId="23" priority="30" stopIfTrue="1" operator="equal">
      <formula>8223.307275</formula>
    </cfRule>
  </conditionalFormatting>
  <conditionalFormatting sqref="C32">
    <cfRule type="cellIs" dxfId="22" priority="29" stopIfTrue="1" operator="equal">
      <formula>8223.307275</formula>
    </cfRule>
  </conditionalFormatting>
  <conditionalFormatting sqref="C33">
    <cfRule type="cellIs" dxfId="21" priority="27" stopIfTrue="1" operator="equal">
      <formula>8223.307275</formula>
    </cfRule>
  </conditionalFormatting>
  <conditionalFormatting sqref="K83 B83 C82 B86:B87 K85 D84">
    <cfRule type="cellIs" dxfId="20" priority="26" stopIfTrue="1" operator="equal">
      <formula>8223.307275</formula>
    </cfRule>
  </conditionalFormatting>
  <conditionalFormatting sqref="D85">
    <cfRule type="cellIs" dxfId="19" priority="25" stopIfTrue="1" operator="equal">
      <formula>8223.307275</formula>
    </cfRule>
  </conditionalFormatting>
  <conditionalFormatting sqref="B84:C84">
    <cfRule type="cellIs" dxfId="18" priority="24" stopIfTrue="1" operator="equal">
      <formula>8223.307275</formula>
    </cfRule>
  </conditionalFormatting>
  <conditionalFormatting sqref="K84">
    <cfRule type="cellIs" dxfId="17" priority="23" stopIfTrue="1" operator="equal">
      <formula>8223.307275</formula>
    </cfRule>
  </conditionalFormatting>
  <conditionalFormatting sqref="C86">
    <cfRule type="cellIs" dxfId="16" priority="20" stopIfTrue="1" operator="equal">
      <formula>8223.307275</formula>
    </cfRule>
  </conditionalFormatting>
  <conditionalFormatting sqref="C85">
    <cfRule type="cellIs" dxfId="15" priority="19" stopIfTrue="1" operator="equal">
      <formula>8223.307275</formula>
    </cfRule>
  </conditionalFormatting>
  <conditionalFormatting sqref="A82:B82 A83:A85 C83:J83 E84:J85">
    <cfRule type="cellIs" dxfId="14" priority="14" stopIfTrue="1" operator="equal">
      <formula>8223.307275</formula>
    </cfRule>
  </conditionalFormatting>
  <conditionalFormatting sqref="B86">
    <cfRule type="cellIs" dxfId="13" priority="21" stopIfTrue="1" operator="equal">
      <formula>8223.307275</formula>
    </cfRule>
  </conditionalFormatting>
  <conditionalFormatting sqref="D82">
    <cfRule type="cellIs" dxfId="12" priority="18" stopIfTrue="1" operator="equal">
      <formula>8223.307275</formula>
    </cfRule>
  </conditionalFormatting>
  <conditionalFormatting sqref="D82">
    <cfRule type="cellIs" dxfId="11" priority="17" stopIfTrue="1" operator="equal">
      <formula>8223.307275</formula>
    </cfRule>
  </conditionalFormatting>
  <conditionalFormatting sqref="B85">
    <cfRule type="cellIs" dxfId="10" priority="16" stopIfTrue="1" operator="equal">
      <formula>8223.307275</formula>
    </cfRule>
  </conditionalFormatting>
  <conditionalFormatting sqref="A84 A86:A87 D86:F87 E84:J84">
    <cfRule type="cellIs" dxfId="9" priority="15" stopIfTrue="1" operator="equal">
      <formula>8223.307275</formula>
    </cfRule>
  </conditionalFormatting>
  <conditionalFormatting sqref="A88:A94 D88:M94">
    <cfRule type="cellIs" dxfId="8" priority="13" stopIfTrue="1" operator="equal">
      <formula>8223.307275</formula>
    </cfRule>
  </conditionalFormatting>
  <conditionalFormatting sqref="E95:E98">
    <cfRule type="cellIs" dxfId="7" priority="12" stopIfTrue="1" operator="equal">
      <formula>8223.307275</formula>
    </cfRule>
  </conditionalFormatting>
  <conditionalFormatting sqref="D95:D98">
    <cfRule type="cellIs" dxfId="6" priority="11" stopIfTrue="1" operator="equal">
      <formula>8223.307275</formula>
    </cfRule>
  </conditionalFormatting>
  <conditionalFormatting sqref="M95">
    <cfRule type="cellIs" dxfId="5" priority="10" stopIfTrue="1" operator="equal">
      <formula>8223.307275</formula>
    </cfRule>
  </conditionalFormatting>
  <conditionalFormatting sqref="C87">
    <cfRule type="cellIs" dxfId="4" priority="22" operator="equal">
      <formula>0</formula>
    </cfRule>
  </conditionalFormatting>
  <conditionalFormatting sqref="M96">
    <cfRule type="cellIs" dxfId="3" priority="9" stopIfTrue="1" operator="equal">
      <formula>8223.307275</formula>
    </cfRule>
  </conditionalFormatting>
  <conditionalFormatting sqref="M98">
    <cfRule type="cellIs" dxfId="2" priority="7" stopIfTrue="1" operator="equal">
      <formula>8223.307275</formula>
    </cfRule>
  </conditionalFormatting>
  <conditionalFormatting sqref="A95:A98">
    <cfRule type="cellIs" dxfId="1" priority="6" stopIfTrue="1" operator="equal">
      <formula>8223.307275</formula>
    </cfRule>
  </conditionalFormatting>
  <conditionalFormatting sqref="M97">
    <cfRule type="cellIs" dxfId="0" priority="8" stopIfTrue="1" operator="equal">
      <formula>8223.307275</formula>
    </cfRule>
  </conditionalFormatting>
  <pageMargins left="0.25" right="0.25" top="0.5" bottom="0.25" header="0.3" footer="0.3"/>
  <pageSetup paperSize="9" scale="9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1</vt:lpstr>
      <vt:lpstr>'1'!Print_Area</vt:lpstr>
      <vt:lpstr>'1'!Print_Titles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Sopiko Apakidze</cp:lastModifiedBy>
  <cp:revision/>
  <cp:lastPrinted>2021-06-01T06:11:21Z</cp:lastPrinted>
  <dcterms:created xsi:type="dcterms:W3CDTF">2013-04-21T20:24:51Z</dcterms:created>
  <dcterms:modified xsi:type="dcterms:W3CDTF">2021-08-02T14:11:20Z</dcterms:modified>
</cp:coreProperties>
</file>