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ხარჯთაღრიცხვა" sheetId="1" r:id="rId1"/>
  </sheets>
  <calcPr calcId="145621"/>
</workbook>
</file>

<file path=xl/calcChain.xml><?xml version="1.0" encoding="utf-8"?>
<calcChain xmlns="http://schemas.openxmlformats.org/spreadsheetml/2006/main">
  <c r="L28" i="1" l="1"/>
  <c r="J28" i="1"/>
  <c r="H28" i="1"/>
  <c r="M28" i="1" l="1"/>
  <c r="L8" i="1"/>
  <c r="L13" i="1"/>
  <c r="L19" i="1"/>
  <c r="L21" i="1"/>
  <c r="L22" i="1"/>
  <c r="L29" i="1"/>
  <c r="J8" i="1"/>
  <c r="J13" i="1"/>
  <c r="J19" i="1"/>
  <c r="J21" i="1"/>
  <c r="J22" i="1"/>
  <c r="J29" i="1"/>
  <c r="H8" i="1"/>
  <c r="H13" i="1"/>
  <c r="H19" i="1"/>
  <c r="H21" i="1"/>
  <c r="H22" i="1"/>
  <c r="H29" i="1"/>
  <c r="L6" i="1"/>
  <c r="J6" i="1"/>
  <c r="H6" i="1"/>
  <c r="M8" i="1" l="1"/>
  <c r="M29" i="1"/>
  <c r="M19" i="1"/>
  <c r="M21" i="1"/>
  <c r="M13" i="1"/>
  <c r="M6" i="1"/>
  <c r="M22" i="1"/>
  <c r="F27" i="1" l="1"/>
  <c r="F26" i="1"/>
  <c r="F25" i="1"/>
  <c r="F24" i="1"/>
  <c r="F23" i="1"/>
  <c r="F20" i="1"/>
  <c r="F18" i="1"/>
  <c r="F17" i="1"/>
  <c r="F16" i="1"/>
  <c r="F15" i="1"/>
  <c r="F14" i="1"/>
  <c r="L14" i="1" l="1"/>
  <c r="J14" i="1"/>
  <c r="H14" i="1"/>
  <c r="L16" i="1"/>
  <c r="J16" i="1"/>
  <c r="H16" i="1"/>
  <c r="L18" i="1"/>
  <c r="J18" i="1"/>
  <c r="H18" i="1"/>
  <c r="L24" i="1"/>
  <c r="J24" i="1"/>
  <c r="H24" i="1"/>
  <c r="L26" i="1"/>
  <c r="J26" i="1"/>
  <c r="H26" i="1"/>
  <c r="L15" i="1"/>
  <c r="J15" i="1"/>
  <c r="H15" i="1"/>
  <c r="J17" i="1"/>
  <c r="H17" i="1"/>
  <c r="L17" i="1"/>
  <c r="L20" i="1"/>
  <c r="J20" i="1"/>
  <c r="H20" i="1"/>
  <c r="L23" i="1"/>
  <c r="J23" i="1"/>
  <c r="H23" i="1"/>
  <c r="J25" i="1"/>
  <c r="H25" i="1"/>
  <c r="L25" i="1"/>
  <c r="L27" i="1"/>
  <c r="J27" i="1"/>
  <c r="H27" i="1"/>
  <c r="F7" i="1"/>
  <c r="F12" i="1"/>
  <c r="F11" i="1"/>
  <c r="F10" i="1"/>
  <c r="F9" i="1"/>
  <c r="M25" i="1" l="1"/>
  <c r="M17" i="1"/>
  <c r="J10" i="1"/>
  <c r="H10" i="1"/>
  <c r="L10" i="1"/>
  <c r="L12" i="1"/>
  <c r="J12" i="1"/>
  <c r="H12" i="1"/>
  <c r="M26" i="1"/>
  <c r="M18" i="1"/>
  <c r="M14" i="1"/>
  <c r="L9" i="1"/>
  <c r="J9" i="1"/>
  <c r="H9" i="1"/>
  <c r="L11" i="1"/>
  <c r="J11" i="1"/>
  <c r="H11" i="1"/>
  <c r="L7" i="1"/>
  <c r="J7" i="1"/>
  <c r="H7" i="1"/>
  <c r="M27" i="1"/>
  <c r="M23" i="1"/>
  <c r="M20" i="1"/>
  <c r="M15" i="1"/>
  <c r="M24" i="1"/>
  <c r="M16" i="1"/>
  <c r="M10" i="1" l="1"/>
  <c r="J30" i="1"/>
  <c r="M11" i="1"/>
  <c r="H30" i="1"/>
  <c r="M7" i="1"/>
  <c r="L30" i="1"/>
  <c r="M9" i="1"/>
  <c r="M12" i="1"/>
  <c r="M37" i="1" l="1"/>
  <c r="M38" i="1" s="1"/>
  <c r="M30" i="1"/>
  <c r="M31" i="1" l="1"/>
  <c r="M32" i="1" s="1"/>
  <c r="M33" i="1" l="1"/>
  <c r="M34" i="1" s="1"/>
  <c r="M35" i="1" l="1"/>
  <c r="M36" i="1" s="1"/>
  <c r="M39" i="1" s="1"/>
  <c r="M40" i="1" l="1"/>
  <c r="M41" i="1" s="1"/>
</calcChain>
</file>

<file path=xl/sharedStrings.xml><?xml version="1.0" encoding="utf-8"?>
<sst xmlns="http://schemas.openxmlformats.org/spreadsheetml/2006/main" count="97" uniqueCount="61">
  <si>
    <t>#</t>
  </si>
  <si>
    <t>ლარი</t>
  </si>
  <si>
    <t>საფუძველი</t>
  </si>
  <si>
    <t>სამუშაოს დასახელება</t>
  </si>
  <si>
    <t>ნორმატიული რესურსი</t>
  </si>
  <si>
    <t>მასალა</t>
  </si>
  <si>
    <t>ხელფასი</t>
  </si>
  <si>
    <t>ჯამი</t>
  </si>
  <si>
    <t>განზ.ერთ</t>
  </si>
  <si>
    <t>ერთეულზე</t>
  </si>
  <si>
    <t>სულ</t>
  </si>
  <si>
    <t>ერთ.ფასი</t>
  </si>
  <si>
    <t xml:space="preserve">დ.ღ.გ </t>
  </si>
  <si>
    <t>ტრანსპ.და მანქ.მექანიზმები</t>
  </si>
  <si>
    <t xml:space="preserve">მოიხსნას  არსებული რბილი საფარი </t>
  </si>
  <si>
    <t>კვ.მ</t>
  </si>
  <si>
    <t>11-8-1;11-8-2</t>
  </si>
  <si>
    <t>იატაკზე ქ/ცემენტის ხსნარით მოჭიმვა სისქით 30მმ</t>
  </si>
  <si>
    <t>შრომითი რესურსები 0,188+(0,0034*2)</t>
  </si>
  <si>
    <t>კაც/სთ</t>
  </si>
  <si>
    <t>სხვა მანქანები   0,0095+(0,0023*2)</t>
  </si>
  <si>
    <t>ქ/ცემენტის ხსნარი  მ-100  0,0204+(0,0051*2)</t>
  </si>
  <si>
    <t>კუბ.მ</t>
  </si>
  <si>
    <t>სხვა მასალები</t>
  </si>
  <si>
    <t>შრომითი რესურსი</t>
  </si>
  <si>
    <t xml:space="preserve">შრომითი რესურსები </t>
  </si>
  <si>
    <t xml:space="preserve">რულონური მასლა (ზედა ფენა ) ქვიშიანი საფარით </t>
  </si>
  <si>
    <t>პრაიმერი</t>
  </si>
  <si>
    <t>ბიტუმის მასტიკა</t>
  </si>
  <si>
    <t>გაზი(თხევადი)</t>
  </si>
  <si>
    <t>კგ</t>
  </si>
  <si>
    <t>საბაზრო</t>
  </si>
  <si>
    <t>სრფ4.1-376</t>
  </si>
  <si>
    <t>სრფ4.1-425</t>
  </si>
  <si>
    <t>სრფ4.1-426</t>
  </si>
  <si>
    <t>ლიტრ</t>
  </si>
  <si>
    <t>სრფ 4.1-400</t>
  </si>
  <si>
    <t>გრძ.მ</t>
  </si>
  <si>
    <t>რეისი</t>
  </si>
  <si>
    <t xml:space="preserve">სახელფასო ფონდი </t>
  </si>
  <si>
    <t>საპენსიო ფონდში  გადასარიცხი თანხა  ხელფასიდან  2%</t>
  </si>
  <si>
    <t>ჯამი (ლარი)</t>
  </si>
  <si>
    <t xml:space="preserve">ამწე საავტომობილო სვლაზე </t>
  </si>
  <si>
    <t xml:space="preserve">მანქ/სთ </t>
  </si>
  <si>
    <t>კოდი 0471</t>
  </si>
  <si>
    <t xml:space="preserve">I კორპუსი  I ლოკაცია </t>
  </si>
  <si>
    <t>სახურავის მოწყობა  ერთი ფენა   რულონური მასალით</t>
  </si>
  <si>
    <t xml:space="preserve">წყლის მიმღები არხის გასუფთავება  </t>
  </si>
  <si>
    <t>I კორპუსი  მე-2 ლოკაცია (I სტუდიის სახურავი)</t>
  </si>
  <si>
    <t>სახურავის მოწყობა  ერთი  ფენა   რულონური მასალით</t>
  </si>
  <si>
    <t>სსიპ „საზოგადოებრივი მაუწყებლის“ I კორპუსის სახურავზე დაზიანებული საფარის აღდგენისთვის ჩასატარებელი სარემონტო სამუშაოების ხარჯთაღრიცხვა</t>
  </si>
  <si>
    <t>_ხარჯთაღრიცხვაში ყვითელი ფონით მონიშნული ერთეულის ფასების გრაფა განფასებული უნდა იყოს პრეტენდენტის მიერ.</t>
  </si>
  <si>
    <r>
      <rPr>
        <b/>
        <sz val="11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ხარჯთაღრიცხვის შედგენისას უნდა იყოს გათვალისწინებული საქართველოს მთავრობის 2014 წლის 14 იანვრის N55 დადგენილებით დამტკიცებული რეგლმენტი „სამშენებლო სამუშაოების სახელმწიფო შესყიდვისას ზედნადები ხარჯებისა და გეგმური მოგების განსაზღვრის წესის დამტკიცების შესახებ“.</t>
    </r>
  </si>
  <si>
    <r>
      <rPr>
        <sz val="11"/>
        <color indexed="10"/>
        <rFont val="AcadNusx"/>
      </rPr>
      <t xml:space="preserve">** </t>
    </r>
    <r>
      <rPr>
        <b/>
        <u/>
        <sz val="11"/>
        <color indexed="10"/>
        <rFont val="AcadNusx"/>
      </rPr>
      <t>ხარჯთაღრიცხვაში გაუთვალისწინებელი ხარჯები წარმოდგენილი უნდა იყოს 1%-ის ოდენობით გაუთვალიწინებელი ხარჯებისათვის განსაზღვრული პროცენტული მაჩვენებლის შეცვლა დაუშვებელია.</t>
    </r>
    <r>
      <rPr>
        <sz val="11"/>
        <color indexed="10"/>
        <rFont val="AcadNusx"/>
      </rPr>
      <t xml:space="preserve"> </t>
    </r>
    <r>
      <rPr>
        <sz val="11"/>
        <rFont val="AcadNusx"/>
      </rPr>
      <t>გაუთვალისწინებელი თანხების გამოყენება მოხდება მხოლოდ შემსყიდველის ნებართვით, მისივე ინიციატივით ან მიმწოდებლის მიერ დასაბუთებული და არგუმენტირებული წინადადების განხილვისა და შეთანხმების საფუძველზე, შემსყიდველის უფლებამოსილი პირის თანხმობისა და სათანადო გადაწყვეტილების მიღების შემთხვევაში.</t>
    </r>
  </si>
  <si>
    <t xml:space="preserve">პრეტენდენტის ხელმოწერა __________________________________      </t>
  </si>
  <si>
    <r>
      <t>(თანამდებობა და  ხელმოწერა</t>
    </r>
    <r>
      <rPr>
        <b/>
        <sz val="8"/>
        <color theme="1"/>
        <rFont val="AcadNusx"/>
      </rPr>
      <t>***</t>
    </r>
    <r>
      <rPr>
        <sz val="8"/>
        <color theme="1"/>
        <rFont val="AcadNusx"/>
      </rPr>
      <t>)</t>
    </r>
  </si>
  <si>
    <r>
      <rPr>
        <b/>
        <sz val="11"/>
        <color theme="1"/>
        <rFont val="AcadNusx"/>
      </rPr>
      <t xml:space="preserve">*** </t>
    </r>
    <r>
      <rPr>
        <sz val="11"/>
        <color theme="1"/>
        <rFont val="AcadNusx"/>
      </rPr>
      <t>- ხარჯთაღრიცხვა უნდა იყოს ელექტრონულად ხელმოწერილი ან/და ელექტრონული შტამპით დამოწმებული</t>
    </r>
  </si>
  <si>
    <t>ზედნადები ხარჯი არაუმეტეს -10 %</t>
  </si>
  <si>
    <t>გეგმიური მოგება არაუმეტეს - 8 %</t>
  </si>
  <si>
    <t>გათვალისწინებელი ხარჯი -1 %</t>
  </si>
  <si>
    <t xml:space="preserve">სამშენებლო  ნარჩენების  შეგროვება, დასუფთავება, დატვირთვა .ავტ.თვითმცლელზე  და გატანა ტერიტორიიდან 20კმ  მანძილზე( რაოდენობა დაზუსტდეს ადგილზე)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</si>
</sst>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1"/>
      <color rgb="FFFF0000"/>
      <name val="AcadNusx"/>
    </font>
    <font>
      <sz val="11"/>
      <color theme="1"/>
      <name val="AcadNusx"/>
    </font>
    <font>
      <b/>
      <sz val="11"/>
      <color rgb="FFFF0000"/>
      <name val="AcadNusx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cadNusx"/>
    </font>
    <font>
      <sz val="11"/>
      <color indexed="10"/>
      <name val="AcadNusx"/>
    </font>
    <font>
      <b/>
      <u/>
      <sz val="11"/>
      <color indexed="10"/>
      <name val="AcadNusx"/>
    </font>
    <font>
      <sz val="10"/>
      <color theme="1"/>
      <name val="AcadNusx"/>
    </font>
    <font>
      <sz val="8"/>
      <color theme="1"/>
      <name val="AcadNusx"/>
    </font>
    <font>
      <b/>
      <sz val="8"/>
      <color theme="1"/>
      <name val="AcadNusx"/>
    </font>
    <font>
      <b/>
      <sz val="11"/>
      <color theme="1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4" fillId="0" borderId="0" xfId="0" applyFont="1"/>
    <xf numFmtId="0" fontId="11" fillId="0" borderId="0" xfId="0" applyFont="1"/>
    <xf numFmtId="0" fontId="11" fillId="0" borderId="0" xfId="0" applyFont="1" applyFill="1"/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K29" sqref="K29"/>
    </sheetView>
  </sheetViews>
  <sheetFormatPr defaultRowHeight="15"/>
  <cols>
    <col min="1" max="1" width="5.85546875" style="1" customWidth="1"/>
    <col min="2" max="2" width="14" style="1" hidden="1" customWidth="1"/>
    <col min="3" max="3" width="49.85546875" style="1" customWidth="1"/>
    <col min="4" max="4" width="10.5703125" style="1" customWidth="1"/>
    <col min="5" max="5" width="10.140625" style="1" customWidth="1"/>
    <col min="6" max="6" width="8.42578125" style="1" customWidth="1"/>
    <col min="7" max="7" width="11" style="1" customWidth="1"/>
    <col min="8" max="8" width="9.140625" style="1"/>
    <col min="9" max="9" width="9.85546875" style="1" customWidth="1"/>
    <col min="10" max="10" width="9.140625" style="1"/>
    <col min="11" max="11" width="11.5703125" style="1" customWidth="1"/>
    <col min="12" max="12" width="9.140625" style="1"/>
    <col min="13" max="13" width="12" style="1" customWidth="1"/>
    <col min="14" max="16384" width="9.140625" style="1"/>
  </cols>
  <sheetData>
    <row r="1" spans="1:13" ht="50.25" customHeight="1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56.25" customHeight="1">
      <c r="A2" s="40" t="s">
        <v>0</v>
      </c>
      <c r="B2" s="40" t="s">
        <v>2</v>
      </c>
      <c r="C2" s="40" t="s">
        <v>3</v>
      </c>
      <c r="D2" s="2" t="s">
        <v>4</v>
      </c>
      <c r="E2" s="2"/>
      <c r="F2" s="2"/>
      <c r="G2" s="42" t="s">
        <v>5</v>
      </c>
      <c r="H2" s="43"/>
      <c r="I2" s="42" t="s">
        <v>6</v>
      </c>
      <c r="J2" s="43"/>
      <c r="K2" s="42" t="s">
        <v>13</v>
      </c>
      <c r="L2" s="43"/>
      <c r="M2" s="40" t="s">
        <v>7</v>
      </c>
    </row>
    <row r="3" spans="1:13" ht="30">
      <c r="A3" s="41"/>
      <c r="B3" s="41"/>
      <c r="C3" s="41"/>
      <c r="D3" s="3" t="s">
        <v>8</v>
      </c>
      <c r="E3" s="3" t="s">
        <v>9</v>
      </c>
      <c r="F3" s="4" t="s">
        <v>10</v>
      </c>
      <c r="G3" s="4" t="s">
        <v>11</v>
      </c>
      <c r="H3" s="4" t="s">
        <v>7</v>
      </c>
      <c r="I3" s="3" t="s">
        <v>11</v>
      </c>
      <c r="J3" s="4" t="s">
        <v>7</v>
      </c>
      <c r="K3" s="3" t="s">
        <v>11</v>
      </c>
      <c r="L3" s="4" t="s">
        <v>7</v>
      </c>
      <c r="M3" s="41"/>
    </row>
    <row r="4" spans="1:1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37.5" customHeight="1">
      <c r="A5" s="20">
        <v>1</v>
      </c>
      <c r="B5" s="19"/>
      <c r="C5" s="21" t="s">
        <v>45</v>
      </c>
      <c r="D5" s="19"/>
      <c r="E5" s="19"/>
      <c r="F5" s="19"/>
      <c r="G5" s="5"/>
      <c r="H5" s="5"/>
      <c r="I5" s="5"/>
      <c r="J5" s="5"/>
      <c r="K5" s="5"/>
      <c r="L5" s="5"/>
      <c r="M5" s="5"/>
    </row>
    <row r="6" spans="1:13">
      <c r="A6" s="44">
        <v>1</v>
      </c>
      <c r="B6" s="5"/>
      <c r="C6" s="7" t="s">
        <v>14</v>
      </c>
      <c r="D6" s="5" t="s">
        <v>15</v>
      </c>
      <c r="E6" s="5"/>
      <c r="F6" s="5">
        <v>500</v>
      </c>
      <c r="G6" s="5"/>
      <c r="H6" s="14">
        <f>G6*F6</f>
        <v>0</v>
      </c>
      <c r="I6" s="14"/>
      <c r="J6" s="14">
        <f>I6*F6</f>
        <v>0</v>
      </c>
      <c r="K6" s="14"/>
      <c r="L6" s="14">
        <f>K6*F6</f>
        <v>0</v>
      </c>
      <c r="M6" s="14">
        <f>L6+J6+H6</f>
        <v>0</v>
      </c>
    </row>
    <row r="7" spans="1:13">
      <c r="A7" s="46"/>
      <c r="B7" s="5"/>
      <c r="C7" s="13" t="s">
        <v>24</v>
      </c>
      <c r="D7" s="14" t="s">
        <v>15</v>
      </c>
      <c r="E7" s="14">
        <v>1</v>
      </c>
      <c r="F7" s="14">
        <f>F6*E7</f>
        <v>500</v>
      </c>
      <c r="G7" s="5"/>
      <c r="H7" s="14">
        <f t="shared" ref="H7:H27" si="0">G7*F7</f>
        <v>0</v>
      </c>
      <c r="I7" s="36"/>
      <c r="J7" s="14">
        <f t="shared" ref="J7:J27" si="1">I7*F7</f>
        <v>0</v>
      </c>
      <c r="K7" s="14"/>
      <c r="L7" s="14">
        <f t="shared" ref="L7:L27" si="2">K7*F7</f>
        <v>0</v>
      </c>
      <c r="M7" s="14">
        <f t="shared" ref="M7:M27" si="3">L7+J7+H7</f>
        <v>0</v>
      </c>
    </row>
    <row r="8" spans="1:13" ht="30">
      <c r="A8" s="44">
        <v>2</v>
      </c>
      <c r="B8" s="8" t="s">
        <v>16</v>
      </c>
      <c r="C8" s="8" t="s">
        <v>17</v>
      </c>
      <c r="D8" s="9" t="s">
        <v>15</v>
      </c>
      <c r="E8" s="9"/>
      <c r="F8" s="9">
        <v>120</v>
      </c>
      <c r="G8" s="10"/>
      <c r="H8" s="14">
        <f t="shared" si="0"/>
        <v>0</v>
      </c>
      <c r="I8" s="10"/>
      <c r="J8" s="14">
        <f t="shared" si="1"/>
        <v>0</v>
      </c>
      <c r="K8" s="10"/>
      <c r="L8" s="14">
        <f t="shared" si="2"/>
        <v>0</v>
      </c>
      <c r="M8" s="14">
        <f t="shared" si="3"/>
        <v>0</v>
      </c>
    </row>
    <row r="9" spans="1:13">
      <c r="A9" s="45"/>
      <c r="B9" s="11"/>
      <c r="C9" s="11" t="s">
        <v>18</v>
      </c>
      <c r="D9" s="11" t="s">
        <v>19</v>
      </c>
      <c r="E9" s="11">
        <v>0.1948</v>
      </c>
      <c r="F9" s="11">
        <f>F8*E9</f>
        <v>23.376000000000001</v>
      </c>
      <c r="G9" s="10"/>
      <c r="H9" s="14">
        <f t="shared" si="0"/>
        <v>0</v>
      </c>
      <c r="I9" s="35"/>
      <c r="J9" s="14">
        <f t="shared" si="1"/>
        <v>0</v>
      </c>
      <c r="K9" s="10"/>
      <c r="L9" s="14">
        <f t="shared" si="2"/>
        <v>0</v>
      </c>
      <c r="M9" s="14">
        <f t="shared" si="3"/>
        <v>0</v>
      </c>
    </row>
    <row r="10" spans="1:13">
      <c r="A10" s="45"/>
      <c r="B10" s="11"/>
      <c r="C10" s="12" t="s">
        <v>20</v>
      </c>
      <c r="D10" s="11" t="s">
        <v>1</v>
      </c>
      <c r="E10" s="11">
        <v>1.41E-2</v>
      </c>
      <c r="F10" s="11">
        <f>F8*E10</f>
        <v>1.6919999999999999</v>
      </c>
      <c r="G10" s="10"/>
      <c r="H10" s="14">
        <f t="shared" si="0"/>
        <v>0</v>
      </c>
      <c r="I10" s="10"/>
      <c r="J10" s="14">
        <f t="shared" si="1"/>
        <v>0</v>
      </c>
      <c r="K10" s="35"/>
      <c r="L10" s="14">
        <f t="shared" si="2"/>
        <v>0</v>
      </c>
      <c r="M10" s="14">
        <f t="shared" si="3"/>
        <v>0</v>
      </c>
    </row>
    <row r="11" spans="1:13">
      <c r="A11" s="45"/>
      <c r="B11" s="11" t="s">
        <v>32</v>
      </c>
      <c r="C11" s="12" t="s">
        <v>21</v>
      </c>
      <c r="D11" s="11" t="s">
        <v>22</v>
      </c>
      <c r="E11" s="11">
        <v>3.0599999999999999E-2</v>
      </c>
      <c r="F11" s="11">
        <f>F8*E11</f>
        <v>3.6719999999999997</v>
      </c>
      <c r="G11" s="35"/>
      <c r="H11" s="14">
        <f t="shared" si="0"/>
        <v>0</v>
      </c>
      <c r="I11" s="10"/>
      <c r="J11" s="14">
        <f t="shared" si="1"/>
        <v>0</v>
      </c>
      <c r="K11" s="10"/>
      <c r="L11" s="14">
        <f t="shared" si="2"/>
        <v>0</v>
      </c>
      <c r="M11" s="14">
        <f t="shared" si="3"/>
        <v>0</v>
      </c>
    </row>
    <row r="12" spans="1:13">
      <c r="A12" s="46"/>
      <c r="B12" s="11"/>
      <c r="C12" s="11" t="s">
        <v>23</v>
      </c>
      <c r="D12" s="11" t="s">
        <v>1</v>
      </c>
      <c r="E12" s="11">
        <v>6.3600000000000004E-2</v>
      </c>
      <c r="F12" s="11">
        <f>F8*E12</f>
        <v>7.6320000000000006</v>
      </c>
      <c r="G12" s="35"/>
      <c r="H12" s="14">
        <f t="shared" si="0"/>
        <v>0</v>
      </c>
      <c r="I12" s="10"/>
      <c r="J12" s="14">
        <f t="shared" si="1"/>
        <v>0</v>
      </c>
      <c r="K12" s="10"/>
      <c r="L12" s="14">
        <f t="shared" si="2"/>
        <v>0</v>
      </c>
      <c r="M12" s="14">
        <f t="shared" si="3"/>
        <v>0</v>
      </c>
    </row>
    <row r="13" spans="1:13" ht="30">
      <c r="A13" s="44">
        <v>3</v>
      </c>
      <c r="B13" s="14" t="s">
        <v>31</v>
      </c>
      <c r="C13" s="7" t="s">
        <v>46</v>
      </c>
      <c r="D13" s="5" t="s">
        <v>15</v>
      </c>
      <c r="E13" s="5"/>
      <c r="F13" s="5">
        <v>500</v>
      </c>
      <c r="G13" s="5"/>
      <c r="H13" s="14">
        <f t="shared" si="0"/>
        <v>0</v>
      </c>
      <c r="I13" s="14"/>
      <c r="J13" s="14">
        <f t="shared" si="1"/>
        <v>0</v>
      </c>
      <c r="K13" s="14"/>
      <c r="L13" s="14">
        <f t="shared" si="2"/>
        <v>0</v>
      </c>
      <c r="M13" s="14">
        <f t="shared" si="3"/>
        <v>0</v>
      </c>
    </row>
    <row r="14" spans="1:13">
      <c r="A14" s="45"/>
      <c r="B14" s="5"/>
      <c r="C14" s="14" t="s">
        <v>25</v>
      </c>
      <c r="D14" s="14" t="s">
        <v>15</v>
      </c>
      <c r="E14" s="14">
        <v>1</v>
      </c>
      <c r="F14" s="14">
        <f>F13*E14</f>
        <v>500</v>
      </c>
      <c r="G14" s="5"/>
      <c r="H14" s="14">
        <f t="shared" si="0"/>
        <v>0</v>
      </c>
      <c r="I14" s="36"/>
      <c r="J14" s="14">
        <f t="shared" si="1"/>
        <v>0</v>
      </c>
      <c r="K14" s="14"/>
      <c r="L14" s="14">
        <f t="shared" si="2"/>
        <v>0</v>
      </c>
      <c r="M14" s="14">
        <f t="shared" si="3"/>
        <v>0</v>
      </c>
    </row>
    <row r="15" spans="1:13" ht="30">
      <c r="A15" s="45"/>
      <c r="B15" s="14" t="s">
        <v>36</v>
      </c>
      <c r="C15" s="13" t="s">
        <v>26</v>
      </c>
      <c r="D15" s="14" t="s">
        <v>15</v>
      </c>
      <c r="E15" s="14">
        <v>1.1200000000000001</v>
      </c>
      <c r="F15" s="14">
        <f>F13*E15</f>
        <v>560</v>
      </c>
      <c r="G15" s="36"/>
      <c r="H15" s="14">
        <f t="shared" si="0"/>
        <v>0</v>
      </c>
      <c r="I15" s="14"/>
      <c r="J15" s="14">
        <f t="shared" si="1"/>
        <v>0</v>
      </c>
      <c r="K15" s="14"/>
      <c r="L15" s="14">
        <f t="shared" si="2"/>
        <v>0</v>
      </c>
      <c r="M15" s="14">
        <f t="shared" si="3"/>
        <v>0</v>
      </c>
    </row>
    <row r="16" spans="1:13">
      <c r="A16" s="45"/>
      <c r="B16" s="14" t="s">
        <v>33</v>
      </c>
      <c r="C16" s="14" t="s">
        <v>27</v>
      </c>
      <c r="D16" s="14" t="s">
        <v>35</v>
      </c>
      <c r="E16" s="14">
        <v>0.3</v>
      </c>
      <c r="F16" s="14">
        <f>F13*E16</f>
        <v>150</v>
      </c>
      <c r="G16" s="36"/>
      <c r="H16" s="14">
        <f t="shared" si="0"/>
        <v>0</v>
      </c>
      <c r="I16" s="14"/>
      <c r="J16" s="14">
        <f t="shared" si="1"/>
        <v>0</v>
      </c>
      <c r="K16" s="14"/>
      <c r="L16" s="14">
        <f t="shared" si="2"/>
        <v>0</v>
      </c>
      <c r="M16" s="14">
        <f t="shared" si="3"/>
        <v>0</v>
      </c>
    </row>
    <row r="17" spans="1:13">
      <c r="A17" s="45"/>
      <c r="B17" s="14" t="s">
        <v>34</v>
      </c>
      <c r="C17" s="14" t="s">
        <v>28</v>
      </c>
      <c r="D17" s="14" t="s">
        <v>35</v>
      </c>
      <c r="E17" s="14">
        <v>0.8</v>
      </c>
      <c r="F17" s="14">
        <f>F13*E17</f>
        <v>400</v>
      </c>
      <c r="G17" s="36"/>
      <c r="H17" s="14">
        <f t="shared" si="0"/>
        <v>0</v>
      </c>
      <c r="I17" s="14"/>
      <c r="J17" s="14">
        <f t="shared" si="1"/>
        <v>0</v>
      </c>
      <c r="K17" s="14"/>
      <c r="L17" s="14">
        <f t="shared" si="2"/>
        <v>0</v>
      </c>
      <c r="M17" s="14">
        <f t="shared" si="3"/>
        <v>0</v>
      </c>
    </row>
    <row r="18" spans="1:13">
      <c r="A18" s="46"/>
      <c r="B18" s="14" t="s">
        <v>31</v>
      </c>
      <c r="C18" s="14" t="s">
        <v>29</v>
      </c>
      <c r="D18" s="14" t="s">
        <v>30</v>
      </c>
      <c r="E18" s="14">
        <v>0.3</v>
      </c>
      <c r="F18" s="14">
        <f>F13*E18</f>
        <v>150</v>
      </c>
      <c r="G18" s="36"/>
      <c r="H18" s="14">
        <f t="shared" si="0"/>
        <v>0</v>
      </c>
      <c r="I18" s="14"/>
      <c r="J18" s="14">
        <f t="shared" si="1"/>
        <v>0</v>
      </c>
      <c r="K18" s="14"/>
      <c r="L18" s="14">
        <f t="shared" si="2"/>
        <v>0</v>
      </c>
      <c r="M18" s="14">
        <f t="shared" si="3"/>
        <v>0</v>
      </c>
    </row>
    <row r="19" spans="1:13">
      <c r="A19" s="44">
        <v>4</v>
      </c>
      <c r="B19" s="5"/>
      <c r="C19" s="7" t="s">
        <v>47</v>
      </c>
      <c r="D19" s="5" t="s">
        <v>37</v>
      </c>
      <c r="E19" s="5"/>
      <c r="F19" s="5">
        <v>25</v>
      </c>
      <c r="G19" s="5"/>
      <c r="H19" s="14">
        <f t="shared" si="0"/>
        <v>0</v>
      </c>
      <c r="I19" s="14"/>
      <c r="J19" s="14">
        <f t="shared" si="1"/>
        <v>0</v>
      </c>
      <c r="K19" s="14"/>
      <c r="L19" s="14">
        <f t="shared" si="2"/>
        <v>0</v>
      </c>
      <c r="M19" s="14">
        <f t="shared" si="3"/>
        <v>0</v>
      </c>
    </row>
    <row r="20" spans="1:13">
      <c r="A20" s="46"/>
      <c r="B20" s="5"/>
      <c r="C20" s="14" t="s">
        <v>25</v>
      </c>
      <c r="D20" s="14" t="s">
        <v>37</v>
      </c>
      <c r="E20" s="14">
        <v>1</v>
      </c>
      <c r="F20" s="14">
        <f>F19*E20</f>
        <v>25</v>
      </c>
      <c r="G20" s="5"/>
      <c r="H20" s="14">
        <f t="shared" si="0"/>
        <v>0</v>
      </c>
      <c r="I20" s="36"/>
      <c r="J20" s="14">
        <f t="shared" si="1"/>
        <v>0</v>
      </c>
      <c r="K20" s="14"/>
      <c r="L20" s="14">
        <f t="shared" si="2"/>
        <v>0</v>
      </c>
      <c r="M20" s="14">
        <f t="shared" si="3"/>
        <v>0</v>
      </c>
    </row>
    <row r="21" spans="1:13" ht="33.75" customHeight="1">
      <c r="A21" s="20">
        <v>2</v>
      </c>
      <c r="B21" s="19"/>
      <c r="C21" s="21" t="s">
        <v>48</v>
      </c>
      <c r="D21" s="19"/>
      <c r="E21" s="19"/>
      <c r="F21" s="19"/>
      <c r="G21" s="5"/>
      <c r="H21" s="14">
        <f t="shared" si="0"/>
        <v>0</v>
      </c>
      <c r="I21" s="14"/>
      <c r="J21" s="14">
        <f t="shared" si="1"/>
        <v>0</v>
      </c>
      <c r="K21" s="14"/>
      <c r="L21" s="14">
        <f t="shared" si="2"/>
        <v>0</v>
      </c>
      <c r="M21" s="14">
        <f t="shared" si="3"/>
        <v>0</v>
      </c>
    </row>
    <row r="22" spans="1:13" ht="30">
      <c r="A22" s="44">
        <v>1</v>
      </c>
      <c r="B22" s="14" t="s">
        <v>31</v>
      </c>
      <c r="C22" s="7" t="s">
        <v>49</v>
      </c>
      <c r="D22" s="5" t="s">
        <v>15</v>
      </c>
      <c r="E22" s="5"/>
      <c r="F22" s="5">
        <v>100</v>
      </c>
      <c r="G22" s="5"/>
      <c r="H22" s="14">
        <f t="shared" si="0"/>
        <v>0</v>
      </c>
      <c r="I22" s="14"/>
      <c r="J22" s="14">
        <f t="shared" si="1"/>
        <v>0</v>
      </c>
      <c r="K22" s="14"/>
      <c r="L22" s="14">
        <f t="shared" si="2"/>
        <v>0</v>
      </c>
      <c r="M22" s="14">
        <f t="shared" si="3"/>
        <v>0</v>
      </c>
    </row>
    <row r="23" spans="1:13">
      <c r="A23" s="45"/>
      <c r="B23" s="5"/>
      <c r="C23" s="14" t="s">
        <v>25</v>
      </c>
      <c r="D23" s="14" t="s">
        <v>15</v>
      </c>
      <c r="E23" s="14">
        <v>1</v>
      </c>
      <c r="F23" s="14">
        <f>F22*E23</f>
        <v>100</v>
      </c>
      <c r="G23" s="5"/>
      <c r="H23" s="14">
        <f t="shared" si="0"/>
        <v>0</v>
      </c>
      <c r="I23" s="36"/>
      <c r="J23" s="14">
        <f t="shared" si="1"/>
        <v>0</v>
      </c>
      <c r="K23" s="14"/>
      <c r="L23" s="14">
        <f t="shared" si="2"/>
        <v>0</v>
      </c>
      <c r="M23" s="14">
        <f t="shared" si="3"/>
        <v>0</v>
      </c>
    </row>
    <row r="24" spans="1:13" ht="30">
      <c r="A24" s="45"/>
      <c r="B24" s="14" t="s">
        <v>36</v>
      </c>
      <c r="C24" s="13" t="s">
        <v>26</v>
      </c>
      <c r="D24" s="14" t="s">
        <v>15</v>
      </c>
      <c r="E24" s="14">
        <v>1.1200000000000001</v>
      </c>
      <c r="F24" s="14">
        <f>F22*E24</f>
        <v>112.00000000000001</v>
      </c>
      <c r="G24" s="36"/>
      <c r="H24" s="14">
        <f t="shared" si="0"/>
        <v>0</v>
      </c>
      <c r="I24" s="14"/>
      <c r="J24" s="14">
        <f t="shared" si="1"/>
        <v>0</v>
      </c>
      <c r="K24" s="14"/>
      <c r="L24" s="14">
        <f t="shared" si="2"/>
        <v>0</v>
      </c>
      <c r="M24" s="14">
        <f t="shared" si="3"/>
        <v>0</v>
      </c>
    </row>
    <row r="25" spans="1:13">
      <c r="A25" s="45"/>
      <c r="B25" s="14" t="s">
        <v>33</v>
      </c>
      <c r="C25" s="14" t="s">
        <v>27</v>
      </c>
      <c r="D25" s="14" t="s">
        <v>35</v>
      </c>
      <c r="E25" s="14">
        <v>0.3</v>
      </c>
      <c r="F25" s="14">
        <f>F22*E25</f>
        <v>30</v>
      </c>
      <c r="G25" s="36"/>
      <c r="H25" s="14">
        <f t="shared" si="0"/>
        <v>0</v>
      </c>
      <c r="I25" s="14"/>
      <c r="J25" s="14">
        <f t="shared" si="1"/>
        <v>0</v>
      </c>
      <c r="K25" s="14"/>
      <c r="L25" s="14">
        <f t="shared" si="2"/>
        <v>0</v>
      </c>
      <c r="M25" s="14">
        <f t="shared" si="3"/>
        <v>0</v>
      </c>
    </row>
    <row r="26" spans="1:13">
      <c r="A26" s="45"/>
      <c r="B26" s="14" t="s">
        <v>34</v>
      </c>
      <c r="C26" s="14" t="s">
        <v>28</v>
      </c>
      <c r="D26" s="14" t="s">
        <v>35</v>
      </c>
      <c r="E26" s="14">
        <v>0.8</v>
      </c>
      <c r="F26" s="14">
        <f>F22*E26</f>
        <v>80</v>
      </c>
      <c r="G26" s="36"/>
      <c r="H26" s="14">
        <f t="shared" si="0"/>
        <v>0</v>
      </c>
      <c r="I26" s="14"/>
      <c r="J26" s="14">
        <f t="shared" si="1"/>
        <v>0</v>
      </c>
      <c r="K26" s="14"/>
      <c r="L26" s="14">
        <f t="shared" si="2"/>
        <v>0</v>
      </c>
      <c r="M26" s="14">
        <f t="shared" si="3"/>
        <v>0</v>
      </c>
    </row>
    <row r="27" spans="1:13">
      <c r="A27" s="46"/>
      <c r="B27" s="14" t="s">
        <v>31</v>
      </c>
      <c r="C27" s="14" t="s">
        <v>29</v>
      </c>
      <c r="D27" s="14" t="s">
        <v>30</v>
      </c>
      <c r="E27" s="14">
        <v>0.3</v>
      </c>
      <c r="F27" s="14">
        <f>F22*E27</f>
        <v>30</v>
      </c>
      <c r="G27" s="36"/>
      <c r="H27" s="14">
        <f t="shared" si="0"/>
        <v>0</v>
      </c>
      <c r="I27" s="14"/>
      <c r="J27" s="14">
        <f t="shared" si="1"/>
        <v>0</v>
      </c>
      <c r="K27" s="14"/>
      <c r="L27" s="14">
        <f t="shared" si="2"/>
        <v>0</v>
      </c>
      <c r="M27" s="14">
        <f t="shared" si="3"/>
        <v>0</v>
      </c>
    </row>
    <row r="28" spans="1:13" ht="27" customHeight="1">
      <c r="A28" s="23">
        <v>3</v>
      </c>
      <c r="B28" s="19" t="s">
        <v>44</v>
      </c>
      <c r="C28" s="19" t="s">
        <v>42</v>
      </c>
      <c r="D28" s="19" t="s">
        <v>43</v>
      </c>
      <c r="E28" s="19"/>
      <c r="F28" s="19">
        <v>4</v>
      </c>
      <c r="G28" s="14"/>
      <c r="H28" s="14">
        <f t="shared" ref="H28:H29" si="4">G28*F28</f>
        <v>0</v>
      </c>
      <c r="I28" s="14"/>
      <c r="J28" s="14">
        <f t="shared" ref="J28:J29" si="5">I28*F28</f>
        <v>0</v>
      </c>
      <c r="K28" s="36"/>
      <c r="L28" s="14">
        <f t="shared" ref="L28:L29" si="6">K28*F28</f>
        <v>0</v>
      </c>
      <c r="M28" s="14">
        <f t="shared" ref="M28:M30" si="7">L28+J28+H28</f>
        <v>0</v>
      </c>
    </row>
    <row r="29" spans="1:13" ht="79.5" customHeight="1">
      <c r="A29" s="19">
        <v>4</v>
      </c>
      <c r="B29" s="15"/>
      <c r="C29" s="16" t="s">
        <v>60</v>
      </c>
      <c r="D29" s="19" t="s">
        <v>38</v>
      </c>
      <c r="E29" s="19"/>
      <c r="F29" s="19">
        <v>1</v>
      </c>
      <c r="G29" s="9"/>
      <c r="H29" s="11">
        <f t="shared" si="4"/>
        <v>0</v>
      </c>
      <c r="I29" s="35"/>
      <c r="J29" s="11">
        <f t="shared" si="5"/>
        <v>0</v>
      </c>
      <c r="K29" s="35"/>
      <c r="L29" s="11">
        <f t="shared" si="6"/>
        <v>0</v>
      </c>
      <c r="M29" s="11">
        <f t="shared" si="7"/>
        <v>0</v>
      </c>
    </row>
    <row r="30" spans="1:13">
      <c r="A30" s="5"/>
      <c r="B30" s="5"/>
      <c r="C30" s="5" t="s">
        <v>7</v>
      </c>
      <c r="D30" s="5"/>
      <c r="E30" s="5"/>
      <c r="F30" s="5"/>
      <c r="G30" s="5"/>
      <c r="H30" s="5">
        <f>SUM(H6:H29)</f>
        <v>0</v>
      </c>
      <c r="I30" s="5"/>
      <c r="J30" s="5">
        <f>SUM(J6:J29)</f>
        <v>0</v>
      </c>
      <c r="K30" s="5"/>
      <c r="L30" s="5">
        <f>SUM(L6:L29)</f>
        <v>0</v>
      </c>
      <c r="M30" s="5">
        <f t="shared" si="7"/>
        <v>0</v>
      </c>
    </row>
    <row r="31" spans="1:13">
      <c r="A31" s="5"/>
      <c r="B31" s="5"/>
      <c r="C31" s="31" t="s">
        <v>57</v>
      </c>
      <c r="D31" s="5"/>
      <c r="E31" s="5"/>
      <c r="F31" s="6">
        <v>0.1</v>
      </c>
      <c r="G31" s="5"/>
      <c r="H31" s="5"/>
      <c r="I31" s="5"/>
      <c r="J31" s="5"/>
      <c r="K31" s="5"/>
      <c r="L31" s="5"/>
      <c r="M31" s="33">
        <f>M30*F31</f>
        <v>0</v>
      </c>
    </row>
    <row r="32" spans="1:13">
      <c r="A32" s="5"/>
      <c r="B32" s="5"/>
      <c r="C32" s="5" t="s">
        <v>7</v>
      </c>
      <c r="D32" s="5"/>
      <c r="E32" s="5"/>
      <c r="F32" s="5"/>
      <c r="G32" s="5"/>
      <c r="H32" s="5"/>
      <c r="I32" s="5"/>
      <c r="J32" s="5"/>
      <c r="K32" s="5"/>
      <c r="L32" s="5"/>
      <c r="M32" s="33">
        <f>SUM(M30:M31)</f>
        <v>0</v>
      </c>
    </row>
    <row r="33" spans="1:13">
      <c r="A33" s="5"/>
      <c r="B33" s="5"/>
      <c r="C33" s="31" t="s">
        <v>58</v>
      </c>
      <c r="D33" s="5"/>
      <c r="E33" s="5"/>
      <c r="F33" s="6">
        <v>0.08</v>
      </c>
      <c r="G33" s="5"/>
      <c r="H33" s="5"/>
      <c r="I33" s="5"/>
      <c r="J33" s="5"/>
      <c r="K33" s="5"/>
      <c r="L33" s="5"/>
      <c r="M33" s="33">
        <f>M32*F33</f>
        <v>0</v>
      </c>
    </row>
    <row r="34" spans="1:13">
      <c r="A34" s="5"/>
      <c r="B34" s="5"/>
      <c r="C34" s="5" t="s">
        <v>7</v>
      </c>
      <c r="D34" s="5"/>
      <c r="E34" s="5"/>
      <c r="F34" s="5"/>
      <c r="G34" s="5"/>
      <c r="H34" s="5"/>
      <c r="I34" s="5"/>
      <c r="J34" s="5"/>
      <c r="K34" s="5"/>
      <c r="L34" s="5"/>
      <c r="M34" s="33">
        <f>SUM(M32:M33)</f>
        <v>0</v>
      </c>
    </row>
    <row r="35" spans="1:13">
      <c r="A35" s="5"/>
      <c r="B35" s="5"/>
      <c r="C35" s="31" t="s">
        <v>59</v>
      </c>
      <c r="D35" s="5"/>
      <c r="E35" s="5"/>
      <c r="F35" s="6">
        <v>0.01</v>
      </c>
      <c r="G35" s="5"/>
      <c r="H35" s="5"/>
      <c r="I35" s="5"/>
      <c r="J35" s="5"/>
      <c r="K35" s="5"/>
      <c r="L35" s="5"/>
      <c r="M35" s="33">
        <f>M34*F35</f>
        <v>0</v>
      </c>
    </row>
    <row r="36" spans="1:13">
      <c r="A36" s="5"/>
      <c r="B36" s="5"/>
      <c r="C36" s="5" t="s">
        <v>7</v>
      </c>
      <c r="D36" s="5"/>
      <c r="E36" s="5"/>
      <c r="F36" s="5"/>
      <c r="G36" s="5"/>
      <c r="H36" s="5"/>
      <c r="I36" s="5"/>
      <c r="J36" s="5"/>
      <c r="K36" s="5"/>
      <c r="L36" s="5"/>
      <c r="M36" s="33">
        <f>SUM(M34:M35)</f>
        <v>0</v>
      </c>
    </row>
    <row r="37" spans="1:13">
      <c r="A37" s="17"/>
      <c r="B37" s="17"/>
      <c r="C37" s="18" t="s">
        <v>39</v>
      </c>
      <c r="D37" s="17"/>
      <c r="E37" s="17"/>
      <c r="F37" s="17"/>
      <c r="G37" s="17"/>
      <c r="H37" s="17"/>
      <c r="I37" s="17"/>
      <c r="J37" s="17"/>
      <c r="K37" s="17"/>
      <c r="L37" s="17"/>
      <c r="M37" s="34">
        <f>J30</f>
        <v>0</v>
      </c>
    </row>
    <row r="38" spans="1:13" ht="30">
      <c r="A38" s="5"/>
      <c r="B38" s="5"/>
      <c r="C38" s="7" t="s">
        <v>40</v>
      </c>
      <c r="D38" s="5"/>
      <c r="E38" s="5"/>
      <c r="F38" s="6">
        <v>0.02</v>
      </c>
      <c r="G38" s="5"/>
      <c r="H38" s="5"/>
      <c r="I38" s="5"/>
      <c r="J38" s="5"/>
      <c r="K38" s="5"/>
      <c r="L38" s="5"/>
      <c r="M38" s="33">
        <f>M37*F38</f>
        <v>0</v>
      </c>
    </row>
    <row r="39" spans="1:13">
      <c r="A39" s="5"/>
      <c r="B39" s="5"/>
      <c r="C39" s="7" t="s">
        <v>7</v>
      </c>
      <c r="D39" s="5"/>
      <c r="E39" s="5"/>
      <c r="F39" s="6"/>
      <c r="G39" s="5"/>
      <c r="H39" s="5"/>
      <c r="I39" s="5"/>
      <c r="J39" s="5"/>
      <c r="K39" s="5"/>
      <c r="L39" s="5"/>
      <c r="M39" s="33">
        <f>M36+M38</f>
        <v>0</v>
      </c>
    </row>
    <row r="40" spans="1:13">
      <c r="A40" s="5"/>
      <c r="B40" s="5"/>
      <c r="C40" s="5" t="s">
        <v>12</v>
      </c>
      <c r="D40" s="5"/>
      <c r="E40" s="5"/>
      <c r="F40" s="6">
        <v>0.18</v>
      </c>
      <c r="G40" s="5"/>
      <c r="H40" s="5"/>
      <c r="I40" s="5"/>
      <c r="J40" s="5"/>
      <c r="K40" s="5"/>
      <c r="L40" s="5"/>
      <c r="M40" s="33">
        <f>M39*F40</f>
        <v>0</v>
      </c>
    </row>
    <row r="41" spans="1:13" ht="26.25" customHeight="1">
      <c r="A41" s="22"/>
      <c r="B41" s="22"/>
      <c r="C41" s="24" t="s">
        <v>41</v>
      </c>
      <c r="D41" s="24"/>
      <c r="E41" s="24"/>
      <c r="F41" s="24"/>
      <c r="G41" s="24"/>
      <c r="H41" s="24"/>
      <c r="I41" s="24"/>
      <c r="J41" s="24"/>
      <c r="K41" s="24"/>
      <c r="L41" s="24"/>
      <c r="M41" s="32">
        <f>SUM(M39:M40)</f>
        <v>0</v>
      </c>
    </row>
    <row r="44" spans="1:13" ht="42" customHeight="1">
      <c r="A44" s="25"/>
      <c r="B44" s="26"/>
      <c r="C44" s="37" t="s">
        <v>51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52.5" customHeight="1">
      <c r="A45" s="38" t="s">
        <v>52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ht="73.5" customHeight="1">
      <c r="A46" s="39" t="s">
        <v>53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27"/>
      <c r="B47" s="28"/>
      <c r="C47" s="27"/>
      <c r="D47" s="26"/>
      <c r="E47" s="26"/>
      <c r="F47" s="26"/>
      <c r="G47" s="26"/>
      <c r="H47" s="26"/>
      <c r="I47" s="26"/>
      <c r="J47" s="26"/>
      <c r="K47" s="26"/>
      <c r="L47" s="27"/>
      <c r="M47" s="27"/>
    </row>
    <row r="48" spans="1:13">
      <c r="A48" s="29" t="s">
        <v>54</v>
      </c>
      <c r="B48" s="28"/>
      <c r="C48" s="27"/>
      <c r="D48" s="26"/>
      <c r="E48" s="26"/>
      <c r="F48" s="26"/>
      <c r="G48" s="26"/>
      <c r="H48" s="26"/>
      <c r="I48" s="26"/>
      <c r="J48" s="26"/>
      <c r="K48" s="26"/>
      <c r="L48" s="27"/>
      <c r="M48" s="27"/>
    </row>
    <row r="49" spans="1:13">
      <c r="A49" s="26"/>
      <c r="B49" s="26"/>
      <c r="C49" s="30" t="s">
        <v>55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>
      <c r="A51" s="26" t="s">
        <v>56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16">
    <mergeCell ref="A1:M1"/>
    <mergeCell ref="A6:A7"/>
    <mergeCell ref="A13:A18"/>
    <mergeCell ref="A19:A20"/>
    <mergeCell ref="K2:L2"/>
    <mergeCell ref="A8:A12"/>
    <mergeCell ref="C44:M44"/>
    <mergeCell ref="A45:M45"/>
    <mergeCell ref="A46:M46"/>
    <mergeCell ref="M2:M3"/>
    <mergeCell ref="A2:A3"/>
    <mergeCell ref="C2:C3"/>
    <mergeCell ref="G2:H2"/>
    <mergeCell ref="I2:J2"/>
    <mergeCell ref="B2:B3"/>
    <mergeCell ref="A22:A27"/>
  </mergeCells>
  <pageMargins left="0" right="0" top="0" bottom="0" header="0.31496062992126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Davit Kvachantiradze</dc:creator>
  <cp:lastModifiedBy>Aleksandre Kekelashvili</cp:lastModifiedBy>
  <cp:lastPrinted>2016-10-07T14:09:43Z</cp:lastPrinted>
  <dcterms:created xsi:type="dcterms:W3CDTF">2014-01-29T08:05:15Z</dcterms:created>
  <dcterms:modified xsi:type="dcterms:W3CDTF">2021-05-25T06:59:00Z</dcterms:modified>
</cp:coreProperties>
</file>