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B\Desktop\სატენდერო ტექნიკური დავალება და ფასების ცხრილი\"/>
    </mc:Choice>
  </mc:AlternateContent>
  <bookViews>
    <workbookView xWindow="0" yWindow="0" windowWidth="28800" windowHeight="12435"/>
  </bookViews>
  <sheets>
    <sheet name="ხარჯთაღრიცხვა" sheetId="2" r:id="rId1"/>
  </sheets>
  <definedNames>
    <definedName name="_xlnm._FilterDatabase" localSheetId="0" hidden="1">ხარჯთაღრიცხვა!$D$2:$D$68</definedName>
    <definedName name="_xlnm.Print_Area" localSheetId="0">ხარჯთაღრიცხვა!$A$2:$L$64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2" l="1"/>
  <c r="E16" i="2"/>
  <c r="E15" i="2"/>
  <c r="E14" i="2"/>
  <c r="G14" i="2" s="1"/>
  <c r="L14" i="2" s="1"/>
  <c r="E12" i="2"/>
  <c r="E11" i="2"/>
  <c r="E23" i="2"/>
  <c r="E24" i="2"/>
  <c r="G24" i="2" s="1"/>
  <c r="L24" i="2" s="1"/>
  <c r="E22" i="2"/>
  <c r="E21" i="2"/>
  <c r="G21" i="2"/>
  <c r="L21" i="2" s="1"/>
  <c r="K12" i="2"/>
  <c r="L12" i="2" s="1"/>
  <c r="I11" i="2"/>
  <c r="L11" i="2" s="1"/>
  <c r="E20" i="2"/>
  <c r="K20" i="2" s="1"/>
  <c r="L20" i="2" s="1"/>
  <c r="E19" i="2"/>
  <c r="I19" i="2" s="1"/>
  <c r="L19" i="2" s="1"/>
  <c r="G15" i="2"/>
  <c r="L15" i="2" s="1"/>
  <c r="G13" i="2"/>
  <c r="L13" i="2" s="1"/>
  <c r="E29" i="2"/>
  <c r="E28" i="2"/>
  <c r="G28" i="2" s="1"/>
  <c r="L28" i="2" s="1"/>
  <c r="E41" i="2"/>
  <c r="E40" i="2"/>
  <c r="E39" i="2"/>
  <c r="E38" i="2"/>
  <c r="E37" i="2"/>
  <c r="E36" i="2"/>
  <c r="E35" i="2"/>
  <c r="E34" i="2"/>
  <c r="G34" i="2" s="1"/>
  <c r="L34" i="2" s="1"/>
  <c r="G35" i="2"/>
  <c r="L35" i="2" s="1"/>
  <c r="E45" i="2"/>
  <c r="E47" i="2"/>
  <c r="E46" i="2"/>
  <c r="E48" i="2"/>
  <c r="G17" i="2" l="1"/>
  <c r="L17" i="2" s="1"/>
  <c r="G23" i="2"/>
  <c r="L23" i="2" s="1"/>
  <c r="G16" i="2"/>
  <c r="L16" i="2" s="1"/>
  <c r="G22" i="2"/>
  <c r="L22" i="2" s="1"/>
  <c r="G38" i="2"/>
  <c r="L38" i="2" s="1"/>
  <c r="G39" i="2"/>
  <c r="L39" i="2" s="1"/>
  <c r="E9" i="2"/>
  <c r="I9" i="2" s="1"/>
  <c r="L9" i="2" l="1"/>
  <c r="G48" i="2" l="1"/>
  <c r="L48" i="2" s="1"/>
  <c r="G45" i="2"/>
  <c r="L45" i="2" s="1"/>
  <c r="E44" i="2"/>
  <c r="E43" i="2"/>
  <c r="G41" i="2"/>
  <c r="L41" i="2" s="1"/>
  <c r="E33" i="2"/>
  <c r="E32" i="2"/>
  <c r="I32" i="2" s="1"/>
  <c r="L32" i="2" s="1"/>
  <c r="E30" i="2"/>
  <c r="G30" i="2" s="1"/>
  <c r="G29" i="2"/>
  <c r="E27" i="2"/>
  <c r="K27" i="2" s="1"/>
  <c r="E26" i="2"/>
  <c r="I26" i="2" s="1"/>
  <c r="L27" i="2" l="1"/>
  <c r="K33" i="2"/>
  <c r="L33" i="2" s="1"/>
  <c r="G36" i="2"/>
  <c r="L36" i="2" s="1"/>
  <c r="K44" i="2"/>
  <c r="L44" i="2" s="1"/>
  <c r="G47" i="2"/>
  <c r="L47" i="2" s="1"/>
  <c r="I43" i="2"/>
  <c r="L43" i="2" s="1"/>
  <c r="G46" i="2"/>
  <c r="L46" i="2" s="1"/>
  <c r="L29" i="2"/>
  <c r="L30" i="2"/>
  <c r="L26" i="2"/>
  <c r="K49" i="2" l="1"/>
  <c r="I49" i="2"/>
  <c r="G37" i="2"/>
  <c r="L37" i="2" s="1"/>
  <c r="G40" i="2"/>
  <c r="L40" i="2" s="1"/>
  <c r="G49" i="2" l="1"/>
  <c r="L49" i="2" l="1"/>
  <c r="L50" i="2"/>
  <c r="L51" i="2" l="1"/>
  <c r="L52" i="2" s="1"/>
  <c r="L53" i="2" s="1"/>
  <c r="L54" i="2" s="1"/>
  <c r="L55" i="2" s="1"/>
  <c r="L56" i="2" l="1"/>
  <c r="L62" i="2" s="1"/>
  <c r="L57" i="2" l="1"/>
  <c r="L58" i="2" s="1"/>
  <c r="L59" i="2" s="1"/>
  <c r="L60" i="2" s="1"/>
  <c r="L61" i="2" s="1"/>
  <c r="L64" i="2" s="1"/>
</calcChain>
</file>

<file path=xl/sharedStrings.xml><?xml version="1.0" encoding="utf-8"?>
<sst xmlns="http://schemas.openxmlformats.org/spreadsheetml/2006/main" count="116" uniqueCount="60">
  <si>
    <t>№</t>
  </si>
  <si>
    <t>ჯამი</t>
  </si>
  <si>
    <t xml:space="preserve">ზედნადები ხარჯები </t>
  </si>
  <si>
    <t>გეგმიური დაგროვება</t>
  </si>
  <si>
    <t>მასალა</t>
  </si>
  <si>
    <t>ხელფასი</t>
  </si>
  <si>
    <t>სულ</t>
  </si>
  <si>
    <t>ერთ. ფასი</t>
  </si>
  <si>
    <t>სამუშაოთა დასახელება</t>
  </si>
  <si>
    <t>რაოდენობა</t>
  </si>
  <si>
    <t>განზ. ერთეული</t>
  </si>
  <si>
    <t>ტრანსპორტი და მ/მექანიზმები</t>
  </si>
  <si>
    <t>ხარჯთაღრიცხვა</t>
  </si>
  <si>
    <t>დღგ</t>
  </si>
  <si>
    <t>გრუნტის დამუშავება ხელით, მიმდებარე ტერიტორიაზე გაშლით</t>
  </si>
  <si>
    <t>ქუთაისის მეტეოსადგურის მიმდებარე ტერიტორიაზე სასმელი ჭის მოწყობის სამუშაოების</t>
  </si>
  <si>
    <t>ჭის დახურვა ლით. ფურცლით (სისქე 3მმ)</t>
  </si>
  <si>
    <t>grZ.m</t>
  </si>
  <si>
    <t xml:space="preserve">Sromis danaxarjebi </t>
  </si>
  <si>
    <t>kac/sT</t>
  </si>
  <si>
    <t>lari</t>
  </si>
  <si>
    <t>komp.</t>
  </si>
  <si>
    <t>wyalgayvanilobis mowyoba polipropilenis minaboWkovani milebiT  d=25 mm (fasonuri nawilebiT)</t>
  </si>
  <si>
    <t>ventilebis mowyoba</t>
  </si>
  <si>
    <t>-</t>
  </si>
  <si>
    <t>ტუმბოს მონტაჟი ( წარმადობა არანაკლებ 30ლ/წთ, ჭავლი არანაკლებ 30მ; „ტუმბო ტვინით“, ელქსელში ჩართვა და წყალგაყვანილობაზე დაერთება)</t>
  </si>
  <si>
    <t>შესრულებულ სამუშაოებზე აკრედიტირებული საექსპერტო დასკვნის მომზადება</t>
  </si>
  <si>
    <t>1 ცალი</t>
  </si>
  <si>
    <t>დროებითი შენობა-ნაგებობები</t>
  </si>
  <si>
    <t>გაუთვალისწინებელი ხარჯი</t>
  </si>
  <si>
    <t>უკუბრუნი დროებით შენობა ნაგებობებზე</t>
  </si>
  <si>
    <t xml:space="preserve">მასალების ტრანსპორტირების ხარჯი </t>
  </si>
  <si>
    <t>სულ საეთო ჯამი</t>
  </si>
  <si>
    <t>შრომითი რესურსები</t>
  </si>
  <si>
    <t>მანქანები</t>
  </si>
  <si>
    <t>ვენტილი 25 მმ</t>
  </si>
  <si>
    <t>მილტუჩი</t>
  </si>
  <si>
    <t>ქანჩი ჭანჭიკით</t>
  </si>
  <si>
    <t>სხვა მასალები</t>
  </si>
  <si>
    <t>კგ</t>
  </si>
  <si>
    <t>ცალი</t>
  </si>
  <si>
    <t>polipropilenis minaboWkovani milebiT  d=25 mm</t>
  </si>
  <si>
    <t>მუფტა</t>
  </si>
  <si>
    <t>მუხლი</t>
  </si>
  <si>
    <t>სამკაპი</t>
  </si>
  <si>
    <t>გადამყვანი</t>
  </si>
  <si>
    <t>სამკაპი გადამყვანით</t>
  </si>
  <si>
    <t>სპეც შემაერთებელი</t>
  </si>
  <si>
    <t xml:space="preserve">წყლის ტვინიანი ტუმბო - წარმადობა არანაკლებ 30ლ/წთ , ჭავლი არანაკლებ 30მ; </t>
  </si>
  <si>
    <r>
      <t>m</t>
    </r>
    <r>
      <rPr>
        <b/>
        <vertAlign val="superscript"/>
        <sz val="11"/>
        <rFont val="AcadNusx"/>
      </rPr>
      <t>3</t>
    </r>
  </si>
  <si>
    <r>
      <t>ჭის ბეტონის კედლების მოწყობა ადგილზე ჩამოსხმით (11მ-მდე გრუნტში და 1მ-მდე მიწის ზედა ნაწილი, შიგა დიამეტრით 0,7მ-მდე</t>
    </r>
    <r>
      <rPr>
        <b/>
        <sz val="11"/>
        <rFont val="Calibri"/>
        <family val="2"/>
        <scheme val="minor"/>
      </rPr>
      <t>)</t>
    </r>
  </si>
  <si>
    <t>liTonis saxuravis konstruqcia</t>
  </si>
  <si>
    <t>liTonis samontaJo samarjveebi</t>
  </si>
  <si>
    <t>eleqtrodi</t>
  </si>
  <si>
    <t>ტ</t>
  </si>
  <si>
    <t>არმატურა</t>
  </si>
  <si>
    <t>ბეტონი ბ-25</t>
  </si>
  <si>
    <t>ფიცარი ჩამოგანული III ხარ. 25-32 მმ</t>
  </si>
  <si>
    <t>ფიცარი ჩამოგანული III ხარ. 40 მმ</t>
  </si>
  <si>
    <t>მ3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</si>
</sst>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-* #,##0.00_-;\-* #,##0.00_-;_-* &quot;-&quot;??_-;_-@_-"/>
    <numFmt numFmtId="165" formatCode="0.0000"/>
    <numFmt numFmtId="166" formatCode="_-* #,##0.00_р_._-;\-* #,##0.00_р_._-;_-* &quot;-&quot;??_р_._-;_-@_-"/>
    <numFmt numFmtId="167" formatCode="0.000"/>
    <numFmt numFmtId="168" formatCode="0.0"/>
    <numFmt numFmtId="169" formatCode="#,##0.000;[Red]#,##0.000"/>
    <numFmt numFmtId="170" formatCode="#,##0.000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name val="Arial"/>
      <family val="2"/>
    </font>
    <font>
      <sz val="10"/>
      <name val="Arial Cyr"/>
      <charset val="204"/>
    </font>
    <font>
      <b/>
      <sz val="10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0"/>
      <name val="Arial Cyr"/>
      <family val="2"/>
      <charset val="204"/>
    </font>
    <font>
      <b/>
      <sz val="10"/>
      <name val="AcadNusx"/>
    </font>
    <font>
      <sz val="10"/>
      <name val="AcadNusx"/>
    </font>
    <font>
      <i/>
      <sz val="10"/>
      <name val="AcadNusx"/>
    </font>
    <font>
      <sz val="11"/>
      <name val="Times New Roman"/>
      <family val="1"/>
      <charset val="204"/>
    </font>
    <font>
      <b/>
      <sz val="10"/>
      <name val="Arial"/>
      <family val="2"/>
      <charset val="204"/>
    </font>
    <font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1"/>
      <name val="AcadNusx"/>
    </font>
    <font>
      <b/>
      <sz val="11"/>
      <name val="AcadNusx"/>
    </font>
    <font>
      <b/>
      <vertAlign val="superscript"/>
      <sz val="11"/>
      <name val="AcadNusx"/>
    </font>
    <font>
      <b/>
      <sz val="11"/>
      <name val="Arial"/>
      <family val="2"/>
      <charset val="204"/>
    </font>
    <font>
      <b/>
      <sz val="11"/>
      <name val="Arachveulebrivi Thin"/>
      <family val="2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i/>
      <sz val="11"/>
      <name val="Arial"/>
      <family val="2"/>
      <charset val="204"/>
    </font>
    <font>
      <b/>
      <sz val="1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i/>
      <sz val="11"/>
      <name val="AcadNusx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3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3" fillId="0" borderId="0"/>
    <xf numFmtId="0" fontId="3" fillId="0" borderId="0"/>
    <xf numFmtId="166" fontId="4" fillId="0" borderId="0" applyFont="0" applyFill="0" applyBorder="0" applyAlignment="0" applyProtection="0"/>
    <xf numFmtId="0" fontId="3" fillId="0" borderId="0"/>
    <xf numFmtId="166" fontId="4" fillId="0" borderId="0" applyFont="0" applyFill="0" applyBorder="0" applyAlignment="0" applyProtection="0"/>
    <xf numFmtId="0" fontId="3" fillId="0" borderId="0"/>
    <xf numFmtId="0" fontId="13" fillId="0" borderId="0"/>
    <xf numFmtId="0" fontId="13" fillId="0" borderId="0"/>
    <xf numFmtId="0" fontId="17" fillId="0" borderId="0"/>
    <xf numFmtId="0" fontId="3" fillId="0" borderId="0"/>
  </cellStyleXfs>
  <cellXfs count="128">
    <xf numFmtId="0" fontId="0" fillId="0" borderId="0" xfId="0"/>
    <xf numFmtId="0" fontId="7" fillId="0" borderId="0" xfId="0" applyFont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9" fillId="0" borderId="0" xfId="0" applyFont="1" applyAlignment="1">
      <alignment wrapText="1"/>
    </xf>
    <xf numFmtId="0" fontId="6" fillId="0" borderId="5" xfId="0" applyFont="1" applyBorder="1" applyAlignment="1">
      <alignment horizontal="center" vertical="center" wrapText="1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horizontal="left" vertical="center" wrapText="1"/>
    </xf>
    <xf numFmtId="0" fontId="9" fillId="0" borderId="0" xfId="0" applyFont="1" applyFill="1" applyAlignment="1">
      <alignment wrapText="1"/>
    </xf>
    <xf numFmtId="0" fontId="5" fillId="0" borderId="5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2" fontId="12" fillId="0" borderId="1" xfId="0" applyNumberFormat="1" applyFont="1" applyFill="1" applyBorder="1" applyAlignment="1">
      <alignment horizontal="center" vertical="center" wrapText="1"/>
    </xf>
    <xf numFmtId="0" fontId="14" fillId="0" borderId="1" xfId="9" applyFont="1" applyFill="1" applyBorder="1" applyAlignment="1">
      <alignment horizontal="center" vertical="center" wrapText="1"/>
    </xf>
    <xf numFmtId="2" fontId="15" fillId="0" borderId="1" xfId="9" applyNumberFormat="1" applyFont="1" applyFill="1" applyBorder="1" applyAlignment="1">
      <alignment horizontal="center" vertical="center" wrapText="1"/>
    </xf>
    <xf numFmtId="0" fontId="15" fillId="0" borderId="1" xfId="9" applyFont="1" applyFill="1" applyBorder="1" applyAlignment="1">
      <alignment horizontal="center" vertical="center" wrapText="1"/>
    </xf>
    <xf numFmtId="0" fontId="15" fillId="0" borderId="1" xfId="9" applyNumberFormat="1" applyFont="1" applyFill="1" applyBorder="1" applyAlignment="1">
      <alignment horizontal="center" vertical="center" wrapText="1"/>
    </xf>
    <xf numFmtId="4" fontId="15" fillId="0" borderId="1" xfId="9" applyNumberFormat="1" applyFont="1" applyFill="1" applyBorder="1" applyAlignment="1">
      <alignment horizontal="left" vertical="center" wrapText="1"/>
    </xf>
    <xf numFmtId="4" fontId="16" fillId="0" borderId="1" xfId="9" applyNumberFormat="1" applyFont="1" applyFill="1" applyBorder="1" applyAlignment="1">
      <alignment horizontal="left" vertical="center" wrapText="1"/>
    </xf>
    <xf numFmtId="4" fontId="15" fillId="0" borderId="1" xfId="9" applyNumberFormat="1" applyFont="1" applyFill="1" applyBorder="1" applyAlignment="1">
      <alignment horizontal="center" vertical="center" wrapText="1"/>
    </xf>
    <xf numFmtId="2" fontId="15" fillId="0" borderId="1" xfId="9" applyNumberFormat="1" applyFont="1" applyFill="1" applyBorder="1" applyAlignment="1">
      <alignment horizontal="center" vertical="top" wrapText="1"/>
    </xf>
    <xf numFmtId="0" fontId="15" fillId="0" borderId="0" xfId="9" applyFont="1" applyFill="1" applyAlignment="1">
      <alignment horizontal="center" vertical="center"/>
    </xf>
    <xf numFmtId="2" fontId="15" fillId="0" borderId="0" xfId="9" applyNumberFormat="1" applyFont="1" applyFill="1" applyAlignment="1">
      <alignment vertical="center"/>
    </xf>
    <xf numFmtId="0" fontId="15" fillId="0" borderId="0" xfId="9" applyFont="1" applyFill="1" applyAlignment="1">
      <alignment vertical="center"/>
    </xf>
    <xf numFmtId="0" fontId="15" fillId="0" borderId="1" xfId="9" applyFont="1" applyFill="1" applyBorder="1" applyAlignment="1">
      <alignment horizontal="center" vertical="top" wrapText="1"/>
    </xf>
    <xf numFmtId="4" fontId="15" fillId="0" borderId="1" xfId="9" applyNumberFormat="1" applyFont="1" applyFill="1" applyBorder="1" applyAlignment="1">
      <alignment horizontal="left" vertical="top" wrapText="1"/>
    </xf>
    <xf numFmtId="4" fontId="16" fillId="0" borderId="1" xfId="9" applyNumberFormat="1" applyFont="1" applyFill="1" applyBorder="1" applyAlignment="1">
      <alignment horizontal="left" vertical="top" wrapText="1"/>
    </xf>
    <xf numFmtId="0" fontId="15" fillId="0" borderId="0" xfId="9" applyFont="1" applyFill="1" applyAlignment="1">
      <alignment horizontal="center"/>
    </xf>
    <xf numFmtId="2" fontId="15" fillId="0" borderId="0" xfId="9" applyNumberFormat="1" applyFont="1" applyFill="1"/>
    <xf numFmtId="0" fontId="15" fillId="0" borderId="0" xfId="9" applyFont="1" applyFill="1"/>
    <xf numFmtId="4" fontId="15" fillId="0" borderId="1" xfId="9" applyNumberFormat="1" applyFont="1" applyFill="1" applyBorder="1" applyAlignment="1">
      <alignment horizontal="center" vertical="top" wrapText="1"/>
    </xf>
    <xf numFmtId="0" fontId="15" fillId="0" borderId="1" xfId="9" applyNumberFormat="1" applyFont="1" applyFill="1" applyBorder="1" applyAlignment="1">
      <alignment horizontal="left" vertical="center" wrapText="1"/>
    </xf>
    <xf numFmtId="0" fontId="15" fillId="4" borderId="0" xfId="9" applyFont="1" applyFill="1" applyAlignment="1">
      <alignment vertical="top"/>
    </xf>
    <xf numFmtId="0" fontId="14" fillId="0" borderId="1" xfId="9" applyFont="1" applyFill="1" applyBorder="1" applyAlignment="1">
      <alignment horizontal="center" vertical="top" wrapText="1"/>
    </xf>
    <xf numFmtId="168" fontId="15" fillId="0" borderId="1" xfId="9" applyNumberFormat="1" applyFont="1" applyFill="1" applyBorder="1" applyAlignment="1">
      <alignment horizontal="center" vertical="top" wrapText="1"/>
    </xf>
    <xf numFmtId="0" fontId="18" fillId="0" borderId="1" xfId="11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center" vertical="center"/>
    </xf>
    <xf numFmtId="0" fontId="15" fillId="0" borderId="1" xfId="11" applyFont="1" applyFill="1" applyBorder="1" applyAlignment="1">
      <alignment horizontal="center" vertical="center" wrapText="1"/>
    </xf>
    <xf numFmtId="170" fontId="2" fillId="0" borderId="1" xfId="11" applyNumberFormat="1" applyFont="1" applyFill="1" applyBorder="1" applyAlignment="1">
      <alignment horizontal="center" vertical="center" wrapText="1"/>
    </xf>
    <xf numFmtId="4" fontId="2" fillId="0" borderId="1" xfId="11" applyNumberFormat="1" applyFont="1" applyFill="1" applyBorder="1" applyAlignment="1">
      <alignment horizontal="center" vertical="center" wrapText="1"/>
    </xf>
    <xf numFmtId="170" fontId="2" fillId="0" borderId="1" xfId="11" applyNumberFormat="1" applyFont="1" applyFill="1" applyBorder="1" applyAlignment="1">
      <alignment horizontal="center" vertical="center"/>
    </xf>
    <xf numFmtId="0" fontId="19" fillId="0" borderId="0" xfId="11" applyFont="1" applyFill="1" applyBorder="1" applyAlignment="1">
      <alignment vertical="center"/>
    </xf>
    <xf numFmtId="170" fontId="20" fillId="0" borderId="0" xfId="11" applyNumberFormat="1" applyFont="1" applyFill="1" applyBorder="1" applyAlignment="1">
      <alignment horizontal="center" vertical="center"/>
    </xf>
    <xf numFmtId="4" fontId="2" fillId="4" borderId="1" xfId="11" applyNumberFormat="1" applyFont="1" applyFill="1" applyBorder="1" applyAlignment="1">
      <alignment horizontal="center" vertical="center"/>
    </xf>
    <xf numFmtId="2" fontId="15" fillId="4" borderId="1" xfId="9" applyNumberFormat="1" applyFont="1" applyFill="1" applyBorder="1" applyAlignment="1">
      <alignment horizontal="center" vertical="top" wrapText="1"/>
    </xf>
    <xf numFmtId="4" fontId="15" fillId="4" borderId="1" xfId="9" applyNumberFormat="1" applyFont="1" applyFill="1" applyBorder="1" applyAlignment="1">
      <alignment horizontal="center" vertical="center" wrapText="1"/>
    </xf>
    <xf numFmtId="4" fontId="15" fillId="4" borderId="1" xfId="9" applyNumberFormat="1" applyFont="1" applyFill="1" applyBorder="1" applyAlignment="1">
      <alignment horizontal="center" vertical="top" wrapText="1"/>
    </xf>
    <xf numFmtId="2" fontId="15" fillId="4" borderId="1" xfId="9" applyNumberFormat="1" applyFont="1" applyFill="1" applyBorder="1" applyAlignment="1">
      <alignment horizontal="center" vertical="center" wrapText="1"/>
    </xf>
    <xf numFmtId="9" fontId="7" fillId="4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9" fontId="7" fillId="0" borderId="1" xfId="0" applyNumberFormat="1" applyFont="1" applyFill="1" applyBorder="1" applyAlignment="1">
      <alignment horizontal="center" vertical="center" wrapText="1"/>
    </xf>
    <xf numFmtId="2" fontId="9" fillId="0" borderId="1" xfId="0" applyNumberFormat="1" applyFont="1" applyFill="1" applyBorder="1" applyAlignment="1">
      <alignment horizontal="right" wrapText="1"/>
    </xf>
    <xf numFmtId="0" fontId="7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right" wrapText="1"/>
    </xf>
    <xf numFmtId="0" fontId="6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0" fontId="7" fillId="4" borderId="1" xfId="0" applyNumberFormat="1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21" fillId="0" borderId="1" xfId="9" applyFont="1" applyFill="1" applyBorder="1" applyAlignment="1">
      <alignment vertical="top" wrapText="1"/>
    </xf>
    <xf numFmtId="0" fontId="6" fillId="0" borderId="0" xfId="0" applyFont="1" applyAlignment="1">
      <alignment wrapText="1"/>
    </xf>
    <xf numFmtId="169" fontId="22" fillId="0" borderId="1" xfId="12" applyNumberFormat="1" applyFont="1" applyFill="1" applyBorder="1" applyAlignment="1">
      <alignment horizontal="left" vertical="center" wrapText="1"/>
    </xf>
    <xf numFmtId="0" fontId="22" fillId="0" borderId="1" xfId="11" applyFont="1" applyFill="1" applyBorder="1" applyAlignment="1">
      <alignment horizontal="center" vertical="center" wrapText="1"/>
    </xf>
    <xf numFmtId="170" fontId="24" fillId="0" borderId="1" xfId="11" applyNumberFormat="1" applyFont="1" applyFill="1" applyBorder="1" applyAlignment="1">
      <alignment horizontal="center" vertical="center" wrapText="1"/>
    </xf>
    <xf numFmtId="4" fontId="25" fillId="0" borderId="1" xfId="0" applyNumberFormat="1" applyFont="1" applyFill="1" applyBorder="1" applyAlignment="1">
      <alignment horizontal="center" vertical="center" wrapText="1"/>
    </xf>
    <xf numFmtId="0" fontId="22" fillId="0" borderId="1" xfId="9" applyNumberFormat="1" applyFont="1" applyFill="1" applyBorder="1" applyAlignment="1">
      <alignment horizontal="left" vertical="center" wrapText="1"/>
    </xf>
    <xf numFmtId="2" fontId="27" fillId="0" borderId="1" xfId="0" applyNumberFormat="1" applyFont="1" applyFill="1" applyBorder="1" applyAlignment="1">
      <alignment horizontal="center" vertical="center" wrapText="1"/>
    </xf>
    <xf numFmtId="167" fontId="15" fillId="0" borderId="1" xfId="9" applyNumberFormat="1" applyFont="1" applyFill="1" applyBorder="1" applyAlignment="1">
      <alignment horizontal="center" vertical="top" wrapText="1"/>
    </xf>
    <xf numFmtId="165" fontId="15" fillId="0" borderId="1" xfId="9" applyNumberFormat="1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65" fontId="6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4" fontId="14" fillId="0" borderId="1" xfId="9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wrapText="1"/>
    </xf>
    <xf numFmtId="0" fontId="22" fillId="0" borderId="1" xfId="9" applyFont="1" applyFill="1" applyBorder="1" applyAlignment="1">
      <alignment horizontal="left" vertical="center" wrapText="1"/>
    </xf>
    <xf numFmtId="0" fontId="28" fillId="0" borderId="2" xfId="0" applyFont="1" applyFill="1" applyBorder="1" applyAlignment="1">
      <alignment horizontal="center" vertical="center" wrapText="1"/>
    </xf>
    <xf numFmtId="2" fontId="0" fillId="0" borderId="1" xfId="0" applyNumberFormat="1" applyFont="1" applyFill="1" applyBorder="1" applyAlignment="1">
      <alignment horizontal="center" vertical="center" wrapText="1"/>
    </xf>
    <xf numFmtId="165" fontId="27" fillId="0" borderId="1" xfId="0" applyNumberFormat="1" applyFont="1" applyFill="1" applyBorder="1" applyAlignment="1">
      <alignment horizontal="center" vertical="center" wrapText="1"/>
    </xf>
    <xf numFmtId="2" fontId="29" fillId="0" borderId="1" xfId="0" applyNumberFormat="1" applyFont="1" applyFill="1" applyBorder="1" applyAlignment="1">
      <alignment horizontal="center" vertical="center" wrapText="1"/>
    </xf>
    <xf numFmtId="4" fontId="21" fillId="0" borderId="1" xfId="9" applyNumberFormat="1" applyFont="1" applyFill="1" applyBorder="1" applyAlignment="1">
      <alignment horizontal="center" vertical="center" wrapText="1"/>
    </xf>
    <xf numFmtId="2" fontId="30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29" fillId="0" borderId="0" xfId="0" applyFont="1" applyFill="1" applyAlignment="1">
      <alignment wrapText="1"/>
    </xf>
    <xf numFmtId="2" fontId="29" fillId="0" borderId="0" xfId="0" applyNumberFormat="1" applyFont="1" applyAlignment="1">
      <alignment wrapText="1"/>
    </xf>
    <xf numFmtId="0" fontId="29" fillId="0" borderId="0" xfId="0" applyFont="1" applyAlignment="1">
      <alignment wrapText="1"/>
    </xf>
    <xf numFmtId="0" fontId="24" fillId="0" borderId="1" xfId="11" applyFont="1" applyFill="1" applyBorder="1" applyAlignment="1">
      <alignment horizontal="center" vertical="center" wrapText="1"/>
    </xf>
    <xf numFmtId="170" fontId="31" fillId="0" borderId="1" xfId="11" applyNumberFormat="1" applyFont="1" applyFill="1" applyBorder="1" applyAlignment="1">
      <alignment horizontal="center" vertical="center" wrapText="1"/>
    </xf>
    <xf numFmtId="170" fontId="24" fillId="0" borderId="1" xfId="11" applyNumberFormat="1" applyFont="1" applyFill="1" applyBorder="1" applyAlignment="1">
      <alignment horizontal="center" vertical="center"/>
    </xf>
    <xf numFmtId="0" fontId="32" fillId="0" borderId="0" xfId="11" applyFont="1" applyFill="1" applyBorder="1" applyAlignment="1">
      <alignment vertical="center"/>
    </xf>
    <xf numFmtId="0" fontId="33" fillId="0" borderId="0" xfId="1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2" fillId="0" borderId="1" xfId="9" applyFont="1" applyFill="1" applyBorder="1" applyAlignment="1">
      <alignment horizontal="center" vertical="center" wrapText="1"/>
    </xf>
    <xf numFmtId="4" fontId="22" fillId="0" borderId="1" xfId="9" applyNumberFormat="1" applyFont="1" applyFill="1" applyBorder="1" applyAlignment="1">
      <alignment horizontal="left" vertical="center" wrapText="1"/>
    </xf>
    <xf numFmtId="4" fontId="34" fillId="0" borderId="1" xfId="9" applyNumberFormat="1" applyFont="1" applyFill="1" applyBorder="1" applyAlignment="1">
      <alignment horizontal="left" vertical="center" wrapText="1"/>
    </xf>
    <xf numFmtId="2" fontId="22" fillId="0" borderId="1" xfId="9" applyNumberFormat="1" applyFont="1" applyFill="1" applyBorder="1" applyAlignment="1">
      <alignment horizontal="center" vertical="center" wrapText="1"/>
    </xf>
    <xf numFmtId="2" fontId="21" fillId="0" borderId="1" xfId="9" applyNumberFormat="1" applyFont="1" applyFill="1" applyBorder="1" applyAlignment="1">
      <alignment horizontal="center" vertical="center" wrapText="1"/>
    </xf>
    <xf numFmtId="0" fontId="22" fillId="4" borderId="0" xfId="9" applyFont="1" applyFill="1" applyAlignment="1">
      <alignment vertical="top"/>
    </xf>
    <xf numFmtId="0" fontId="21" fillId="0" borderId="1" xfId="9" applyFont="1" applyFill="1" applyBorder="1" applyAlignment="1">
      <alignment horizontal="center" vertical="center" wrapText="1"/>
    </xf>
    <xf numFmtId="2" fontId="21" fillId="0" borderId="1" xfId="9" applyNumberFormat="1" applyFont="1" applyFill="1" applyBorder="1" applyAlignment="1">
      <alignment horizontal="center" vertical="top" wrapText="1"/>
    </xf>
    <xf numFmtId="0" fontId="21" fillId="0" borderId="0" xfId="9" applyFont="1" applyFill="1" applyAlignment="1">
      <alignment horizontal="center" vertical="center"/>
    </xf>
    <xf numFmtId="2" fontId="21" fillId="0" borderId="0" xfId="9" applyNumberFormat="1" applyFont="1" applyFill="1" applyAlignment="1">
      <alignment vertical="center"/>
    </xf>
    <xf numFmtId="0" fontId="21" fillId="0" borderId="0" xfId="9" applyFont="1" applyFill="1" applyAlignment="1">
      <alignment vertical="center"/>
    </xf>
    <xf numFmtId="0" fontId="22" fillId="0" borderId="1" xfId="9" applyFont="1" applyFill="1" applyBorder="1" applyAlignment="1">
      <alignment vertical="center" wrapText="1"/>
    </xf>
    <xf numFmtId="1" fontId="22" fillId="0" borderId="1" xfId="9" applyNumberFormat="1" applyFont="1" applyFill="1" applyBorder="1" applyAlignment="1">
      <alignment horizontal="center" vertical="center" wrapText="1"/>
    </xf>
    <xf numFmtId="4" fontId="22" fillId="0" borderId="1" xfId="9" applyNumberFormat="1" applyFont="1" applyFill="1" applyBorder="1" applyAlignment="1">
      <alignment horizontal="center" vertical="center" wrapText="1"/>
    </xf>
    <xf numFmtId="0" fontId="22" fillId="4" borderId="0" xfId="9" applyFont="1" applyFill="1" applyAlignment="1">
      <alignment vertical="center"/>
    </xf>
    <xf numFmtId="0" fontId="6" fillId="0" borderId="0" xfId="0" applyFont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</cellXfs>
  <cellStyles count="13">
    <cellStyle name="Comma" xfId="1" builtinId="3"/>
    <cellStyle name="Comma 7" xfId="7"/>
    <cellStyle name="Normal" xfId="0" builtinId="0"/>
    <cellStyle name="Normal 10" xfId="6"/>
    <cellStyle name="Normal 15" xfId="9"/>
    <cellStyle name="Normal 2" xfId="3"/>
    <cellStyle name="Normal 3" xfId="4"/>
    <cellStyle name="Normal 3 2" xfId="8"/>
    <cellStyle name="Normal_2-1-1" xfId="12"/>
    <cellStyle name="Normal_stadion-1" xfId="11"/>
    <cellStyle name="Обычный 4_პუშკინის 13" xfId="2"/>
    <cellStyle name="Обычный_დემონტაჟი 2" xfId="10"/>
    <cellStyle name="მძიმე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Y84"/>
  <sheetViews>
    <sheetView tabSelected="1" view="pageBreakPreview" zoomScale="91" zoomScaleNormal="91" zoomScaleSheetLayoutView="91" workbookViewId="0">
      <selection activeCell="C63" sqref="C63"/>
    </sheetView>
  </sheetViews>
  <sheetFormatPr defaultColWidth="9.140625" defaultRowHeight="15.75" x14ac:dyDescent="0.25"/>
  <cols>
    <col min="1" max="1" width="6.42578125" style="61" customWidth="1"/>
    <col min="2" max="2" width="63.5703125" style="8" customWidth="1"/>
    <col min="3" max="3" width="9.85546875" style="1" customWidth="1"/>
    <col min="4" max="4" width="8.42578125" style="1" customWidth="1"/>
    <col min="5" max="5" width="8.42578125" style="5" customWidth="1"/>
    <col min="6" max="11" width="10.140625" style="5" customWidth="1"/>
    <col min="12" max="12" width="12.42578125" style="5" customWidth="1"/>
    <col min="13" max="16384" width="9.140625" style="5"/>
  </cols>
  <sheetData>
    <row r="2" spans="1:25" ht="27" customHeight="1" x14ac:dyDescent="0.25">
      <c r="A2" s="73"/>
      <c r="B2" s="119" t="s">
        <v>15</v>
      </c>
      <c r="C2" s="119"/>
      <c r="D2" s="119"/>
      <c r="E2" s="119"/>
      <c r="F2" s="119"/>
      <c r="G2" s="119"/>
      <c r="H2" s="119"/>
      <c r="I2" s="119"/>
      <c r="J2" s="119"/>
      <c r="K2" s="119"/>
      <c r="L2" s="119"/>
    </row>
    <row r="3" spans="1:25" ht="22.5" customHeight="1" x14ac:dyDescent="0.25">
      <c r="A3" s="73"/>
      <c r="B3" s="119" t="s">
        <v>12</v>
      </c>
      <c r="C3" s="119"/>
      <c r="D3" s="119"/>
      <c r="E3" s="119"/>
      <c r="F3" s="119"/>
      <c r="G3" s="119"/>
      <c r="H3" s="119"/>
      <c r="I3" s="119"/>
      <c r="J3" s="119"/>
      <c r="K3" s="119"/>
      <c r="L3" s="119"/>
    </row>
    <row r="4" spans="1:25" ht="22.5" customHeight="1" x14ac:dyDescent="0.25">
      <c r="B4" s="15"/>
      <c r="C4" s="17"/>
      <c r="D4" s="15"/>
      <c r="E4" s="15"/>
      <c r="F4" s="15"/>
      <c r="G4" s="15"/>
      <c r="H4" s="15"/>
      <c r="I4" s="15"/>
      <c r="J4" s="15"/>
      <c r="K4" s="15"/>
      <c r="L4" s="15"/>
    </row>
    <row r="5" spans="1:25" s="4" customFormat="1" ht="50.25" customHeight="1" x14ac:dyDescent="0.25">
      <c r="A5" s="120" t="s">
        <v>0</v>
      </c>
      <c r="B5" s="120" t="s">
        <v>8</v>
      </c>
      <c r="C5" s="122" t="s">
        <v>10</v>
      </c>
      <c r="D5" s="122"/>
      <c r="E5" s="120" t="s">
        <v>9</v>
      </c>
      <c r="F5" s="124" t="s">
        <v>4</v>
      </c>
      <c r="G5" s="125"/>
      <c r="H5" s="124" t="s">
        <v>5</v>
      </c>
      <c r="I5" s="125"/>
      <c r="J5" s="124" t="s">
        <v>11</v>
      </c>
      <c r="K5" s="125"/>
      <c r="L5" s="120" t="s">
        <v>6</v>
      </c>
    </row>
    <row r="6" spans="1:25" ht="46.5" customHeight="1" x14ac:dyDescent="0.25">
      <c r="A6" s="121"/>
      <c r="B6" s="121"/>
      <c r="C6" s="123"/>
      <c r="D6" s="123"/>
      <c r="E6" s="121"/>
      <c r="F6" s="2" t="s">
        <v>7</v>
      </c>
      <c r="G6" s="2" t="s">
        <v>1</v>
      </c>
      <c r="H6" s="2" t="s">
        <v>7</v>
      </c>
      <c r="I6" s="2" t="s">
        <v>1</v>
      </c>
      <c r="J6" s="2" t="s">
        <v>7</v>
      </c>
      <c r="K6" s="2" t="s">
        <v>1</v>
      </c>
      <c r="L6" s="121"/>
    </row>
    <row r="7" spans="1:25" ht="18.75" customHeight="1" x14ac:dyDescent="0.25">
      <c r="A7" s="6">
        <v>1</v>
      </c>
      <c r="B7" s="6">
        <v>2</v>
      </c>
      <c r="C7" s="10">
        <v>3</v>
      </c>
      <c r="D7" s="10"/>
      <c r="E7" s="6">
        <v>4</v>
      </c>
      <c r="F7" s="6">
        <v>5</v>
      </c>
      <c r="G7" s="6">
        <v>6</v>
      </c>
      <c r="H7" s="6">
        <v>7</v>
      </c>
      <c r="I7" s="6">
        <v>8</v>
      </c>
      <c r="J7" s="6">
        <v>9</v>
      </c>
      <c r="K7" s="6">
        <v>10</v>
      </c>
      <c r="L7" s="6">
        <v>11</v>
      </c>
    </row>
    <row r="8" spans="1:25" s="103" customFormat="1" ht="31.5" x14ac:dyDescent="0.25">
      <c r="A8" s="98">
        <v>1</v>
      </c>
      <c r="B8" s="74" t="s">
        <v>14</v>
      </c>
      <c r="C8" s="75" t="s">
        <v>49</v>
      </c>
      <c r="D8" s="76"/>
      <c r="E8" s="77">
        <v>10</v>
      </c>
      <c r="F8" s="76"/>
      <c r="G8" s="99"/>
      <c r="H8" s="76"/>
      <c r="I8" s="76"/>
      <c r="J8" s="100"/>
      <c r="K8" s="93"/>
      <c r="L8" s="93"/>
      <c r="M8" s="101"/>
      <c r="N8" s="102"/>
      <c r="O8" s="101"/>
      <c r="P8" s="101"/>
      <c r="Q8" s="101"/>
      <c r="R8" s="101"/>
      <c r="S8" s="101"/>
      <c r="T8" s="101"/>
      <c r="U8" s="101"/>
      <c r="V8" s="101"/>
      <c r="W8" s="101"/>
      <c r="X8" s="101"/>
      <c r="Y8" s="101"/>
    </row>
    <row r="9" spans="1:25" s="42" customFormat="1" ht="13.5" x14ac:dyDescent="0.25">
      <c r="A9" s="41" t="s">
        <v>24</v>
      </c>
      <c r="B9" s="37" t="s">
        <v>18</v>
      </c>
      <c r="C9" s="43" t="s">
        <v>19</v>
      </c>
      <c r="D9" s="45">
        <v>3.88</v>
      </c>
      <c r="E9" s="44">
        <f>D9*E8</f>
        <v>38.799999999999997</v>
      </c>
      <c r="F9" s="45"/>
      <c r="G9" s="44"/>
      <c r="H9" s="49"/>
      <c r="I9" s="25">
        <f t="shared" ref="I9" si="0">H9*E9</f>
        <v>0</v>
      </c>
      <c r="J9" s="46"/>
      <c r="K9" s="25"/>
      <c r="L9" s="25">
        <f t="shared" ref="L9" si="1">G9+I9+K9</f>
        <v>0</v>
      </c>
      <c r="M9" s="47"/>
      <c r="N9" s="48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</row>
    <row r="10" spans="1:25" s="95" customFormat="1" ht="47.25" x14ac:dyDescent="0.25">
      <c r="A10" s="89">
        <v>2</v>
      </c>
      <c r="B10" s="78" t="s">
        <v>50</v>
      </c>
      <c r="C10" s="79" t="s">
        <v>59</v>
      </c>
      <c r="D10" s="79"/>
      <c r="E10" s="79">
        <v>6.91</v>
      </c>
      <c r="F10" s="92"/>
      <c r="G10" s="93"/>
      <c r="H10" s="94"/>
      <c r="I10" s="93"/>
      <c r="J10" s="94"/>
      <c r="K10" s="93"/>
      <c r="L10" s="93"/>
      <c r="N10" s="96"/>
      <c r="O10" s="97"/>
    </row>
    <row r="11" spans="1:25" s="35" customFormat="1" ht="15" customHeight="1" x14ac:dyDescent="0.25">
      <c r="A11" s="39"/>
      <c r="B11" s="72" t="s">
        <v>18</v>
      </c>
      <c r="C11" s="30" t="s">
        <v>19</v>
      </c>
      <c r="D11" s="21">
        <v>19.7</v>
      </c>
      <c r="E11" s="21">
        <f>E10*D11</f>
        <v>136.12700000000001</v>
      </c>
      <c r="F11" s="31"/>
      <c r="G11" s="32"/>
      <c r="H11" s="50"/>
      <c r="I11" s="26">
        <f>E11*H11</f>
        <v>0</v>
      </c>
      <c r="J11" s="26"/>
      <c r="K11" s="26"/>
      <c r="L11" s="26">
        <f t="shared" ref="L11:L17" si="2">G11+I11+K11</f>
        <v>0</v>
      </c>
      <c r="M11" s="33"/>
      <c r="N11" s="34"/>
    </row>
    <row r="12" spans="1:25" s="35" customFormat="1" ht="15" customHeight="1" x14ac:dyDescent="0.25">
      <c r="A12" s="39"/>
      <c r="B12" s="72" t="s">
        <v>34</v>
      </c>
      <c r="C12" s="30" t="s">
        <v>20</v>
      </c>
      <c r="D12" s="21">
        <v>1.1200000000000001</v>
      </c>
      <c r="E12" s="20">
        <f>E10*D12</f>
        <v>7.7392000000000012</v>
      </c>
      <c r="F12" s="31"/>
      <c r="G12" s="32"/>
      <c r="H12" s="26"/>
      <c r="I12" s="26"/>
      <c r="J12" s="50"/>
      <c r="K12" s="26">
        <f>E12*J12</f>
        <v>0</v>
      </c>
      <c r="L12" s="26">
        <f t="shared" si="2"/>
        <v>0</v>
      </c>
      <c r="M12" s="33"/>
      <c r="N12" s="34"/>
    </row>
    <row r="13" spans="1:25" s="38" customFormat="1" ht="16.5" customHeight="1" x14ac:dyDescent="0.25">
      <c r="A13" s="39"/>
      <c r="B13" s="72" t="s">
        <v>55</v>
      </c>
      <c r="C13" s="30" t="s">
        <v>54</v>
      </c>
      <c r="D13" s="30"/>
      <c r="E13" s="80">
        <v>0.108</v>
      </c>
      <c r="F13" s="52"/>
      <c r="G13" s="36">
        <f>E13*F13</f>
        <v>0</v>
      </c>
      <c r="H13" s="26"/>
      <c r="I13" s="26"/>
      <c r="J13" s="26"/>
      <c r="K13" s="26"/>
      <c r="L13" s="26">
        <f t="shared" si="2"/>
        <v>0</v>
      </c>
    </row>
    <row r="14" spans="1:25" s="38" customFormat="1" ht="16.5" customHeight="1" x14ac:dyDescent="0.25">
      <c r="A14" s="39"/>
      <c r="B14" s="72" t="s">
        <v>56</v>
      </c>
      <c r="C14" s="18" t="s">
        <v>59</v>
      </c>
      <c r="D14" s="30">
        <v>1.0149999999999999</v>
      </c>
      <c r="E14" s="26">
        <f>E10*D14</f>
        <v>7.0136499999999993</v>
      </c>
      <c r="F14" s="52"/>
      <c r="G14" s="36">
        <f>E14*F14</f>
        <v>0</v>
      </c>
      <c r="H14" s="26"/>
      <c r="I14" s="26"/>
      <c r="J14" s="26"/>
      <c r="K14" s="26"/>
      <c r="L14" s="26">
        <f t="shared" si="2"/>
        <v>0</v>
      </c>
    </row>
    <row r="15" spans="1:25" s="38" customFormat="1" ht="16.5" customHeight="1" x14ac:dyDescent="0.25">
      <c r="A15" s="39"/>
      <c r="B15" s="72" t="s">
        <v>57</v>
      </c>
      <c r="C15" s="18" t="s">
        <v>59</v>
      </c>
      <c r="D15" s="30">
        <v>0.16800000000000001</v>
      </c>
      <c r="E15" s="26">
        <f>E10*D15</f>
        <v>1.1608800000000001</v>
      </c>
      <c r="F15" s="52"/>
      <c r="G15" s="36">
        <f>E15*F15</f>
        <v>0</v>
      </c>
      <c r="H15" s="26"/>
      <c r="I15" s="26"/>
      <c r="J15" s="26"/>
      <c r="K15" s="26"/>
      <c r="L15" s="26">
        <f t="shared" si="2"/>
        <v>0</v>
      </c>
    </row>
    <row r="16" spans="1:25" s="38" customFormat="1" ht="16.5" customHeight="1" x14ac:dyDescent="0.25">
      <c r="A16" s="39"/>
      <c r="B16" s="72" t="s">
        <v>58</v>
      </c>
      <c r="C16" s="18" t="s">
        <v>59</v>
      </c>
      <c r="D16" s="30">
        <v>0.127</v>
      </c>
      <c r="E16" s="26">
        <f>E10*D16</f>
        <v>0.87757000000000007</v>
      </c>
      <c r="F16" s="52"/>
      <c r="G16" s="36">
        <f>E16*F16</f>
        <v>0</v>
      </c>
      <c r="H16" s="26"/>
      <c r="I16" s="26"/>
      <c r="J16" s="26"/>
      <c r="K16" s="26"/>
      <c r="L16" s="26">
        <f t="shared" si="2"/>
        <v>0</v>
      </c>
    </row>
    <row r="17" spans="1:15" s="35" customFormat="1" ht="15" customHeight="1" x14ac:dyDescent="0.25">
      <c r="A17" s="39"/>
      <c r="B17" s="72" t="s">
        <v>38</v>
      </c>
      <c r="C17" s="30" t="s">
        <v>20</v>
      </c>
      <c r="D17" s="30">
        <v>1.8</v>
      </c>
      <c r="E17" s="26">
        <f>E10*D17</f>
        <v>12.438000000000001</v>
      </c>
      <c r="F17" s="52"/>
      <c r="G17" s="36">
        <f>E17*F17</f>
        <v>0</v>
      </c>
      <c r="H17" s="26"/>
      <c r="I17" s="26"/>
      <c r="J17" s="26"/>
      <c r="K17" s="26"/>
      <c r="L17" s="26">
        <f t="shared" si="2"/>
        <v>0</v>
      </c>
      <c r="N17" s="34"/>
    </row>
    <row r="18" spans="1:15" s="95" customFormat="1" x14ac:dyDescent="0.25">
      <c r="A18" s="89">
        <v>3</v>
      </c>
      <c r="B18" s="78" t="s">
        <v>16</v>
      </c>
      <c r="C18" s="79" t="s">
        <v>54</v>
      </c>
      <c r="D18" s="90"/>
      <c r="E18" s="91">
        <v>1.8499999999999999E-2</v>
      </c>
      <c r="F18" s="92"/>
      <c r="G18" s="93"/>
      <c r="H18" s="94"/>
      <c r="I18" s="93"/>
      <c r="J18" s="94"/>
      <c r="K18" s="93"/>
      <c r="L18" s="93"/>
      <c r="N18" s="96"/>
      <c r="O18" s="97"/>
    </row>
    <row r="19" spans="1:15" s="35" customFormat="1" ht="15" customHeight="1" x14ac:dyDescent="0.25">
      <c r="A19" s="39"/>
      <c r="B19" s="72" t="s">
        <v>18</v>
      </c>
      <c r="C19" s="30" t="s">
        <v>19</v>
      </c>
      <c r="D19" s="21">
        <v>63.4</v>
      </c>
      <c r="E19" s="20">
        <f>E18*D19</f>
        <v>1.1728999999999998</v>
      </c>
      <c r="F19" s="31"/>
      <c r="G19" s="32"/>
      <c r="H19" s="50"/>
      <c r="I19" s="26">
        <f>E19*H19</f>
        <v>0</v>
      </c>
      <c r="J19" s="26"/>
      <c r="K19" s="26"/>
      <c r="L19" s="26">
        <f t="shared" ref="L19:L24" si="3">G19+I19+K19</f>
        <v>0</v>
      </c>
      <c r="M19" s="33"/>
      <c r="N19" s="34"/>
    </row>
    <row r="20" spans="1:15" s="35" customFormat="1" ht="15" customHeight="1" x14ac:dyDescent="0.25">
      <c r="A20" s="39"/>
      <c r="B20" s="72" t="s">
        <v>34</v>
      </c>
      <c r="C20" s="30" t="s">
        <v>20</v>
      </c>
      <c r="D20" s="21">
        <v>0.17</v>
      </c>
      <c r="E20" s="21">
        <f>E18*D20</f>
        <v>3.1450000000000002E-3</v>
      </c>
      <c r="F20" s="31"/>
      <c r="G20" s="32"/>
      <c r="H20" s="26"/>
      <c r="I20" s="26"/>
      <c r="J20" s="50"/>
      <c r="K20" s="26">
        <f>E20*J20</f>
        <v>0</v>
      </c>
      <c r="L20" s="26">
        <f t="shared" si="3"/>
        <v>0</v>
      </c>
      <c r="M20" s="33"/>
      <c r="N20" s="34"/>
    </row>
    <row r="21" spans="1:15" s="38" customFormat="1" ht="16.5" customHeight="1" x14ac:dyDescent="0.25">
      <c r="A21" s="39"/>
      <c r="B21" s="72" t="s">
        <v>51</v>
      </c>
      <c r="C21" s="30" t="s">
        <v>54</v>
      </c>
      <c r="D21" s="30"/>
      <c r="E21" s="81">
        <f>E18</f>
        <v>1.8499999999999999E-2</v>
      </c>
      <c r="F21" s="52"/>
      <c r="G21" s="36">
        <f>E21*F21</f>
        <v>0</v>
      </c>
      <c r="H21" s="26"/>
      <c r="I21" s="26"/>
      <c r="J21" s="26"/>
      <c r="K21" s="26"/>
      <c r="L21" s="26">
        <f t="shared" si="3"/>
        <v>0</v>
      </c>
    </row>
    <row r="22" spans="1:15" s="38" customFormat="1" ht="16.5" customHeight="1" x14ac:dyDescent="0.25">
      <c r="A22" s="39"/>
      <c r="B22" s="72" t="s">
        <v>52</v>
      </c>
      <c r="C22" s="30" t="s">
        <v>39</v>
      </c>
      <c r="D22" s="30">
        <v>5</v>
      </c>
      <c r="E22" s="26">
        <f>E18*D22</f>
        <v>9.2499999999999999E-2</v>
      </c>
      <c r="F22" s="52"/>
      <c r="G22" s="36">
        <f>E22*F22</f>
        <v>0</v>
      </c>
      <c r="H22" s="26"/>
      <c r="I22" s="26"/>
      <c r="J22" s="26"/>
      <c r="K22" s="26"/>
      <c r="L22" s="26">
        <f t="shared" si="3"/>
        <v>0</v>
      </c>
    </row>
    <row r="23" spans="1:15" s="38" customFormat="1" ht="16.5" customHeight="1" x14ac:dyDescent="0.25">
      <c r="A23" s="39"/>
      <c r="B23" s="72" t="s">
        <v>53</v>
      </c>
      <c r="C23" s="30" t="s">
        <v>39</v>
      </c>
      <c r="D23" s="30">
        <v>0.12</v>
      </c>
      <c r="E23" s="80">
        <f>E18*D23</f>
        <v>2.2199999999999998E-3</v>
      </c>
      <c r="F23" s="52"/>
      <c r="G23" s="36">
        <f>E23*F23</f>
        <v>0</v>
      </c>
      <c r="H23" s="26"/>
      <c r="I23" s="26"/>
      <c r="J23" s="26"/>
      <c r="K23" s="26"/>
      <c r="L23" s="26">
        <f t="shared" si="3"/>
        <v>0</v>
      </c>
    </row>
    <row r="24" spans="1:15" s="35" customFormat="1" ht="15" customHeight="1" x14ac:dyDescent="0.25">
      <c r="A24" s="39"/>
      <c r="B24" s="72" t="s">
        <v>38</v>
      </c>
      <c r="C24" s="30" t="s">
        <v>20</v>
      </c>
      <c r="D24" s="30">
        <v>2.78</v>
      </c>
      <c r="E24" s="26">
        <f>E18*D24</f>
        <v>5.1429999999999997E-2</v>
      </c>
      <c r="F24" s="52"/>
      <c r="G24" s="36">
        <f>E24*F24</f>
        <v>0</v>
      </c>
      <c r="H24" s="26"/>
      <c r="I24" s="26"/>
      <c r="J24" s="26"/>
      <c r="K24" s="26"/>
      <c r="L24" s="26">
        <f t="shared" si="3"/>
        <v>0</v>
      </c>
      <c r="N24" s="34"/>
    </row>
    <row r="25" spans="1:15" s="114" customFormat="1" ht="47.25" x14ac:dyDescent="0.25">
      <c r="A25" s="104">
        <v>4</v>
      </c>
      <c r="B25" s="78" t="s">
        <v>25</v>
      </c>
      <c r="C25" s="104" t="s">
        <v>21</v>
      </c>
      <c r="D25" s="110"/>
      <c r="E25" s="104">
        <v>1</v>
      </c>
      <c r="F25" s="93"/>
      <c r="G25" s="93"/>
      <c r="H25" s="108"/>
      <c r="I25" s="108"/>
      <c r="J25" s="108"/>
      <c r="K25" s="111"/>
      <c r="L25" s="111"/>
      <c r="M25" s="112"/>
      <c r="N25" s="113"/>
    </row>
    <row r="26" spans="1:15" s="35" customFormat="1" ht="15" customHeight="1" x14ac:dyDescent="0.25">
      <c r="A26" s="39"/>
      <c r="B26" s="72" t="s">
        <v>18</v>
      </c>
      <c r="C26" s="30" t="s">
        <v>19</v>
      </c>
      <c r="D26" s="21">
        <v>13.3</v>
      </c>
      <c r="E26" s="21">
        <f>E25*D26</f>
        <v>13.3</v>
      </c>
      <c r="F26" s="31"/>
      <c r="G26" s="32"/>
      <c r="H26" s="50"/>
      <c r="I26" s="26">
        <f>E26*H26</f>
        <v>0</v>
      </c>
      <c r="J26" s="26"/>
      <c r="K26" s="26"/>
      <c r="L26" s="26">
        <f>G26+I26+K26</f>
        <v>0</v>
      </c>
      <c r="M26" s="33"/>
      <c r="N26" s="34"/>
    </row>
    <row r="27" spans="1:15" s="35" customFormat="1" ht="15" customHeight="1" x14ac:dyDescent="0.25">
      <c r="A27" s="39"/>
      <c r="B27" s="72" t="s">
        <v>34</v>
      </c>
      <c r="C27" s="30" t="s">
        <v>20</v>
      </c>
      <c r="D27" s="21">
        <v>0.39</v>
      </c>
      <c r="E27" s="21">
        <f>E25*D27</f>
        <v>0.39</v>
      </c>
      <c r="F27" s="31"/>
      <c r="G27" s="32"/>
      <c r="H27" s="26"/>
      <c r="I27" s="26"/>
      <c r="J27" s="50"/>
      <c r="K27" s="26">
        <f>E27*J27</f>
        <v>0</v>
      </c>
      <c r="L27" s="26">
        <f>G27+I27+K27</f>
        <v>0</v>
      </c>
      <c r="M27" s="33"/>
      <c r="N27" s="34"/>
    </row>
    <row r="28" spans="1:15" s="29" customFormat="1" ht="27" x14ac:dyDescent="0.25">
      <c r="A28" s="19"/>
      <c r="B28" s="37" t="s">
        <v>48</v>
      </c>
      <c r="C28" s="21" t="s">
        <v>21</v>
      </c>
      <c r="D28" s="21">
        <v>1</v>
      </c>
      <c r="E28" s="20">
        <f>E25*D28</f>
        <v>1</v>
      </c>
      <c r="F28" s="51"/>
      <c r="G28" s="25">
        <f>E28*F28</f>
        <v>0</v>
      </c>
      <c r="H28" s="20"/>
      <c r="I28" s="20"/>
      <c r="J28" s="20"/>
      <c r="K28" s="20"/>
      <c r="L28" s="20">
        <f>G28+I28+K28</f>
        <v>0</v>
      </c>
      <c r="M28" s="27"/>
      <c r="N28" s="28"/>
    </row>
    <row r="29" spans="1:15" s="29" customFormat="1" ht="13.5" x14ac:dyDescent="0.25">
      <c r="A29" s="19"/>
      <c r="B29" s="37" t="s">
        <v>36</v>
      </c>
      <c r="C29" s="21" t="s">
        <v>21</v>
      </c>
      <c r="D29" s="21">
        <v>2</v>
      </c>
      <c r="E29" s="20">
        <f>E25*D29</f>
        <v>2</v>
      </c>
      <c r="F29" s="51"/>
      <c r="G29" s="25">
        <f>E29*F29</f>
        <v>0</v>
      </c>
      <c r="H29" s="20"/>
      <c r="I29" s="20"/>
      <c r="J29" s="20"/>
      <c r="K29" s="20"/>
      <c r="L29" s="20">
        <f>G29+I29+K29</f>
        <v>0</v>
      </c>
      <c r="M29" s="27"/>
      <c r="N29" s="28"/>
    </row>
    <row r="30" spans="1:15" s="35" customFormat="1" ht="15" customHeight="1" x14ac:dyDescent="0.25">
      <c r="A30" s="39"/>
      <c r="B30" s="72" t="s">
        <v>38</v>
      </c>
      <c r="C30" s="30" t="s">
        <v>20</v>
      </c>
      <c r="D30" s="30">
        <v>1.58</v>
      </c>
      <c r="E30" s="30">
        <f>E25*D30</f>
        <v>1.58</v>
      </c>
      <c r="F30" s="52"/>
      <c r="G30" s="36">
        <f>E30*F30</f>
        <v>0</v>
      </c>
      <c r="H30" s="26"/>
      <c r="I30" s="26"/>
      <c r="J30" s="26"/>
      <c r="K30" s="26"/>
      <c r="L30" s="26">
        <f>G30+I30+K30</f>
        <v>0</v>
      </c>
      <c r="N30" s="34"/>
    </row>
    <row r="31" spans="1:15" s="109" customFormat="1" ht="47.25" x14ac:dyDescent="0.25">
      <c r="A31" s="104">
        <v>5</v>
      </c>
      <c r="B31" s="88" t="s">
        <v>22</v>
      </c>
      <c r="C31" s="104" t="s">
        <v>17</v>
      </c>
      <c r="D31" s="104"/>
      <c r="E31" s="104">
        <v>30</v>
      </c>
      <c r="F31" s="105"/>
      <c r="G31" s="106"/>
      <c r="H31" s="107"/>
      <c r="I31" s="107"/>
      <c r="J31" s="107"/>
      <c r="K31" s="107"/>
      <c r="L31" s="108"/>
    </row>
    <row r="32" spans="1:15" s="38" customFormat="1" x14ac:dyDescent="0.25">
      <c r="A32" s="19"/>
      <c r="B32" s="72" t="s">
        <v>18</v>
      </c>
      <c r="C32" s="21" t="s">
        <v>19</v>
      </c>
      <c r="D32" s="22">
        <v>1.17</v>
      </c>
      <c r="E32" s="21">
        <f>E31*D32</f>
        <v>35.099999999999994</v>
      </c>
      <c r="F32" s="23"/>
      <c r="G32" s="24"/>
      <c r="H32" s="53"/>
      <c r="I32" s="20">
        <f>E32*H32</f>
        <v>0</v>
      </c>
      <c r="J32" s="20"/>
      <c r="K32" s="20"/>
      <c r="L32" s="20">
        <f t="shared" ref="L32:L41" si="4">G32+I32+K32</f>
        <v>0</v>
      </c>
    </row>
    <row r="33" spans="1:12" s="38" customFormat="1" x14ac:dyDescent="0.25">
      <c r="A33" s="19"/>
      <c r="B33" s="72" t="s">
        <v>34</v>
      </c>
      <c r="C33" s="21" t="s">
        <v>20</v>
      </c>
      <c r="D33" s="21">
        <v>1.72E-2</v>
      </c>
      <c r="E33" s="20">
        <f>E31*D33</f>
        <v>0.51600000000000001</v>
      </c>
      <c r="F33" s="25"/>
      <c r="G33" s="25"/>
      <c r="H33" s="20"/>
      <c r="I33" s="20"/>
      <c r="J33" s="53"/>
      <c r="K33" s="20">
        <f>E33*J33</f>
        <v>0</v>
      </c>
      <c r="L33" s="20">
        <f t="shared" si="4"/>
        <v>0</v>
      </c>
    </row>
    <row r="34" spans="1:12" s="38" customFormat="1" ht="16.5" customHeight="1" x14ac:dyDescent="0.25">
      <c r="A34" s="39"/>
      <c r="B34" s="72" t="s">
        <v>41</v>
      </c>
      <c r="C34" s="30" t="s">
        <v>40</v>
      </c>
      <c r="D34" s="30">
        <v>0.93799999999999994</v>
      </c>
      <c r="E34" s="40">
        <f>E31*D34</f>
        <v>28.139999999999997</v>
      </c>
      <c r="F34" s="52"/>
      <c r="G34" s="36">
        <f t="shared" ref="G34:G41" si="5">E34*F34</f>
        <v>0</v>
      </c>
      <c r="H34" s="26"/>
      <c r="I34" s="26"/>
      <c r="J34" s="26"/>
      <c r="K34" s="26"/>
      <c r="L34" s="26">
        <f t="shared" si="4"/>
        <v>0</v>
      </c>
    </row>
    <row r="35" spans="1:12" s="38" customFormat="1" ht="16.5" customHeight="1" x14ac:dyDescent="0.25">
      <c r="A35" s="39"/>
      <c r="B35" s="72" t="s">
        <v>42</v>
      </c>
      <c r="C35" s="30" t="s">
        <v>40</v>
      </c>
      <c r="D35" s="30">
        <v>0.16</v>
      </c>
      <c r="E35" s="40">
        <f>E31*D35</f>
        <v>4.8</v>
      </c>
      <c r="F35" s="52"/>
      <c r="G35" s="36">
        <f t="shared" si="5"/>
        <v>0</v>
      </c>
      <c r="H35" s="26"/>
      <c r="I35" s="26"/>
      <c r="J35" s="26"/>
      <c r="K35" s="26"/>
      <c r="L35" s="26">
        <f t="shared" si="4"/>
        <v>0</v>
      </c>
    </row>
    <row r="36" spans="1:12" s="38" customFormat="1" ht="16.5" customHeight="1" x14ac:dyDescent="0.25">
      <c r="A36" s="39"/>
      <c r="B36" s="72" t="s">
        <v>43</v>
      </c>
      <c r="C36" s="30" t="s">
        <v>40</v>
      </c>
      <c r="D36" s="30">
        <v>0.08</v>
      </c>
      <c r="E36" s="40">
        <f>E31*D36</f>
        <v>2.4</v>
      </c>
      <c r="F36" s="52"/>
      <c r="G36" s="36">
        <f t="shared" si="5"/>
        <v>0</v>
      </c>
      <c r="H36" s="26"/>
      <c r="I36" s="26"/>
      <c r="J36" s="26"/>
      <c r="K36" s="26"/>
      <c r="L36" s="26">
        <f t="shared" si="4"/>
        <v>0</v>
      </c>
    </row>
    <row r="37" spans="1:12" s="38" customFormat="1" ht="16.5" customHeight="1" x14ac:dyDescent="0.25">
      <c r="A37" s="39"/>
      <c r="B37" s="72" t="s">
        <v>44</v>
      </c>
      <c r="C37" s="30" t="s">
        <v>40</v>
      </c>
      <c r="D37" s="30">
        <v>0.04</v>
      </c>
      <c r="E37" s="40">
        <f>E31*D37</f>
        <v>1.2</v>
      </c>
      <c r="F37" s="52"/>
      <c r="G37" s="36">
        <f t="shared" si="5"/>
        <v>0</v>
      </c>
      <c r="H37" s="26"/>
      <c r="I37" s="26"/>
      <c r="J37" s="26"/>
      <c r="K37" s="26"/>
      <c r="L37" s="26">
        <f t="shared" si="4"/>
        <v>0</v>
      </c>
    </row>
    <row r="38" spans="1:12" s="38" customFormat="1" ht="16.5" customHeight="1" x14ac:dyDescent="0.25">
      <c r="A38" s="39"/>
      <c r="B38" s="72" t="s">
        <v>45</v>
      </c>
      <c r="C38" s="30" t="s">
        <v>40</v>
      </c>
      <c r="D38" s="30">
        <v>0.1</v>
      </c>
      <c r="E38" s="40">
        <f>E31*D38</f>
        <v>3</v>
      </c>
      <c r="F38" s="52"/>
      <c r="G38" s="36">
        <f t="shared" si="5"/>
        <v>0</v>
      </c>
      <c r="H38" s="26"/>
      <c r="I38" s="26"/>
      <c r="J38" s="26"/>
      <c r="K38" s="26"/>
      <c r="L38" s="26">
        <f t="shared" si="4"/>
        <v>0</v>
      </c>
    </row>
    <row r="39" spans="1:12" s="38" customFormat="1" ht="16.5" customHeight="1" x14ac:dyDescent="0.25">
      <c r="A39" s="39"/>
      <c r="B39" s="72" t="s">
        <v>46</v>
      </c>
      <c r="C39" s="30" t="s">
        <v>40</v>
      </c>
      <c r="D39" s="30">
        <v>0.13</v>
      </c>
      <c r="E39" s="40">
        <f>E31*D39</f>
        <v>3.9000000000000004</v>
      </c>
      <c r="F39" s="52"/>
      <c r="G39" s="36">
        <f t="shared" si="5"/>
        <v>0</v>
      </c>
      <c r="H39" s="26"/>
      <c r="I39" s="26"/>
      <c r="J39" s="26"/>
      <c r="K39" s="26"/>
      <c r="L39" s="26">
        <f t="shared" si="4"/>
        <v>0</v>
      </c>
    </row>
    <row r="40" spans="1:12" s="38" customFormat="1" ht="16.5" customHeight="1" x14ac:dyDescent="0.25">
      <c r="A40" s="39"/>
      <c r="B40" s="72" t="s">
        <v>47</v>
      </c>
      <c r="C40" s="30" t="s">
        <v>40</v>
      </c>
      <c r="D40" s="30">
        <v>0.31</v>
      </c>
      <c r="E40" s="40">
        <f>E31*D40</f>
        <v>9.3000000000000007</v>
      </c>
      <c r="F40" s="52"/>
      <c r="G40" s="36">
        <f t="shared" si="5"/>
        <v>0</v>
      </c>
      <c r="H40" s="26"/>
      <c r="I40" s="26"/>
      <c r="J40" s="26"/>
      <c r="K40" s="26"/>
      <c r="L40" s="26">
        <f t="shared" si="4"/>
        <v>0</v>
      </c>
    </row>
    <row r="41" spans="1:12" s="38" customFormat="1" ht="17.25" customHeight="1" x14ac:dyDescent="0.25">
      <c r="A41" s="19"/>
      <c r="B41" s="72" t="s">
        <v>38</v>
      </c>
      <c r="C41" s="21" t="s">
        <v>20</v>
      </c>
      <c r="D41" s="21">
        <v>3.9300000000000002E-2</v>
      </c>
      <c r="E41" s="20">
        <f>E31*D41</f>
        <v>1.179</v>
      </c>
      <c r="F41" s="51"/>
      <c r="G41" s="25">
        <f t="shared" si="5"/>
        <v>0</v>
      </c>
      <c r="H41" s="20"/>
      <c r="I41" s="20"/>
      <c r="J41" s="20"/>
      <c r="K41" s="20"/>
      <c r="L41" s="20">
        <f t="shared" si="4"/>
        <v>0</v>
      </c>
    </row>
    <row r="42" spans="1:12" s="118" customFormat="1" x14ac:dyDescent="0.25">
      <c r="A42" s="104">
        <v>6</v>
      </c>
      <c r="B42" s="115" t="s">
        <v>23</v>
      </c>
      <c r="C42" s="104" t="s">
        <v>40</v>
      </c>
      <c r="D42" s="104"/>
      <c r="E42" s="116">
        <v>2</v>
      </c>
      <c r="F42" s="117"/>
      <c r="G42" s="117"/>
      <c r="H42" s="107"/>
      <c r="I42" s="107"/>
      <c r="J42" s="107"/>
      <c r="K42" s="107"/>
      <c r="L42" s="108"/>
    </row>
    <row r="43" spans="1:12" s="38" customFormat="1" x14ac:dyDescent="0.25">
      <c r="A43" s="39"/>
      <c r="B43" s="72" t="s">
        <v>33</v>
      </c>
      <c r="C43" s="30" t="s">
        <v>19</v>
      </c>
      <c r="D43" s="30">
        <v>1.51</v>
      </c>
      <c r="E43" s="26">
        <f>E42*D43</f>
        <v>3.02</v>
      </c>
      <c r="F43" s="31"/>
      <c r="G43" s="32"/>
      <c r="H43" s="50"/>
      <c r="I43" s="26">
        <f>E43*H43</f>
        <v>0</v>
      </c>
      <c r="J43" s="26"/>
      <c r="K43" s="26"/>
      <c r="L43" s="26">
        <f t="shared" ref="L43:L49" si="6">G43+I43+K43</f>
        <v>0</v>
      </c>
    </row>
    <row r="44" spans="1:12" s="38" customFormat="1" x14ac:dyDescent="0.25">
      <c r="A44" s="39"/>
      <c r="B44" s="72" t="s">
        <v>34</v>
      </c>
      <c r="C44" s="30" t="s">
        <v>20</v>
      </c>
      <c r="D44" s="30">
        <v>0.13</v>
      </c>
      <c r="E44" s="26">
        <f>E42*D44</f>
        <v>0.26</v>
      </c>
      <c r="F44" s="36"/>
      <c r="G44" s="36"/>
      <c r="H44" s="26"/>
      <c r="I44" s="26"/>
      <c r="J44" s="50"/>
      <c r="K44" s="26">
        <f>E44*J44</f>
        <v>0</v>
      </c>
      <c r="L44" s="26">
        <f t="shared" si="6"/>
        <v>0</v>
      </c>
    </row>
    <row r="45" spans="1:12" s="38" customFormat="1" ht="16.5" customHeight="1" x14ac:dyDescent="0.25">
      <c r="A45" s="39"/>
      <c r="B45" s="72" t="s">
        <v>35</v>
      </c>
      <c r="C45" s="30" t="s">
        <v>40</v>
      </c>
      <c r="D45" s="30">
        <v>1</v>
      </c>
      <c r="E45" s="40">
        <f>E42*D45</f>
        <v>2</v>
      </c>
      <c r="F45" s="52"/>
      <c r="G45" s="36">
        <f>E45*F45</f>
        <v>0</v>
      </c>
      <c r="H45" s="26"/>
      <c r="I45" s="26"/>
      <c r="J45" s="26"/>
      <c r="K45" s="26"/>
      <c r="L45" s="26">
        <f t="shared" si="6"/>
        <v>0</v>
      </c>
    </row>
    <row r="46" spans="1:12" s="38" customFormat="1" ht="16.5" customHeight="1" x14ac:dyDescent="0.25">
      <c r="A46" s="39"/>
      <c r="B46" s="72" t="s">
        <v>36</v>
      </c>
      <c r="C46" s="30" t="s">
        <v>40</v>
      </c>
      <c r="D46" s="30">
        <v>2</v>
      </c>
      <c r="E46" s="40">
        <f>E42*D46</f>
        <v>4</v>
      </c>
      <c r="F46" s="52"/>
      <c r="G46" s="36">
        <f>E46*F46</f>
        <v>0</v>
      </c>
      <c r="H46" s="26"/>
      <c r="I46" s="26"/>
      <c r="J46" s="26"/>
      <c r="K46" s="26"/>
      <c r="L46" s="26">
        <f t="shared" si="6"/>
        <v>0</v>
      </c>
    </row>
    <row r="47" spans="1:12" s="38" customFormat="1" ht="16.5" customHeight="1" x14ac:dyDescent="0.25">
      <c r="A47" s="39"/>
      <c r="B47" s="72" t="s">
        <v>37</v>
      </c>
      <c r="C47" s="30" t="s">
        <v>39</v>
      </c>
      <c r="D47" s="30">
        <v>1.1000000000000001</v>
      </c>
      <c r="E47" s="40">
        <f>E42*D47</f>
        <v>2.2000000000000002</v>
      </c>
      <c r="F47" s="52"/>
      <c r="G47" s="36">
        <f>E47*F47</f>
        <v>0</v>
      </c>
      <c r="H47" s="26"/>
      <c r="I47" s="26"/>
      <c r="J47" s="26"/>
      <c r="K47" s="26"/>
      <c r="L47" s="26">
        <f t="shared" si="6"/>
        <v>0</v>
      </c>
    </row>
    <row r="48" spans="1:12" s="38" customFormat="1" x14ac:dyDescent="0.25">
      <c r="A48" s="39"/>
      <c r="B48" s="72" t="s">
        <v>38</v>
      </c>
      <c r="C48" s="30" t="s">
        <v>20</v>
      </c>
      <c r="D48" s="30">
        <v>7.0000000000000007E-2</v>
      </c>
      <c r="E48" s="26">
        <f>E42*D48</f>
        <v>0.14000000000000001</v>
      </c>
      <c r="F48" s="52"/>
      <c r="G48" s="36">
        <f>E48*F48</f>
        <v>0</v>
      </c>
      <c r="H48" s="26"/>
      <c r="I48" s="26"/>
      <c r="J48" s="26"/>
      <c r="K48" s="26"/>
      <c r="L48" s="26">
        <f t="shared" si="6"/>
        <v>0</v>
      </c>
    </row>
    <row r="49" spans="1:13" s="87" customFormat="1" x14ac:dyDescent="0.25">
      <c r="A49" s="82"/>
      <c r="B49" s="82" t="s">
        <v>1</v>
      </c>
      <c r="C49" s="83"/>
      <c r="D49" s="83"/>
      <c r="E49" s="84"/>
      <c r="F49" s="85"/>
      <c r="G49" s="86">
        <f>SUM(G8:G48)</f>
        <v>0</v>
      </c>
      <c r="H49" s="86"/>
      <c r="I49" s="86">
        <f>SUM(I8:I48)</f>
        <v>0</v>
      </c>
      <c r="J49" s="86"/>
      <c r="K49" s="86">
        <f>SUM(K8:K48)</f>
        <v>0</v>
      </c>
      <c r="L49" s="86">
        <f t="shared" si="6"/>
        <v>0</v>
      </c>
    </row>
    <row r="50" spans="1:13" s="9" customFormat="1" x14ac:dyDescent="0.25">
      <c r="A50" s="82"/>
      <c r="B50" s="70" t="s">
        <v>31</v>
      </c>
      <c r="C50" s="54"/>
      <c r="D50" s="57"/>
      <c r="E50" s="58"/>
      <c r="F50" s="58"/>
      <c r="G50" s="25"/>
      <c r="H50" s="25"/>
      <c r="I50" s="25"/>
      <c r="J50" s="25"/>
      <c r="K50" s="25"/>
      <c r="L50" s="25">
        <f>G49*C50</f>
        <v>0</v>
      </c>
      <c r="M50" s="5"/>
    </row>
    <row r="51" spans="1:13" s="9" customFormat="1" x14ac:dyDescent="0.25">
      <c r="A51" s="82"/>
      <c r="B51" s="55" t="s">
        <v>1</v>
      </c>
      <c r="C51" s="56"/>
      <c r="D51" s="56"/>
      <c r="E51" s="58"/>
      <c r="F51" s="58"/>
      <c r="G51" s="25"/>
      <c r="H51" s="25"/>
      <c r="I51" s="25"/>
      <c r="J51" s="25"/>
      <c r="K51" s="25"/>
      <c r="L51" s="25">
        <f>SUM(L49:L50)</f>
        <v>0</v>
      </c>
      <c r="M51" s="5"/>
    </row>
    <row r="52" spans="1:13" s="9" customFormat="1" x14ac:dyDescent="0.25">
      <c r="A52" s="82"/>
      <c r="B52" s="70" t="s">
        <v>2</v>
      </c>
      <c r="C52" s="54"/>
      <c r="D52" s="57"/>
      <c r="E52" s="58"/>
      <c r="F52" s="58"/>
      <c r="G52" s="25"/>
      <c r="H52" s="25"/>
      <c r="I52" s="25"/>
      <c r="J52" s="25"/>
      <c r="K52" s="25"/>
      <c r="L52" s="25">
        <f>L51*C52</f>
        <v>0</v>
      </c>
      <c r="M52" s="5"/>
    </row>
    <row r="53" spans="1:13" s="9" customFormat="1" x14ac:dyDescent="0.25">
      <c r="A53" s="82"/>
      <c r="B53" s="55" t="s">
        <v>1</v>
      </c>
      <c r="C53" s="56"/>
      <c r="D53" s="56"/>
      <c r="E53" s="58"/>
      <c r="F53" s="58"/>
      <c r="G53" s="25"/>
      <c r="H53" s="25"/>
      <c r="I53" s="25"/>
      <c r="J53" s="25"/>
      <c r="K53" s="25"/>
      <c r="L53" s="25">
        <f>SUM(L51:L52)</f>
        <v>0</v>
      </c>
      <c r="M53" s="5"/>
    </row>
    <row r="54" spans="1:13" s="9" customFormat="1" x14ac:dyDescent="0.25">
      <c r="A54" s="82"/>
      <c r="B54" s="70" t="s">
        <v>3</v>
      </c>
      <c r="C54" s="54"/>
      <c r="D54" s="57"/>
      <c r="E54" s="58"/>
      <c r="F54" s="58"/>
      <c r="G54" s="25"/>
      <c r="H54" s="25"/>
      <c r="I54" s="25"/>
      <c r="J54" s="25"/>
      <c r="K54" s="25"/>
      <c r="L54" s="25">
        <f>L53*C54</f>
        <v>0</v>
      </c>
      <c r="M54" s="5"/>
    </row>
    <row r="55" spans="1:13" s="9" customFormat="1" x14ac:dyDescent="0.25">
      <c r="A55" s="82"/>
      <c r="B55" s="55" t="s">
        <v>1</v>
      </c>
      <c r="C55" s="59"/>
      <c r="D55" s="59"/>
      <c r="E55" s="60"/>
      <c r="F55" s="60"/>
      <c r="G55" s="25"/>
      <c r="H55" s="25"/>
      <c r="I55" s="25"/>
      <c r="J55" s="25"/>
      <c r="K55" s="25"/>
      <c r="L55" s="25">
        <f>SUM(L53:L54)</f>
        <v>0</v>
      </c>
      <c r="M55" s="3"/>
    </row>
    <row r="56" spans="1:13" s="9" customFormat="1" x14ac:dyDescent="0.25">
      <c r="A56" s="82"/>
      <c r="B56" s="70" t="s">
        <v>28</v>
      </c>
      <c r="C56" s="68"/>
      <c r="D56" s="57"/>
      <c r="E56" s="58"/>
      <c r="F56" s="58"/>
      <c r="G56" s="25"/>
      <c r="H56" s="25"/>
      <c r="I56" s="25"/>
      <c r="J56" s="25"/>
      <c r="K56" s="25"/>
      <c r="L56" s="25">
        <f>L55*C56</f>
        <v>0</v>
      </c>
      <c r="M56" s="5"/>
    </row>
    <row r="57" spans="1:13" s="9" customFormat="1" x14ac:dyDescent="0.25">
      <c r="A57" s="82"/>
      <c r="B57" s="55" t="s">
        <v>1</v>
      </c>
      <c r="C57" s="59"/>
      <c r="D57" s="59"/>
      <c r="E57" s="60"/>
      <c r="F57" s="60"/>
      <c r="G57" s="25"/>
      <c r="H57" s="25"/>
      <c r="I57" s="25"/>
      <c r="J57" s="25"/>
      <c r="K57" s="25"/>
      <c r="L57" s="25">
        <f>SUM(L55:L56)</f>
        <v>0</v>
      </c>
      <c r="M57" s="62"/>
    </row>
    <row r="58" spans="1:13" s="9" customFormat="1" x14ac:dyDescent="0.25">
      <c r="A58" s="82"/>
      <c r="B58" s="70" t="s">
        <v>29</v>
      </c>
      <c r="C58" s="54"/>
      <c r="D58" s="57"/>
      <c r="E58" s="58"/>
      <c r="F58" s="58"/>
      <c r="G58" s="25"/>
      <c r="H58" s="25"/>
      <c r="I58" s="25"/>
      <c r="J58" s="25"/>
      <c r="K58" s="25"/>
      <c r="L58" s="25">
        <f>L57*C58</f>
        <v>0</v>
      </c>
      <c r="M58" s="5"/>
    </row>
    <row r="59" spans="1:13" s="9" customFormat="1" x14ac:dyDescent="0.25">
      <c r="A59" s="82"/>
      <c r="B59" s="55" t="s">
        <v>1</v>
      </c>
      <c r="C59" s="59"/>
      <c r="D59" s="59"/>
      <c r="E59" s="60"/>
      <c r="F59" s="60"/>
      <c r="G59" s="25"/>
      <c r="H59" s="25"/>
      <c r="I59" s="25"/>
      <c r="J59" s="25"/>
      <c r="K59" s="25"/>
      <c r="L59" s="25">
        <f>SUM(L57:L58)</f>
        <v>0</v>
      </c>
      <c r="M59" s="62"/>
    </row>
    <row r="60" spans="1:13" s="9" customFormat="1" x14ac:dyDescent="0.25">
      <c r="A60" s="82"/>
      <c r="B60" s="70" t="s">
        <v>13</v>
      </c>
      <c r="C60" s="54"/>
      <c r="D60" s="57"/>
      <c r="E60" s="58"/>
      <c r="F60" s="58"/>
      <c r="G60" s="25"/>
      <c r="H60" s="25"/>
      <c r="I60" s="25"/>
      <c r="J60" s="25"/>
      <c r="K60" s="25"/>
      <c r="L60" s="25">
        <f>L59*C60</f>
        <v>0</v>
      </c>
      <c r="M60" s="5"/>
    </row>
    <row r="61" spans="1:13" s="9" customFormat="1" x14ac:dyDescent="0.25">
      <c r="A61" s="82"/>
      <c r="B61" s="55" t="s">
        <v>1</v>
      </c>
      <c r="C61" s="59"/>
      <c r="D61" s="59"/>
      <c r="E61" s="60"/>
      <c r="F61" s="60"/>
      <c r="G61" s="25"/>
      <c r="H61" s="25"/>
      <c r="I61" s="25"/>
      <c r="J61" s="25"/>
      <c r="K61" s="25"/>
      <c r="L61" s="25">
        <f>SUM(L59:L60)</f>
        <v>0</v>
      </c>
      <c r="M61" s="11"/>
    </row>
    <row r="62" spans="1:13" s="9" customFormat="1" x14ac:dyDescent="0.25">
      <c r="A62" s="82"/>
      <c r="B62" s="70" t="s">
        <v>30</v>
      </c>
      <c r="C62" s="54"/>
      <c r="D62" s="57"/>
      <c r="E62" s="58"/>
      <c r="F62" s="58"/>
      <c r="G62" s="25"/>
      <c r="H62" s="25"/>
      <c r="I62" s="25"/>
      <c r="J62" s="25"/>
      <c r="K62" s="25"/>
      <c r="L62" s="25">
        <f>L56*C62</f>
        <v>0</v>
      </c>
      <c r="M62" s="5"/>
    </row>
    <row r="63" spans="1:13" s="7" customFormat="1" ht="37.5" customHeight="1" x14ac:dyDescent="0.25">
      <c r="A63" s="63"/>
      <c r="B63" s="71" t="s">
        <v>26</v>
      </c>
      <c r="C63" s="69" t="s">
        <v>27</v>
      </c>
      <c r="D63" s="65"/>
      <c r="E63" s="64"/>
      <c r="F63" s="66"/>
      <c r="G63" s="66"/>
      <c r="H63" s="64"/>
      <c r="I63" s="64"/>
      <c r="J63" s="64"/>
      <c r="K63" s="64"/>
      <c r="L63" s="25">
        <v>0</v>
      </c>
      <c r="M63" s="3"/>
    </row>
    <row r="64" spans="1:13" s="9" customFormat="1" ht="18" customHeight="1" x14ac:dyDescent="0.25">
      <c r="A64" s="63"/>
      <c r="B64" s="67" t="s">
        <v>32</v>
      </c>
      <c r="C64" s="65"/>
      <c r="D64" s="65"/>
      <c r="E64" s="67"/>
      <c r="F64" s="67"/>
      <c r="G64" s="67"/>
      <c r="H64" s="67"/>
      <c r="I64" s="67"/>
      <c r="J64" s="67"/>
      <c r="K64" s="67"/>
      <c r="L64" s="25">
        <f>(L61-L62)+L63</f>
        <v>0</v>
      </c>
      <c r="M64" s="3"/>
    </row>
    <row r="65" spans="1:13" s="7" customFormat="1" ht="21" customHeight="1" x14ac:dyDescent="0.25">
      <c r="A65" s="61"/>
      <c r="B65" s="14"/>
      <c r="C65" s="16"/>
      <c r="D65" s="14"/>
      <c r="E65" s="12"/>
      <c r="F65" s="14"/>
      <c r="G65" s="127"/>
      <c r="H65" s="127"/>
      <c r="I65" s="127"/>
      <c r="J65" s="127"/>
      <c r="K65" s="127"/>
      <c r="L65" s="127"/>
      <c r="M65" s="3"/>
    </row>
    <row r="66" spans="1:13" s="9" customFormat="1" ht="36" customHeight="1" x14ac:dyDescent="0.25">
      <c r="A66" s="61"/>
      <c r="B66" s="14"/>
      <c r="C66" s="1"/>
      <c r="D66" s="1"/>
      <c r="E66" s="12"/>
      <c r="F66" s="5"/>
      <c r="G66" s="127"/>
      <c r="H66" s="127"/>
      <c r="I66" s="127"/>
      <c r="J66" s="127"/>
      <c r="K66" s="127"/>
      <c r="L66" s="127"/>
      <c r="M66" s="5"/>
    </row>
    <row r="67" spans="1:13" s="9" customFormat="1" ht="20.25" customHeight="1" x14ac:dyDescent="0.25">
      <c r="A67" s="61"/>
      <c r="B67" s="5"/>
      <c r="C67" s="1"/>
      <c r="D67" s="1"/>
      <c r="E67" s="13"/>
      <c r="F67" s="5"/>
      <c r="G67" s="126"/>
      <c r="H67" s="126"/>
      <c r="I67" s="126"/>
      <c r="J67" s="126"/>
      <c r="K67" s="126"/>
      <c r="L67" s="126"/>
      <c r="M67" s="5"/>
    </row>
    <row r="68" spans="1:13" s="9" customFormat="1" ht="20.25" customHeight="1" x14ac:dyDescent="0.25">
      <c r="A68" s="61"/>
      <c r="B68" s="8"/>
      <c r="C68" s="1"/>
      <c r="D68" s="1"/>
      <c r="E68" s="5"/>
      <c r="F68" s="5"/>
      <c r="G68" s="5"/>
      <c r="H68" s="5"/>
      <c r="I68" s="5"/>
      <c r="J68" s="5"/>
      <c r="K68" s="5"/>
      <c r="L68" s="5"/>
      <c r="M68" s="5"/>
    </row>
    <row r="69" spans="1:13" s="9" customFormat="1" ht="36" customHeight="1" x14ac:dyDescent="0.25">
      <c r="A69" s="61"/>
      <c r="B69" s="8"/>
      <c r="C69" s="1"/>
      <c r="D69" s="1"/>
      <c r="E69" s="5"/>
      <c r="F69" s="5"/>
      <c r="G69" s="5"/>
      <c r="H69" s="5"/>
      <c r="I69" s="5"/>
      <c r="J69" s="5"/>
      <c r="K69" s="5"/>
      <c r="L69" s="5"/>
      <c r="M69" s="5"/>
    </row>
    <row r="70" spans="1:13" s="9" customFormat="1" ht="36.75" customHeight="1" x14ac:dyDescent="0.25">
      <c r="A70" s="61"/>
      <c r="B70" s="8"/>
      <c r="C70" s="1"/>
      <c r="D70" s="1"/>
      <c r="E70" s="5"/>
      <c r="F70" s="5"/>
      <c r="G70" s="5"/>
      <c r="H70" s="5"/>
      <c r="I70" s="5"/>
      <c r="J70" s="5"/>
      <c r="K70" s="5"/>
      <c r="L70" s="5"/>
      <c r="M70" s="5"/>
    </row>
    <row r="71" spans="1:13" s="9" customFormat="1" ht="20.25" customHeight="1" x14ac:dyDescent="0.25">
      <c r="A71" s="61"/>
      <c r="B71" s="8"/>
      <c r="C71" s="1"/>
      <c r="D71" s="1"/>
      <c r="E71" s="5"/>
      <c r="F71" s="5"/>
      <c r="G71" s="5"/>
      <c r="H71" s="5"/>
      <c r="I71" s="5"/>
      <c r="J71" s="5"/>
      <c r="K71" s="5"/>
      <c r="L71" s="5"/>
      <c r="M71" s="5"/>
    </row>
    <row r="72" spans="1:13" ht="21" customHeight="1" x14ac:dyDescent="0.25"/>
    <row r="73" spans="1:13" ht="21" customHeight="1" x14ac:dyDescent="0.25"/>
    <row r="74" spans="1:13" ht="21" customHeight="1" x14ac:dyDescent="0.25"/>
    <row r="75" spans="1:13" ht="21" customHeight="1" x14ac:dyDescent="0.25"/>
    <row r="76" spans="1:13" s="3" customFormat="1" ht="21" customHeight="1" x14ac:dyDescent="0.25">
      <c r="A76" s="61"/>
      <c r="B76" s="8"/>
      <c r="C76" s="1"/>
      <c r="D76" s="1"/>
      <c r="E76" s="5"/>
      <c r="F76" s="5"/>
      <c r="G76" s="5"/>
      <c r="H76" s="5"/>
      <c r="I76" s="5"/>
      <c r="J76" s="5"/>
      <c r="K76" s="5"/>
      <c r="L76" s="5"/>
      <c r="M76" s="5"/>
    </row>
    <row r="77" spans="1:13" ht="21" customHeight="1" x14ac:dyDescent="0.25"/>
    <row r="78" spans="1:13" s="11" customFormat="1" ht="21" customHeight="1" x14ac:dyDescent="0.25">
      <c r="A78" s="61"/>
      <c r="B78" s="8"/>
      <c r="C78" s="1"/>
      <c r="D78" s="1"/>
      <c r="E78" s="5"/>
      <c r="F78" s="5"/>
      <c r="G78" s="5"/>
      <c r="H78" s="5"/>
      <c r="I78" s="5"/>
      <c r="J78" s="5"/>
      <c r="K78" s="5"/>
      <c r="L78" s="5"/>
      <c r="M78" s="5"/>
    </row>
    <row r="79" spans="1:13" s="3" customFormat="1" ht="21" customHeight="1" x14ac:dyDescent="0.25">
      <c r="A79" s="61"/>
      <c r="B79" s="8"/>
      <c r="C79" s="1"/>
      <c r="D79" s="1"/>
      <c r="E79" s="5"/>
      <c r="F79" s="5"/>
      <c r="G79" s="5"/>
      <c r="H79" s="5"/>
      <c r="I79" s="5"/>
      <c r="J79" s="5"/>
      <c r="K79" s="5"/>
      <c r="L79" s="5"/>
      <c r="M79" s="5"/>
    </row>
    <row r="80" spans="1:13" s="3" customFormat="1" ht="21" customHeight="1" x14ac:dyDescent="0.25">
      <c r="A80" s="61"/>
      <c r="B80" s="8"/>
      <c r="C80" s="1"/>
      <c r="D80" s="1"/>
      <c r="E80" s="5"/>
      <c r="F80" s="5"/>
      <c r="G80" s="5"/>
      <c r="H80" s="5"/>
      <c r="I80" s="5"/>
      <c r="J80" s="5"/>
      <c r="K80" s="5"/>
      <c r="L80" s="5"/>
      <c r="M80" s="5"/>
    </row>
    <row r="81" spans="1:13" s="3" customFormat="1" ht="21" customHeight="1" x14ac:dyDescent="0.25">
      <c r="A81" s="61"/>
      <c r="B81" s="8"/>
      <c r="C81" s="1"/>
      <c r="D81" s="1"/>
      <c r="E81" s="5"/>
      <c r="F81" s="5"/>
      <c r="G81" s="5"/>
      <c r="H81" s="5"/>
      <c r="I81" s="5"/>
      <c r="J81" s="5"/>
      <c r="K81" s="5"/>
      <c r="L81" s="5"/>
      <c r="M81" s="5"/>
    </row>
    <row r="82" spans="1:13" ht="21" customHeight="1" x14ac:dyDescent="0.25"/>
    <row r="83" spans="1:13" ht="21" customHeight="1" x14ac:dyDescent="0.25"/>
    <row r="84" spans="1:13" ht="21" customHeight="1" x14ac:dyDescent="0.25"/>
  </sheetData>
  <mergeCells count="14">
    <mergeCell ref="A5:A6"/>
    <mergeCell ref="C5:C6"/>
    <mergeCell ref="G67:L67"/>
    <mergeCell ref="G66:L66"/>
    <mergeCell ref="G65:L65"/>
    <mergeCell ref="B2:L2"/>
    <mergeCell ref="L5:L6"/>
    <mergeCell ref="B5:B6"/>
    <mergeCell ref="D5:D6"/>
    <mergeCell ref="F5:G5"/>
    <mergeCell ref="H5:I5"/>
    <mergeCell ref="J5:K5"/>
    <mergeCell ref="E5:E6"/>
    <mergeCell ref="B3:L3"/>
  </mergeCells>
  <printOptions horizontalCentered="1"/>
  <pageMargins left="0.23622047244094499" right="0.23622047244094499" top="0.643700787" bottom="0.393700787" header="0.31496062992126" footer="0.31496062992126"/>
  <pageSetup paperSize="9" scale="84" fitToHeight="2" orientation="landscape" r:id="rId1"/>
  <rowBreaks count="1" manualBreakCount="1">
    <brk id="30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ხარჯთაღრიცხვა</vt:lpstr>
      <vt:lpstr>ხარჯთაღრიცხვა!Print_Area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KOBA</dc:creator>
  <cp:lastModifiedBy>GB</cp:lastModifiedBy>
  <cp:lastPrinted>2020-09-04T14:38:29Z</cp:lastPrinted>
  <dcterms:created xsi:type="dcterms:W3CDTF">2015-06-05T18:19:34Z</dcterms:created>
  <dcterms:modified xsi:type="dcterms:W3CDTF">2021-05-10T08:48:17Z</dcterms:modified>
</cp:coreProperties>
</file>