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telia\Desktop\"/>
    </mc:Choice>
  </mc:AlternateContent>
  <xr:revisionPtr revIDLastSave="0" documentId="8_{18307BD8-8D1A-4564-9996-2610B9452854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4" r:id="rId1"/>
    <sheet name="2" sheetId="1" r:id="rId2"/>
    <sheet name="3" sheetId="2" r:id="rId3"/>
  </sheets>
  <calcPr calcId="191029"/>
</workbook>
</file>

<file path=xl/calcChain.xml><?xml version="1.0" encoding="utf-8"?>
<calcChain xmlns="http://schemas.openxmlformats.org/spreadsheetml/2006/main">
  <c r="I7" i="2" l="1"/>
  <c r="I8" i="2"/>
  <c r="I9" i="2"/>
  <c r="I6" i="2"/>
  <c r="G7" i="2"/>
  <c r="J7" i="2" s="1"/>
  <c r="G8" i="2"/>
  <c r="J8" i="2" s="1"/>
  <c r="G9" i="2"/>
  <c r="J9" i="2" s="1"/>
  <c r="G6" i="2"/>
  <c r="J6" i="2" s="1"/>
  <c r="I11" i="1"/>
  <c r="I15" i="1"/>
  <c r="I19" i="1"/>
  <c r="I23" i="1"/>
  <c r="I27" i="1"/>
  <c r="H9" i="1"/>
  <c r="H8" i="1"/>
  <c r="I8" i="1" s="1"/>
  <c r="H10" i="1"/>
  <c r="H11" i="1"/>
  <c r="H12" i="1"/>
  <c r="I12" i="1" s="1"/>
  <c r="H13" i="1"/>
  <c r="H14" i="1"/>
  <c r="H15" i="1"/>
  <c r="H16" i="1"/>
  <c r="I16" i="1" s="1"/>
  <c r="H17" i="1"/>
  <c r="H18" i="1"/>
  <c r="H19" i="1"/>
  <c r="H20" i="1"/>
  <c r="I20" i="1" s="1"/>
  <c r="H21" i="1"/>
  <c r="H22" i="1"/>
  <c r="H23" i="1"/>
  <c r="H24" i="1"/>
  <c r="I24" i="1" s="1"/>
  <c r="H25" i="1"/>
  <c r="H26" i="1"/>
  <c r="H27" i="1"/>
  <c r="H28" i="1"/>
  <c r="H7" i="1"/>
  <c r="F28" i="1"/>
  <c r="I28" i="1" s="1"/>
  <c r="F8" i="1"/>
  <c r="F9" i="1"/>
  <c r="I9" i="1" s="1"/>
  <c r="F10" i="1"/>
  <c r="I10" i="1" s="1"/>
  <c r="F11" i="1"/>
  <c r="F12" i="1"/>
  <c r="F13" i="1"/>
  <c r="I13" i="1" s="1"/>
  <c r="F14" i="1"/>
  <c r="I14" i="1" s="1"/>
  <c r="F15" i="1"/>
  <c r="F16" i="1"/>
  <c r="F17" i="1"/>
  <c r="I17" i="1" s="1"/>
  <c r="F18" i="1"/>
  <c r="I18" i="1" s="1"/>
  <c r="F19" i="1"/>
  <c r="F20" i="1"/>
  <c r="F21" i="1"/>
  <c r="I21" i="1" s="1"/>
  <c r="F22" i="1"/>
  <c r="I22" i="1" s="1"/>
  <c r="F23" i="1"/>
  <c r="F24" i="1"/>
  <c r="F25" i="1"/>
  <c r="I25" i="1" s="1"/>
  <c r="F26" i="1"/>
  <c r="I26" i="1" s="1"/>
  <c r="F27" i="1"/>
  <c r="F7" i="1"/>
  <c r="I7" i="1" s="1"/>
  <c r="I32" i="1" l="1"/>
  <c r="J13" i="2" l="1"/>
  <c r="J10" i="2" l="1"/>
  <c r="I10" i="2"/>
  <c r="J11" i="2" s="1"/>
  <c r="G10" i="2"/>
  <c r="J18" i="2" l="1"/>
  <c r="J14" i="2"/>
  <c r="J12" i="2"/>
  <c r="J16" i="2" s="1"/>
  <c r="J15" i="2" l="1"/>
  <c r="J17" i="2" s="1"/>
  <c r="J19" i="2" s="1"/>
  <c r="D9" i="4" s="1"/>
  <c r="F29" i="1" l="1"/>
  <c r="I33" i="1" s="1"/>
  <c r="H29" i="1"/>
  <c r="I30" i="1" s="1"/>
  <c r="I29" i="1"/>
  <c r="I31" i="1" l="1"/>
  <c r="I35" i="1" s="1"/>
  <c r="I37" i="1"/>
  <c r="I34" i="1" l="1"/>
  <c r="I36" i="1" s="1"/>
  <c r="I38" i="1" s="1"/>
  <c r="D8" i="4" l="1"/>
  <c r="D10" i="4" s="1"/>
  <c r="D11" i="4" l="1"/>
  <c r="D12" i="4" s="1"/>
  <c r="D13" i="4" l="1"/>
  <c r="D14" i="4" s="1"/>
</calcChain>
</file>

<file path=xl/sharedStrings.xml><?xml version="1.0" encoding="utf-8"?>
<sst xmlns="http://schemas.openxmlformats.org/spreadsheetml/2006/main" count="111" uniqueCount="60">
  <si>
    <t>მთავარი შემყვან გამანაწილებელი ელექტრო ფარის  ხარჯთაღრიცხვა</t>
  </si>
  <si>
    <t>ხელფასი</t>
  </si>
  <si>
    <t>მასალები</t>
  </si>
  <si>
    <t>#</t>
  </si>
  <si>
    <t>დასახელება</t>
  </si>
  <si>
    <t>განზ.</t>
  </si>
  <si>
    <t>რაოდ.</t>
  </si>
  <si>
    <t>სულ</t>
  </si>
  <si>
    <t>ერთ.</t>
  </si>
  <si>
    <t>მეტალის შემყვან გამანაწილებელი ელექტრო ფარი 1800X800X400  (დინამიური რეიკებით)</t>
  </si>
  <si>
    <t>კომპლ</t>
  </si>
  <si>
    <t>პერფორირებული საკაბელო არხი 80X60</t>
  </si>
  <si>
    <t>გრძ.მ</t>
  </si>
  <si>
    <t>ავტომატური  ამომრთველი   3ფ 630 ა</t>
  </si>
  <si>
    <t>ცალი</t>
  </si>
  <si>
    <t>ავტომატური  ამომრთველი   3ფ 100 ა</t>
  </si>
  <si>
    <t>ავტომატური  ამომრთველი   3ფ 50 ა</t>
  </si>
  <si>
    <t>ავტომატური  ამომრთველი   1ფ 25 ა</t>
  </si>
  <si>
    <t>ელექტრო მაგნიტური გამშვები კონტაქტორი  630 ა</t>
  </si>
  <si>
    <t xml:space="preserve"> ფაზური დაცვის რელე 10-13a </t>
  </si>
  <si>
    <t>ელექტრო მაგნიტური გამშვები კონტაქტორი  5 ა (კოჭა 24 VDC)</t>
  </si>
  <si>
    <t>სპილენძის მოთუთიებული ბუნიკი 70 მმ</t>
  </si>
  <si>
    <t>სპილენძის მოთუთიებული ბუნიკი 50 მმ</t>
  </si>
  <si>
    <t>სპილენძის მოთუთიებული ბუნიკი 35 მმ</t>
  </si>
  <si>
    <t xml:space="preserve">ფაზათა გამანაწილებელი </t>
  </si>
  <si>
    <t>სპილენძის ნეიტრალის იზოლირებული სალტე 500 ა  10X100  სუპორტებით,იზოლატორებით</t>
  </si>
  <si>
    <t>სპილენძის მრავალძარღვა სადენი 1X70</t>
  </si>
  <si>
    <t>სპილენძის მრავალძარღვა სადენი 1X50</t>
  </si>
  <si>
    <t>სპილენძის მრავალძარღვა სადენი 1X35</t>
  </si>
  <si>
    <t>სპილენძის მრავალძარღვა სადენი 1X4</t>
  </si>
  <si>
    <t>სპილენძის მრავალძარღვა სადენი 1X1.5</t>
  </si>
  <si>
    <t>საიდიკაციო ნათურა (ვოლტმეტრი 1-500  ვ)</t>
  </si>
  <si>
    <t xml:space="preserve">იზოლირებული ელექტრო ხუნდი ჭანჭიკური ჩამჭერებით 250 ა </t>
  </si>
  <si>
    <t>თერმული ლენტი (კუმშვადი)</t>
  </si>
  <si>
    <t>ჯამი</t>
  </si>
  <si>
    <t xml:space="preserve">jami </t>
  </si>
  <si>
    <t>მათ შორის: მოწყობილობები</t>
  </si>
  <si>
    <t xml:space="preserve">ძაბვის სტაბილიზატორის  150 kVA (120 kw)           ხარჯთაღრიცხვა </t>
  </si>
  <si>
    <t xml:space="preserve"> თერმული ლენტი (კუმშვადი)</t>
  </si>
  <si>
    <t>krebsiTi saxarjTaRricxvo gaangariSeba</t>
  </si>
  <si>
    <t>Tavebis da samuSaoebis dasaxeleba</t>
  </si>
  <si>
    <t>saxarjTaRricxvo Rirebuleba, ლari</t>
  </si>
  <si>
    <t>jami</t>
  </si>
  <si>
    <t>sul</t>
  </si>
  <si>
    <t xml:space="preserve"> ქუთაისის საქალაქო სასამართლოში მთავარი შემყვან-გამანაწილებელი ელექტრო ფარის გაძლიერება-რეაბილიტაციის  გაერთიანებული ხარჯთაღრიცხვა</t>
  </si>
  <si>
    <t xml:space="preserve">ძაბვის სტაბილიზატორის  150 KVA (120 kw)           ხარჯთაღრიცხვა </t>
  </si>
  <si>
    <r>
      <t xml:space="preserve">გაუთვალისწინებელი ხარჯების რეზერვი 5% </t>
    </r>
    <r>
      <rPr>
        <b/>
        <sz val="10"/>
        <color rgb="FFFF0000"/>
        <rFont val="AcadNusx"/>
      </rPr>
      <t>(შეცვლა დაუშვებელია)</t>
    </r>
  </si>
  <si>
    <r>
      <t xml:space="preserve">dagrovebiTi sapensio gadasaxadi (pirdapiri xelfasidan) 2%  </t>
    </r>
    <r>
      <rPr>
        <b/>
        <sz val="10"/>
        <color rgb="FFFF0000"/>
        <rFont val="AcadNusx"/>
      </rPr>
      <t>(შეცვლა დაუშვებელია)</t>
    </r>
  </si>
  <si>
    <r>
      <t xml:space="preserve">dagrovebiTi sapensio gadasaxadi (pirdapiri xelfasidan) 2% </t>
    </r>
    <r>
      <rPr>
        <b/>
        <sz val="10"/>
        <color rgb="FFFF0000"/>
        <rFont val="AcadNusx"/>
      </rPr>
      <t>(შეცვლა დაუშვებელია)</t>
    </r>
  </si>
  <si>
    <r>
      <t xml:space="preserve">ზედნადები ხარჯები ხელფასიდან </t>
    </r>
    <r>
      <rPr>
        <b/>
        <sz val="10"/>
        <color rgb="FF92D050"/>
        <rFont val="AcadNusx"/>
      </rPr>
      <t>(არაუმეტეს 65%)</t>
    </r>
  </si>
  <si>
    <r>
      <t xml:space="preserve">masalebis transporti masalebis Rirebulebidan  </t>
    </r>
    <r>
      <rPr>
        <b/>
        <sz val="10"/>
        <color rgb="FF92D050"/>
        <rFont val="AcadNusx"/>
      </rPr>
      <t>(არაუმეტეს 3%)</t>
    </r>
  </si>
  <si>
    <r>
      <t xml:space="preserve">გეგმიური დაგროვება (მოწყობილობების ღირებულების გამოკლებით) </t>
    </r>
    <r>
      <rPr>
        <b/>
        <sz val="10"/>
        <color rgb="FF92D050"/>
        <rFont val="AcadNusx"/>
      </rPr>
      <t>(არაუმეტეს 8%)</t>
    </r>
  </si>
  <si>
    <r>
      <t>masalebis transporti masalebis Rirebulebidan (</t>
    </r>
    <r>
      <rPr>
        <b/>
        <sz val="10"/>
        <color rgb="FF92D050"/>
        <rFont val="AcadNusx"/>
      </rPr>
      <t>არაუმეტეს 3%)</t>
    </r>
  </si>
  <si>
    <r>
      <t>ზედნადები ხარჯები ხელფასიდან (</t>
    </r>
    <r>
      <rPr>
        <b/>
        <sz val="10"/>
        <color rgb="FF92D050"/>
        <rFont val="AcadNusx"/>
      </rPr>
      <t>არაუმეტეს 65%)</t>
    </r>
  </si>
  <si>
    <r>
      <t>გეგმიური დაგროვება (მოწყობილობების ღირებულების გამოკლებით)</t>
    </r>
    <r>
      <rPr>
        <b/>
        <sz val="10"/>
        <color rgb="FF92D050"/>
        <rFont val="AcadNusx"/>
      </rPr>
      <t xml:space="preserve"> (არაუმეტეს 8%)</t>
    </r>
  </si>
  <si>
    <t xml:space="preserve">d R g 18% </t>
  </si>
  <si>
    <t>ინფორმაცია შესასყიდი დანადგარის შესახებ</t>
  </si>
  <si>
    <t>ძაბვის ევროპული სტანდარტებისთვის განკუთვნილი დენის სამფაზა სტაბილიზატორი  3-150 kVA  (120 kW)</t>
  </si>
  <si>
    <t> </t>
  </si>
  <si>
    <t>გთხოვთ, მიუთითოთ: 1) წარმოშობის ქვეყანა; 2) მწარმოებელი ან/და სასაქონლო ნიშანი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</si>
</sst>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cadNusx"/>
    </font>
    <font>
      <sz val="10"/>
      <name val="Arial"/>
      <family val="2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cadNusx"/>
    </font>
    <font>
      <b/>
      <sz val="10"/>
      <name val="AcadNusx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1"/>
      <color indexed="8"/>
      <name val="AcadNusx"/>
    </font>
    <font>
      <sz val="10"/>
      <name val="AcadNusx"/>
    </font>
    <font>
      <sz val="11"/>
      <name val="Calibri"/>
      <family val="2"/>
      <scheme val="minor"/>
    </font>
    <font>
      <sz val="12"/>
      <color indexed="8"/>
      <name val="AcadNusx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AcadNusx"/>
    </font>
    <font>
      <b/>
      <sz val="11"/>
      <name val="AcadNusx"/>
    </font>
    <font>
      <sz val="11"/>
      <name val="Times New Roman"/>
      <family val="1"/>
    </font>
    <font>
      <b/>
      <sz val="10"/>
      <color rgb="FFFF0000"/>
      <name val="AcadNusx"/>
    </font>
    <font>
      <b/>
      <sz val="10"/>
      <color rgb="FF92D050"/>
      <name val="AcadNusx"/>
    </font>
    <font>
      <sz val="8"/>
      <name val="Calibri"/>
      <family val="2"/>
    </font>
    <font>
      <sz val="6"/>
      <color indexed="8"/>
      <name val="AcadNusx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8">
    <xf numFmtId="0" fontId="0" fillId="0" borderId="0" xfId="0"/>
    <xf numFmtId="0" fontId="1" fillId="0" borderId="0" xfId="1"/>
    <xf numFmtId="0" fontId="4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3" fontId="8" fillId="0" borderId="6" xfId="2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2" fontId="11" fillId="0" borderId="1" xfId="4" applyNumberFormat="1" applyFont="1" applyFill="1" applyBorder="1" applyAlignment="1">
      <alignment horizontal="center" vertical="center" wrapText="1"/>
    </xf>
    <xf numFmtId="2" fontId="12" fillId="0" borderId="1" xfId="4" applyNumberFormat="1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9" fontId="12" fillId="0" borderId="1" xfId="3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5" fillId="0" borderId="8" xfId="1" applyFont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9" fontId="12" fillId="0" borderId="1" xfId="4" applyNumberFormat="1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9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3" fontId="19" fillId="0" borderId="7" xfId="2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/>
    <xf numFmtId="0" fontId="11" fillId="0" borderId="3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2" fontId="5" fillId="0" borderId="7" xfId="1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164" fontId="21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4" fontId="0" fillId="0" borderId="0" xfId="0" applyNumberFormat="1"/>
    <xf numFmtId="0" fontId="23" fillId="3" borderId="1" xfId="0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3" fontId="19" fillId="4" borderId="7" xfId="2" applyNumberFormat="1" applyFont="1" applyFill="1" applyBorder="1" applyAlignment="1">
      <alignment horizontal="center" vertical="center"/>
    </xf>
    <xf numFmtId="3" fontId="27" fillId="0" borderId="7" xfId="2" applyNumberFormat="1" applyFont="1" applyFill="1" applyBorder="1" applyAlignment="1">
      <alignment horizontal="center" vertical="center" wrapText="1"/>
    </xf>
    <xf numFmtId="0" fontId="29" fillId="4" borderId="0" xfId="0" applyFont="1" applyFill="1"/>
    <xf numFmtId="0" fontId="23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1" applyFont="1" applyAlignment="1">
      <alignment horizontal="center" wrapText="1"/>
    </xf>
    <xf numFmtId="0" fontId="1" fillId="0" borderId="0" xfId="1" applyBorder="1" applyAlignment="1">
      <alignment horizont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8" fillId="3" borderId="11" xfId="1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</cellXfs>
  <cellStyles count="7">
    <cellStyle name="Normal" xfId="0" builtinId="0"/>
    <cellStyle name="Normal 10" xfId="5" xr:uid="{00000000-0005-0000-0000-000001000000}"/>
    <cellStyle name="Normal 2 2" xfId="6" xr:uid="{00000000-0005-0000-0000-000002000000}"/>
    <cellStyle name="Normal 42" xfId="4" xr:uid="{00000000-0005-0000-0000-000003000000}"/>
    <cellStyle name="Normal_E-237EstAPSmmm" xfId="2" xr:uid="{00000000-0005-0000-0000-000004000000}"/>
    <cellStyle name="Percent" xfId="3" builtinId="5"/>
    <cellStyle name="Обычный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"/>
  <sheetViews>
    <sheetView workbookViewId="0">
      <selection activeCell="I3" sqref="I3"/>
    </sheetView>
  </sheetViews>
  <sheetFormatPr defaultRowHeight="15" x14ac:dyDescent="0.25"/>
  <cols>
    <col min="2" max="2" width="6.42578125" customWidth="1"/>
    <col min="3" max="3" width="35.42578125" customWidth="1"/>
    <col min="4" max="4" width="42.85546875" customWidth="1"/>
  </cols>
  <sheetData>
    <row r="1" spans="2:6" x14ac:dyDescent="0.25">
      <c r="B1" s="94" t="s">
        <v>44</v>
      </c>
      <c r="C1" s="94"/>
      <c r="D1" s="94"/>
    </row>
    <row r="2" spans="2:6" x14ac:dyDescent="0.25">
      <c r="B2" s="94"/>
      <c r="C2" s="94"/>
      <c r="D2" s="94"/>
    </row>
    <row r="3" spans="2:6" ht="36.75" customHeight="1" x14ac:dyDescent="0.25">
      <c r="B3" s="95"/>
      <c r="C3" s="95"/>
      <c r="D3" s="95"/>
    </row>
    <row r="4" spans="2:6" ht="15.75" x14ac:dyDescent="0.25">
      <c r="B4" s="93" t="s">
        <v>39</v>
      </c>
      <c r="C4" s="93"/>
      <c r="D4" s="93"/>
    </row>
    <row r="5" spans="2:6" ht="15.75" x14ac:dyDescent="0.3">
      <c r="B5" s="36"/>
      <c r="C5" s="36"/>
      <c r="D5" s="37"/>
    </row>
    <row r="6" spans="2:6" ht="31.5" customHeight="1" x14ac:dyDescent="0.25">
      <c r="B6" s="48" t="s">
        <v>3</v>
      </c>
      <c r="C6" s="88" t="s">
        <v>40</v>
      </c>
      <c r="D6" s="88" t="s">
        <v>41</v>
      </c>
    </row>
    <row r="7" spans="2:6" x14ac:dyDescent="0.25">
      <c r="B7" s="49">
        <v>1</v>
      </c>
      <c r="C7" s="38">
        <v>2</v>
      </c>
      <c r="D7" s="38">
        <v>3</v>
      </c>
    </row>
    <row r="8" spans="2:6" ht="31.5" customHeight="1" x14ac:dyDescent="0.25">
      <c r="B8" s="49">
        <v>1</v>
      </c>
      <c r="C8" s="39" t="s">
        <v>0</v>
      </c>
      <c r="D8" s="40">
        <f>'2'!I38</f>
        <v>0</v>
      </c>
    </row>
    <row r="9" spans="2:6" ht="48" customHeight="1" x14ac:dyDescent="0.25">
      <c r="B9" s="49">
        <v>2</v>
      </c>
      <c r="C9" s="47" t="s">
        <v>45</v>
      </c>
      <c r="D9" s="41">
        <f>'3'!J19</f>
        <v>0</v>
      </c>
    </row>
    <row r="10" spans="2:6" ht="47.25" customHeight="1" x14ac:dyDescent="0.25">
      <c r="B10" s="50"/>
      <c r="C10" s="42" t="s">
        <v>42</v>
      </c>
      <c r="D10" s="43">
        <f>SUM(D8:D9)</f>
        <v>0</v>
      </c>
    </row>
    <row r="11" spans="2:6" ht="40.5" x14ac:dyDescent="0.25">
      <c r="B11" s="50"/>
      <c r="C11" s="74" t="s">
        <v>46</v>
      </c>
      <c r="D11" s="43">
        <f>D10*0.05</f>
        <v>0</v>
      </c>
    </row>
    <row r="12" spans="2:6" x14ac:dyDescent="0.25">
      <c r="B12" s="50"/>
      <c r="C12" s="42" t="s">
        <v>42</v>
      </c>
      <c r="D12" s="43">
        <f>SUM(D10:D11)</f>
        <v>0</v>
      </c>
    </row>
    <row r="13" spans="2:6" x14ac:dyDescent="0.25">
      <c r="B13" s="50"/>
      <c r="C13" s="44" t="s">
        <v>55</v>
      </c>
      <c r="D13" s="43">
        <f>D12*0.18</f>
        <v>0</v>
      </c>
    </row>
    <row r="14" spans="2:6" ht="15.75" x14ac:dyDescent="0.25">
      <c r="B14" s="50"/>
      <c r="C14" s="45" t="s">
        <v>43</v>
      </c>
      <c r="D14" s="46">
        <f>D12+D13</f>
        <v>0</v>
      </c>
    </row>
    <row r="15" spans="2:6" x14ac:dyDescent="0.25">
      <c r="B15" s="51"/>
      <c r="F15" s="87"/>
    </row>
    <row r="16" spans="2:6" x14ac:dyDescent="0.25">
      <c r="F16" s="87"/>
    </row>
    <row r="18" spans="3:4" ht="15" customHeight="1" x14ac:dyDescent="0.25">
      <c r="C18" s="96"/>
      <c r="D18" s="96"/>
    </row>
    <row r="19" spans="3:4" x14ac:dyDescent="0.25">
      <c r="C19" s="96"/>
      <c r="D19" s="96"/>
    </row>
  </sheetData>
  <mergeCells count="3">
    <mergeCell ref="B4:D4"/>
    <mergeCell ref="B1:D3"/>
    <mergeCell ref="C18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workbookViewId="0">
      <selection activeCell="B35" sqref="B35"/>
    </sheetView>
  </sheetViews>
  <sheetFormatPr defaultRowHeight="15" x14ac:dyDescent="0.25"/>
  <cols>
    <col min="1" max="1" width="3.7109375" style="73" customWidth="1"/>
    <col min="2" max="2" width="51.28515625" style="73" customWidth="1"/>
    <col min="3" max="7" width="9.140625" style="73"/>
    <col min="8" max="8" width="20.5703125" style="73" customWidth="1"/>
    <col min="9" max="9" width="15.140625" style="73" customWidth="1"/>
  </cols>
  <sheetData>
    <row r="1" spans="1:10" x14ac:dyDescent="0.25">
      <c r="A1" s="52"/>
      <c r="B1" s="97" t="s">
        <v>0</v>
      </c>
      <c r="C1" s="97"/>
      <c r="D1" s="97"/>
      <c r="E1" s="97"/>
      <c r="F1" s="97"/>
      <c r="G1" s="97"/>
      <c r="H1" s="97"/>
      <c r="I1" s="52"/>
      <c r="J1" s="1"/>
    </row>
    <row r="2" spans="1:10" x14ac:dyDescent="0.25">
      <c r="A2" s="52"/>
      <c r="B2" s="52"/>
      <c r="C2" s="98"/>
      <c r="D2" s="98"/>
      <c r="E2" s="98"/>
      <c r="F2" s="98"/>
      <c r="G2" s="52"/>
      <c r="H2" s="52"/>
      <c r="I2" s="52"/>
      <c r="J2" s="1"/>
    </row>
    <row r="3" spans="1:10" ht="15.75" x14ac:dyDescent="0.3">
      <c r="A3" s="53"/>
      <c r="B3" s="54"/>
      <c r="C3" s="53"/>
      <c r="D3" s="53"/>
      <c r="E3" s="99" t="s">
        <v>1</v>
      </c>
      <c r="F3" s="100"/>
      <c r="G3" s="99" t="s">
        <v>2</v>
      </c>
      <c r="H3" s="100"/>
      <c r="I3" s="53"/>
      <c r="J3" s="1"/>
    </row>
    <row r="4" spans="1:10" ht="15.75" x14ac:dyDescent="0.3">
      <c r="A4" s="55" t="s">
        <v>3</v>
      </c>
      <c r="B4" s="3" t="s">
        <v>4</v>
      </c>
      <c r="C4" s="4" t="s">
        <v>5</v>
      </c>
      <c r="D4" s="4" t="s">
        <v>6</v>
      </c>
      <c r="E4" s="56"/>
      <c r="F4" s="57"/>
      <c r="G4" s="58"/>
      <c r="H4" s="57"/>
      <c r="I4" s="4" t="s">
        <v>7</v>
      </c>
      <c r="J4" s="1"/>
    </row>
    <row r="5" spans="1:10" ht="15.75" x14ac:dyDescent="0.3">
      <c r="A5" s="59"/>
      <c r="B5" s="56"/>
      <c r="C5" s="59"/>
      <c r="D5" s="59"/>
      <c r="E5" s="5" t="s">
        <v>8</v>
      </c>
      <c r="F5" s="6" t="s">
        <v>7</v>
      </c>
      <c r="G5" s="5" t="s">
        <v>8</v>
      </c>
      <c r="H5" s="6" t="s">
        <v>7</v>
      </c>
      <c r="I5" s="59"/>
      <c r="J5" s="1"/>
    </row>
    <row r="6" spans="1:10" x14ac:dyDescent="0.25">
      <c r="A6" s="7"/>
      <c r="B6" s="8"/>
      <c r="C6" s="9"/>
      <c r="D6" s="10"/>
      <c r="E6" s="60"/>
      <c r="F6" s="61"/>
      <c r="G6" s="61"/>
      <c r="H6" s="61"/>
      <c r="I6" s="61"/>
      <c r="J6" s="2"/>
    </row>
    <row r="7" spans="1:10" ht="30" x14ac:dyDescent="0.25">
      <c r="A7" s="11">
        <v>1</v>
      </c>
      <c r="B7" s="62" t="s">
        <v>9</v>
      </c>
      <c r="C7" s="12" t="s">
        <v>10</v>
      </c>
      <c r="D7" s="13">
        <v>1</v>
      </c>
      <c r="E7" s="63">
        <v>0</v>
      </c>
      <c r="F7" s="63">
        <f>D7*E7</f>
        <v>0</v>
      </c>
      <c r="G7" s="63">
        <v>0</v>
      </c>
      <c r="H7" s="63">
        <f>D7*G7</f>
        <v>0</v>
      </c>
      <c r="I7" s="63">
        <f>F7+H7</f>
        <v>0</v>
      </c>
      <c r="J7" s="2"/>
    </row>
    <row r="8" spans="1:10" x14ac:dyDescent="0.25">
      <c r="A8" s="11">
        <v>2</v>
      </c>
      <c r="B8" s="62" t="s">
        <v>11</v>
      </c>
      <c r="C8" s="12" t="s">
        <v>12</v>
      </c>
      <c r="D8" s="13">
        <v>8</v>
      </c>
      <c r="E8" s="63">
        <v>0</v>
      </c>
      <c r="F8" s="63">
        <f t="shared" ref="F8:F27" si="0">D8*E8</f>
        <v>0</v>
      </c>
      <c r="G8" s="63">
        <v>0</v>
      </c>
      <c r="H8" s="63">
        <f>D8*G8</f>
        <v>0</v>
      </c>
      <c r="I8" s="63">
        <f t="shared" ref="I8:I28" si="1">F8+H8</f>
        <v>0</v>
      </c>
      <c r="J8" s="2"/>
    </row>
    <row r="9" spans="1:10" x14ac:dyDescent="0.25">
      <c r="A9" s="11">
        <v>3</v>
      </c>
      <c r="B9" s="62" t="s">
        <v>13</v>
      </c>
      <c r="C9" s="12" t="s">
        <v>14</v>
      </c>
      <c r="D9" s="13">
        <v>1</v>
      </c>
      <c r="E9" s="63">
        <v>0</v>
      </c>
      <c r="F9" s="63">
        <f t="shared" si="0"/>
        <v>0</v>
      </c>
      <c r="G9" s="63">
        <v>0</v>
      </c>
      <c r="H9" s="63">
        <f>D9*G9</f>
        <v>0</v>
      </c>
      <c r="I9" s="63">
        <f t="shared" si="1"/>
        <v>0</v>
      </c>
      <c r="J9" s="2"/>
    </row>
    <row r="10" spans="1:10" x14ac:dyDescent="0.25">
      <c r="A10" s="11">
        <v>4</v>
      </c>
      <c r="B10" s="62" t="s">
        <v>15</v>
      </c>
      <c r="C10" s="12" t="s">
        <v>14</v>
      </c>
      <c r="D10" s="13">
        <v>7</v>
      </c>
      <c r="E10" s="63">
        <v>0</v>
      </c>
      <c r="F10" s="63">
        <f t="shared" si="0"/>
        <v>0</v>
      </c>
      <c r="G10" s="63">
        <v>0</v>
      </c>
      <c r="H10" s="63">
        <f t="shared" ref="H10:H28" si="2">D10*G10</f>
        <v>0</v>
      </c>
      <c r="I10" s="63">
        <f t="shared" si="1"/>
        <v>0</v>
      </c>
      <c r="J10" s="2"/>
    </row>
    <row r="11" spans="1:10" x14ac:dyDescent="0.25">
      <c r="A11" s="11">
        <v>5</v>
      </c>
      <c r="B11" s="62" t="s">
        <v>16</v>
      </c>
      <c r="C11" s="12" t="s">
        <v>14</v>
      </c>
      <c r="D11" s="13">
        <v>1</v>
      </c>
      <c r="E11" s="63">
        <v>0</v>
      </c>
      <c r="F11" s="63">
        <f t="shared" si="0"/>
        <v>0</v>
      </c>
      <c r="G11" s="63">
        <v>0</v>
      </c>
      <c r="H11" s="63">
        <f t="shared" si="2"/>
        <v>0</v>
      </c>
      <c r="I11" s="63">
        <f t="shared" si="1"/>
        <v>0</v>
      </c>
      <c r="J11" s="2"/>
    </row>
    <row r="12" spans="1:10" x14ac:dyDescent="0.25">
      <c r="A12" s="11">
        <v>6</v>
      </c>
      <c r="B12" s="62" t="s">
        <v>17</v>
      </c>
      <c r="C12" s="12" t="s">
        <v>14</v>
      </c>
      <c r="D12" s="13">
        <v>24</v>
      </c>
      <c r="E12" s="63">
        <v>0</v>
      </c>
      <c r="F12" s="63">
        <f t="shared" si="0"/>
        <v>0</v>
      </c>
      <c r="G12" s="63">
        <v>0</v>
      </c>
      <c r="H12" s="63">
        <f t="shared" si="2"/>
        <v>0</v>
      </c>
      <c r="I12" s="63">
        <f t="shared" si="1"/>
        <v>0</v>
      </c>
      <c r="J12" s="2"/>
    </row>
    <row r="13" spans="1:10" x14ac:dyDescent="0.25">
      <c r="A13" s="11">
        <v>7</v>
      </c>
      <c r="B13" s="62" t="s">
        <v>18</v>
      </c>
      <c r="C13" s="12" t="s">
        <v>14</v>
      </c>
      <c r="D13" s="13">
        <v>1</v>
      </c>
      <c r="E13" s="63">
        <v>0</v>
      </c>
      <c r="F13" s="63">
        <f t="shared" si="0"/>
        <v>0</v>
      </c>
      <c r="G13" s="63">
        <v>0</v>
      </c>
      <c r="H13" s="63">
        <f t="shared" si="2"/>
        <v>0</v>
      </c>
      <c r="I13" s="63">
        <f t="shared" si="1"/>
        <v>0</v>
      </c>
      <c r="J13" s="2"/>
    </row>
    <row r="14" spans="1:10" x14ac:dyDescent="0.25">
      <c r="A14" s="11">
        <v>8</v>
      </c>
      <c r="B14" s="62" t="s">
        <v>19</v>
      </c>
      <c r="C14" s="12" t="s">
        <v>14</v>
      </c>
      <c r="D14" s="13">
        <v>1</v>
      </c>
      <c r="E14" s="63">
        <v>0</v>
      </c>
      <c r="F14" s="63">
        <f t="shared" si="0"/>
        <v>0</v>
      </c>
      <c r="G14" s="63">
        <v>0</v>
      </c>
      <c r="H14" s="63">
        <f t="shared" si="2"/>
        <v>0</v>
      </c>
      <c r="I14" s="63">
        <f t="shared" si="1"/>
        <v>0</v>
      </c>
      <c r="J14" s="2"/>
    </row>
    <row r="15" spans="1:10" ht="30" x14ac:dyDescent="0.25">
      <c r="A15" s="11">
        <v>9</v>
      </c>
      <c r="B15" s="62" t="s">
        <v>20</v>
      </c>
      <c r="C15" s="12" t="s">
        <v>14</v>
      </c>
      <c r="D15" s="13">
        <v>1</v>
      </c>
      <c r="E15" s="63">
        <v>0</v>
      </c>
      <c r="F15" s="63">
        <f t="shared" si="0"/>
        <v>0</v>
      </c>
      <c r="G15" s="63">
        <v>0</v>
      </c>
      <c r="H15" s="63">
        <f t="shared" si="2"/>
        <v>0</v>
      </c>
      <c r="I15" s="63">
        <f t="shared" si="1"/>
        <v>0</v>
      </c>
      <c r="J15" s="2"/>
    </row>
    <row r="16" spans="1:10" x14ac:dyDescent="0.25">
      <c r="A16" s="11">
        <v>10</v>
      </c>
      <c r="B16" s="62" t="s">
        <v>21</v>
      </c>
      <c r="C16" s="12" t="s">
        <v>14</v>
      </c>
      <c r="D16" s="13">
        <v>36</v>
      </c>
      <c r="E16" s="63">
        <v>0</v>
      </c>
      <c r="F16" s="63">
        <f t="shared" si="0"/>
        <v>0</v>
      </c>
      <c r="G16" s="63">
        <v>0</v>
      </c>
      <c r="H16" s="63">
        <f t="shared" si="2"/>
        <v>0</v>
      </c>
      <c r="I16" s="63">
        <f t="shared" si="1"/>
        <v>0</v>
      </c>
      <c r="J16" s="2"/>
    </row>
    <row r="17" spans="1:10" x14ac:dyDescent="0.25">
      <c r="A17" s="11">
        <v>11</v>
      </c>
      <c r="B17" s="62" t="s">
        <v>22</v>
      </c>
      <c r="C17" s="12" t="s">
        <v>14</v>
      </c>
      <c r="D17" s="13">
        <v>21</v>
      </c>
      <c r="E17" s="63">
        <v>0</v>
      </c>
      <c r="F17" s="63">
        <f t="shared" si="0"/>
        <v>0</v>
      </c>
      <c r="G17" s="63">
        <v>0</v>
      </c>
      <c r="H17" s="63">
        <f t="shared" si="2"/>
        <v>0</v>
      </c>
      <c r="I17" s="63">
        <f t="shared" si="1"/>
        <v>0</v>
      </c>
      <c r="J17" s="2"/>
    </row>
    <row r="18" spans="1:10" x14ac:dyDescent="0.25">
      <c r="A18" s="11">
        <v>12</v>
      </c>
      <c r="B18" s="62" t="s">
        <v>23</v>
      </c>
      <c r="C18" s="12" t="s">
        <v>14</v>
      </c>
      <c r="D18" s="13">
        <v>24</v>
      </c>
      <c r="E18" s="63">
        <v>0</v>
      </c>
      <c r="F18" s="63">
        <f t="shared" si="0"/>
        <v>0</v>
      </c>
      <c r="G18" s="63">
        <v>0</v>
      </c>
      <c r="H18" s="63">
        <f t="shared" si="2"/>
        <v>0</v>
      </c>
      <c r="I18" s="63">
        <f t="shared" si="1"/>
        <v>0</v>
      </c>
      <c r="J18" s="2"/>
    </row>
    <row r="19" spans="1:10" x14ac:dyDescent="0.25">
      <c r="A19" s="11">
        <v>13</v>
      </c>
      <c r="B19" s="62" t="s">
        <v>24</v>
      </c>
      <c r="C19" s="12" t="s">
        <v>14</v>
      </c>
      <c r="D19" s="13">
        <v>6</v>
      </c>
      <c r="E19" s="63">
        <v>0</v>
      </c>
      <c r="F19" s="63">
        <f t="shared" si="0"/>
        <v>0</v>
      </c>
      <c r="G19" s="63">
        <v>0</v>
      </c>
      <c r="H19" s="63">
        <f t="shared" si="2"/>
        <v>0</v>
      </c>
      <c r="I19" s="63">
        <f t="shared" si="1"/>
        <v>0</v>
      </c>
      <c r="J19" s="2"/>
    </row>
    <row r="20" spans="1:10" ht="30" x14ac:dyDescent="0.25">
      <c r="A20" s="11">
        <v>14</v>
      </c>
      <c r="B20" s="62" t="s">
        <v>25</v>
      </c>
      <c r="C20" s="12" t="s">
        <v>14</v>
      </c>
      <c r="D20" s="13">
        <v>1</v>
      </c>
      <c r="E20" s="63">
        <v>0</v>
      </c>
      <c r="F20" s="63">
        <f t="shared" si="0"/>
        <v>0</v>
      </c>
      <c r="G20" s="63">
        <v>0</v>
      </c>
      <c r="H20" s="63">
        <f t="shared" si="2"/>
        <v>0</v>
      </c>
      <c r="I20" s="63">
        <f t="shared" si="1"/>
        <v>0</v>
      </c>
      <c r="J20" s="2"/>
    </row>
    <row r="21" spans="1:10" x14ac:dyDescent="0.25">
      <c r="A21" s="11">
        <v>15</v>
      </c>
      <c r="B21" s="62" t="s">
        <v>26</v>
      </c>
      <c r="C21" s="12" t="s">
        <v>12</v>
      </c>
      <c r="D21" s="13">
        <v>18</v>
      </c>
      <c r="E21" s="63">
        <v>0</v>
      </c>
      <c r="F21" s="63">
        <f t="shared" si="0"/>
        <v>0</v>
      </c>
      <c r="G21" s="63">
        <v>0</v>
      </c>
      <c r="H21" s="63">
        <f t="shared" si="2"/>
        <v>0</v>
      </c>
      <c r="I21" s="63">
        <f t="shared" si="1"/>
        <v>0</v>
      </c>
      <c r="J21" s="2"/>
    </row>
    <row r="22" spans="1:10" x14ac:dyDescent="0.25">
      <c r="A22" s="11">
        <v>16</v>
      </c>
      <c r="B22" s="62" t="s">
        <v>27</v>
      </c>
      <c r="C22" s="12" t="s">
        <v>12</v>
      </c>
      <c r="D22" s="13">
        <v>6</v>
      </c>
      <c r="E22" s="63">
        <v>0</v>
      </c>
      <c r="F22" s="63">
        <f t="shared" si="0"/>
        <v>0</v>
      </c>
      <c r="G22" s="63">
        <v>0</v>
      </c>
      <c r="H22" s="63">
        <f t="shared" si="2"/>
        <v>0</v>
      </c>
      <c r="I22" s="63">
        <f t="shared" si="1"/>
        <v>0</v>
      </c>
      <c r="J22" s="2"/>
    </row>
    <row r="23" spans="1:10" x14ac:dyDescent="0.25">
      <c r="A23" s="11">
        <v>17</v>
      </c>
      <c r="B23" s="62" t="s">
        <v>28</v>
      </c>
      <c r="C23" s="12" t="s">
        <v>12</v>
      </c>
      <c r="D23" s="13">
        <v>28</v>
      </c>
      <c r="E23" s="63">
        <v>0</v>
      </c>
      <c r="F23" s="63">
        <f t="shared" si="0"/>
        <v>0</v>
      </c>
      <c r="G23" s="63">
        <v>0</v>
      </c>
      <c r="H23" s="63">
        <f t="shared" si="2"/>
        <v>0</v>
      </c>
      <c r="I23" s="63">
        <f t="shared" si="1"/>
        <v>0</v>
      </c>
      <c r="J23" s="2"/>
    </row>
    <row r="24" spans="1:10" x14ac:dyDescent="0.25">
      <c r="A24" s="11">
        <v>18</v>
      </c>
      <c r="B24" s="62" t="s">
        <v>29</v>
      </c>
      <c r="C24" s="12" t="s">
        <v>12</v>
      </c>
      <c r="D24" s="13">
        <v>26</v>
      </c>
      <c r="E24" s="63">
        <v>0</v>
      </c>
      <c r="F24" s="63">
        <f t="shared" si="0"/>
        <v>0</v>
      </c>
      <c r="G24" s="63">
        <v>0</v>
      </c>
      <c r="H24" s="63">
        <f t="shared" si="2"/>
        <v>0</v>
      </c>
      <c r="I24" s="63">
        <f t="shared" si="1"/>
        <v>0</v>
      </c>
      <c r="J24" s="2"/>
    </row>
    <row r="25" spans="1:10" x14ac:dyDescent="0.25">
      <c r="A25" s="11">
        <v>19</v>
      </c>
      <c r="B25" s="62" t="s">
        <v>30</v>
      </c>
      <c r="C25" s="12" t="s">
        <v>12</v>
      </c>
      <c r="D25" s="13">
        <v>6</v>
      </c>
      <c r="E25" s="63">
        <v>0</v>
      </c>
      <c r="F25" s="63">
        <f t="shared" si="0"/>
        <v>0</v>
      </c>
      <c r="G25" s="63">
        <v>0</v>
      </c>
      <c r="H25" s="63">
        <f t="shared" si="2"/>
        <v>0</v>
      </c>
      <c r="I25" s="63">
        <f t="shared" si="1"/>
        <v>0</v>
      </c>
      <c r="J25" s="2"/>
    </row>
    <row r="26" spans="1:10" x14ac:dyDescent="0.25">
      <c r="A26" s="11">
        <v>20</v>
      </c>
      <c r="B26" s="62" t="s">
        <v>31</v>
      </c>
      <c r="C26" s="12" t="s">
        <v>14</v>
      </c>
      <c r="D26" s="13">
        <v>3</v>
      </c>
      <c r="E26" s="63">
        <v>0</v>
      </c>
      <c r="F26" s="63">
        <f t="shared" si="0"/>
        <v>0</v>
      </c>
      <c r="G26" s="63">
        <v>0</v>
      </c>
      <c r="H26" s="63">
        <f t="shared" si="2"/>
        <v>0</v>
      </c>
      <c r="I26" s="63">
        <f t="shared" si="1"/>
        <v>0</v>
      </c>
      <c r="J26" s="2"/>
    </row>
    <row r="27" spans="1:10" ht="30" x14ac:dyDescent="0.25">
      <c r="A27" s="11">
        <v>21</v>
      </c>
      <c r="B27" s="62" t="s">
        <v>32</v>
      </c>
      <c r="C27" s="12" t="s">
        <v>14</v>
      </c>
      <c r="D27" s="13">
        <v>30</v>
      </c>
      <c r="E27" s="63">
        <v>0</v>
      </c>
      <c r="F27" s="63">
        <f t="shared" si="0"/>
        <v>0</v>
      </c>
      <c r="G27" s="63">
        <v>0</v>
      </c>
      <c r="H27" s="63">
        <f t="shared" si="2"/>
        <v>0</v>
      </c>
      <c r="I27" s="63">
        <f t="shared" si="1"/>
        <v>0</v>
      </c>
    </row>
    <row r="28" spans="1:10" ht="15.75" thickBot="1" x14ac:dyDescent="0.3">
      <c r="A28" s="11">
        <v>22</v>
      </c>
      <c r="B28" s="62" t="s">
        <v>33</v>
      </c>
      <c r="C28" s="12" t="s">
        <v>12</v>
      </c>
      <c r="D28" s="13">
        <v>1</v>
      </c>
      <c r="E28" s="63">
        <v>0</v>
      </c>
      <c r="F28" s="63">
        <f>D28*E28</f>
        <v>0</v>
      </c>
      <c r="G28" s="63">
        <v>0</v>
      </c>
      <c r="H28" s="63">
        <f t="shared" si="2"/>
        <v>0</v>
      </c>
      <c r="I28" s="63">
        <f t="shared" si="1"/>
        <v>0</v>
      </c>
    </row>
    <row r="29" spans="1:10" ht="16.5" thickBot="1" x14ac:dyDescent="0.35">
      <c r="A29" s="64"/>
      <c r="B29" s="23" t="s">
        <v>35</v>
      </c>
      <c r="C29" s="65"/>
      <c r="D29" s="64"/>
      <c r="E29" s="66"/>
      <c r="F29" s="67">
        <f>SUM(F7:F28)</f>
        <v>0</v>
      </c>
      <c r="G29" s="68"/>
      <c r="H29" s="67">
        <f>SUM(H7:H28)</f>
        <v>0</v>
      </c>
      <c r="I29" s="69">
        <f>SUM(I7:I28)</f>
        <v>0</v>
      </c>
    </row>
    <row r="30" spans="1:10" ht="39" customHeight="1" x14ac:dyDescent="0.25">
      <c r="A30" s="14"/>
      <c r="B30" s="17" t="s">
        <v>52</v>
      </c>
      <c r="C30" s="15">
        <v>0</v>
      </c>
      <c r="D30" s="15"/>
      <c r="E30" s="18"/>
      <c r="F30" s="16"/>
      <c r="G30" s="16"/>
      <c r="H30" s="16"/>
      <c r="I30" s="16">
        <f>H29*C30</f>
        <v>0</v>
      </c>
    </row>
    <row r="31" spans="1:10" ht="15.75" x14ac:dyDescent="0.25">
      <c r="A31" s="14"/>
      <c r="B31" s="19" t="s">
        <v>34</v>
      </c>
      <c r="C31" s="15"/>
      <c r="D31" s="15"/>
      <c r="E31" s="15"/>
      <c r="F31" s="16"/>
      <c r="G31" s="16"/>
      <c r="H31" s="16"/>
      <c r="I31" s="16">
        <f>I29+I30</f>
        <v>0</v>
      </c>
    </row>
    <row r="32" spans="1:10" x14ac:dyDescent="0.25">
      <c r="A32" s="24"/>
      <c r="B32" s="25" t="s">
        <v>36</v>
      </c>
      <c r="C32" s="25"/>
      <c r="D32" s="25"/>
      <c r="E32" s="26"/>
      <c r="F32" s="16"/>
      <c r="G32" s="16"/>
      <c r="H32" s="16"/>
      <c r="I32" s="16">
        <f>H13+H14+H15</f>
        <v>0</v>
      </c>
    </row>
    <row r="33" spans="1:9" ht="27" x14ac:dyDescent="0.25">
      <c r="A33" s="14"/>
      <c r="B33" s="15" t="s">
        <v>53</v>
      </c>
      <c r="C33" s="15">
        <v>0</v>
      </c>
      <c r="D33" s="15"/>
      <c r="E33" s="18"/>
      <c r="F33" s="16"/>
      <c r="G33" s="16"/>
      <c r="H33" s="16"/>
      <c r="I33" s="16">
        <f>F29*C33</f>
        <v>0</v>
      </c>
    </row>
    <row r="34" spans="1:9" ht="15.75" x14ac:dyDescent="0.25">
      <c r="A34" s="14"/>
      <c r="B34" s="15" t="s">
        <v>34</v>
      </c>
      <c r="C34" s="15"/>
      <c r="D34" s="15"/>
      <c r="E34" s="18"/>
      <c r="F34" s="16"/>
      <c r="G34" s="16"/>
      <c r="H34" s="16"/>
      <c r="I34" s="16">
        <f>I31+I33</f>
        <v>0</v>
      </c>
    </row>
    <row r="35" spans="1:9" ht="27" x14ac:dyDescent="0.25">
      <c r="A35" s="14"/>
      <c r="B35" s="15" t="s">
        <v>54</v>
      </c>
      <c r="C35" s="15">
        <v>0</v>
      </c>
      <c r="D35" s="15"/>
      <c r="E35" s="18"/>
      <c r="F35" s="16"/>
      <c r="G35" s="16"/>
      <c r="H35" s="16"/>
      <c r="I35" s="16">
        <f>(I31-I32)*C35</f>
        <v>0</v>
      </c>
    </row>
    <row r="36" spans="1:9" ht="15.75" x14ac:dyDescent="0.25">
      <c r="A36" s="14"/>
      <c r="B36" s="15" t="s">
        <v>34</v>
      </c>
      <c r="C36" s="15"/>
      <c r="D36" s="15"/>
      <c r="E36" s="18"/>
      <c r="F36" s="16"/>
      <c r="G36" s="16"/>
      <c r="H36" s="16"/>
      <c r="I36" s="16">
        <f>I34+I35</f>
        <v>0</v>
      </c>
    </row>
    <row r="37" spans="1:9" ht="27" x14ac:dyDescent="0.25">
      <c r="A37" s="70"/>
      <c r="B37" s="20" t="s">
        <v>47</v>
      </c>
      <c r="C37" s="27">
        <v>0.02</v>
      </c>
      <c r="D37" s="71"/>
      <c r="E37" s="18"/>
      <c r="F37" s="21"/>
      <c r="G37" s="21"/>
      <c r="H37" s="21"/>
      <c r="I37" s="16">
        <f>F29*C37</f>
        <v>0</v>
      </c>
    </row>
    <row r="38" spans="1:9" x14ac:dyDescent="0.25">
      <c r="A38" s="22"/>
      <c r="B38" s="22" t="s">
        <v>34</v>
      </c>
      <c r="C38" s="22"/>
      <c r="D38" s="28"/>
      <c r="E38" s="28"/>
      <c r="F38" s="28"/>
      <c r="G38" s="28"/>
      <c r="H38" s="28"/>
      <c r="I38" s="72">
        <f>I36+I37</f>
        <v>0</v>
      </c>
    </row>
    <row r="42" spans="1:9" x14ac:dyDescent="0.25">
      <c r="B42" s="101"/>
      <c r="C42" s="101"/>
      <c r="D42" s="101"/>
      <c r="E42" s="101"/>
      <c r="F42" s="101"/>
      <c r="G42" s="101"/>
      <c r="H42" s="101"/>
      <c r="I42" s="101"/>
    </row>
    <row r="43" spans="1:9" x14ac:dyDescent="0.25">
      <c r="B43" s="101"/>
      <c r="C43" s="101"/>
      <c r="D43" s="101"/>
      <c r="E43" s="101"/>
      <c r="F43" s="101"/>
      <c r="G43" s="101"/>
      <c r="H43" s="101"/>
      <c r="I43" s="101"/>
    </row>
  </sheetData>
  <mergeCells count="5">
    <mergeCell ref="B1:H1"/>
    <mergeCell ref="C2:F2"/>
    <mergeCell ref="E3:F3"/>
    <mergeCell ref="G3:H3"/>
    <mergeCell ref="B42:I43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tabSelected="1" workbookViewId="0">
      <selection activeCell="G7" sqref="G7"/>
    </sheetView>
  </sheetViews>
  <sheetFormatPr defaultRowHeight="15" x14ac:dyDescent="0.25"/>
  <cols>
    <col min="1" max="1" width="3.140625" style="73" bestFit="1" customWidth="1"/>
    <col min="2" max="2" width="34.5703125" style="73" bestFit="1" customWidth="1"/>
    <col min="3" max="3" width="8" style="73" bestFit="1" customWidth="1"/>
    <col min="4" max="4" width="7.5703125" style="73" bestFit="1" customWidth="1"/>
    <col min="5" max="5" width="13.28515625" style="73" customWidth="1"/>
    <col min="6" max="6" width="6.140625" style="73" bestFit="1" customWidth="1"/>
    <col min="7" max="8" width="9.140625" style="73"/>
    <col min="9" max="9" width="13" style="73" customWidth="1"/>
    <col min="10" max="10" width="9.5703125" style="73" bestFit="1" customWidth="1"/>
  </cols>
  <sheetData>
    <row r="1" spans="1:10" x14ac:dyDescent="0.25">
      <c r="A1" s="52"/>
      <c r="B1" s="97" t="s">
        <v>37</v>
      </c>
      <c r="C1" s="97"/>
      <c r="D1" s="97"/>
      <c r="E1" s="97"/>
      <c r="F1" s="97"/>
      <c r="G1" s="97"/>
      <c r="H1" s="97"/>
      <c r="I1" s="97"/>
      <c r="J1" s="97"/>
    </row>
    <row r="2" spans="1:10" ht="17.25" customHeight="1" x14ac:dyDescent="0.25">
      <c r="A2" s="52"/>
      <c r="B2" s="52"/>
      <c r="C2" s="98"/>
      <c r="D2" s="98"/>
      <c r="E2" s="89"/>
      <c r="F2" s="52"/>
      <c r="G2" s="52"/>
      <c r="H2" s="52"/>
      <c r="I2" s="52"/>
      <c r="J2" s="52"/>
    </row>
    <row r="3" spans="1:10" ht="16.5" x14ac:dyDescent="0.3">
      <c r="A3" s="75"/>
      <c r="B3" s="76"/>
      <c r="C3" s="75"/>
      <c r="D3" s="75"/>
      <c r="E3" s="105" t="s">
        <v>56</v>
      </c>
      <c r="F3" s="102" t="s">
        <v>1</v>
      </c>
      <c r="G3" s="103"/>
      <c r="H3" s="104" t="s">
        <v>2</v>
      </c>
      <c r="I3" s="103"/>
      <c r="J3" s="75"/>
    </row>
    <row r="4" spans="1:10" ht="16.5" x14ac:dyDescent="0.3">
      <c r="A4" s="77" t="s">
        <v>3</v>
      </c>
      <c r="B4" s="29" t="s">
        <v>4</v>
      </c>
      <c r="C4" s="30" t="s">
        <v>5</v>
      </c>
      <c r="D4" s="30" t="s">
        <v>6</v>
      </c>
      <c r="E4" s="106"/>
      <c r="F4" s="78"/>
      <c r="G4" s="79"/>
      <c r="H4" s="80"/>
      <c r="I4" s="79"/>
      <c r="J4" s="30" t="s">
        <v>7</v>
      </c>
    </row>
    <row r="5" spans="1:10" ht="19.5" customHeight="1" x14ac:dyDescent="0.3">
      <c r="A5" s="81"/>
      <c r="B5" s="78"/>
      <c r="C5" s="81"/>
      <c r="D5" s="81"/>
      <c r="E5" s="107"/>
      <c r="F5" s="31" t="s">
        <v>8</v>
      </c>
      <c r="G5" s="32" t="s">
        <v>7</v>
      </c>
      <c r="H5" s="31" t="s">
        <v>8</v>
      </c>
      <c r="I5" s="32" t="s">
        <v>7</v>
      </c>
      <c r="J5" s="81"/>
    </row>
    <row r="6" spans="1:10" ht="117" customHeight="1" x14ac:dyDescent="0.25">
      <c r="A6" s="33">
        <v>1</v>
      </c>
      <c r="B6" s="62" t="s">
        <v>57</v>
      </c>
      <c r="C6" s="34" t="s">
        <v>10</v>
      </c>
      <c r="D6" s="35">
        <v>1</v>
      </c>
      <c r="E6" s="91" t="s">
        <v>59</v>
      </c>
      <c r="F6" s="82">
        <v>0</v>
      </c>
      <c r="G6" s="83">
        <f>D6*F6</f>
        <v>0</v>
      </c>
      <c r="H6" s="84">
        <v>0</v>
      </c>
      <c r="I6" s="84">
        <f>D6*H6</f>
        <v>0</v>
      </c>
      <c r="J6" s="85">
        <f>G6+I6</f>
        <v>0</v>
      </c>
    </row>
    <row r="7" spans="1:10" ht="30" x14ac:dyDescent="0.25">
      <c r="A7" s="33">
        <v>2</v>
      </c>
      <c r="B7" s="62" t="s">
        <v>26</v>
      </c>
      <c r="C7" s="34" t="s">
        <v>12</v>
      </c>
      <c r="D7" s="35">
        <v>18</v>
      </c>
      <c r="E7" s="92"/>
      <c r="F7" s="83">
        <v>0</v>
      </c>
      <c r="G7" s="83">
        <f t="shared" ref="G7:G9" si="0">D7*F7</f>
        <v>0</v>
      </c>
      <c r="H7" s="84">
        <v>0</v>
      </c>
      <c r="I7" s="84">
        <f t="shared" ref="I7:I9" si="1">D7*H7</f>
        <v>0</v>
      </c>
      <c r="J7" s="85">
        <f t="shared" ref="J7:J9" si="2">G7+I7</f>
        <v>0</v>
      </c>
    </row>
    <row r="8" spans="1:10" ht="30" x14ac:dyDescent="0.25">
      <c r="A8" s="33">
        <v>3</v>
      </c>
      <c r="B8" s="62" t="s">
        <v>21</v>
      </c>
      <c r="C8" s="34" t="s">
        <v>14</v>
      </c>
      <c r="D8" s="35">
        <v>36</v>
      </c>
      <c r="E8" s="92" t="s">
        <v>58</v>
      </c>
      <c r="F8" s="83">
        <v>0</v>
      </c>
      <c r="G8" s="83">
        <f t="shared" si="0"/>
        <v>0</v>
      </c>
      <c r="H8" s="84">
        <v>0</v>
      </c>
      <c r="I8" s="84">
        <f t="shared" si="1"/>
        <v>0</v>
      </c>
      <c r="J8" s="85">
        <f t="shared" si="2"/>
        <v>0</v>
      </c>
    </row>
    <row r="9" spans="1:10" ht="16.5" thickBot="1" x14ac:dyDescent="0.3">
      <c r="A9" s="33">
        <v>4</v>
      </c>
      <c r="B9" s="62" t="s">
        <v>38</v>
      </c>
      <c r="C9" s="34" t="s">
        <v>12</v>
      </c>
      <c r="D9" s="35">
        <v>1</v>
      </c>
      <c r="E9" s="90"/>
      <c r="F9" s="83">
        <v>0</v>
      </c>
      <c r="G9" s="83">
        <f t="shared" si="0"/>
        <v>0</v>
      </c>
      <c r="H9" s="84">
        <v>0</v>
      </c>
      <c r="I9" s="84">
        <f t="shared" si="1"/>
        <v>0</v>
      </c>
      <c r="J9" s="85">
        <f t="shared" si="2"/>
        <v>0</v>
      </c>
    </row>
    <row r="10" spans="1:10" ht="16.5" thickBot="1" x14ac:dyDescent="0.35">
      <c r="A10" s="86"/>
      <c r="B10" s="23" t="s">
        <v>35</v>
      </c>
      <c r="C10" s="65"/>
      <c r="D10" s="64"/>
      <c r="E10" s="66"/>
      <c r="F10" s="66"/>
      <c r="G10" s="67">
        <f>SUM(G6:G9)</f>
        <v>0</v>
      </c>
      <c r="H10" s="68"/>
      <c r="I10" s="67">
        <f>SUM(I6:I9)</f>
        <v>0</v>
      </c>
      <c r="J10" s="69">
        <f>SUM(J6:J9)</f>
        <v>0</v>
      </c>
    </row>
    <row r="11" spans="1:10" ht="45" customHeight="1" x14ac:dyDescent="0.25">
      <c r="A11" s="86"/>
      <c r="B11" s="17" t="s">
        <v>50</v>
      </c>
      <c r="C11" s="15">
        <v>0</v>
      </c>
      <c r="D11" s="15"/>
      <c r="E11" s="15"/>
      <c r="F11" s="18"/>
      <c r="G11" s="16"/>
      <c r="H11" s="16"/>
      <c r="I11" s="16"/>
      <c r="J11" s="16">
        <f>I10*C11</f>
        <v>0</v>
      </c>
    </row>
    <row r="12" spans="1:10" x14ac:dyDescent="0.25">
      <c r="A12" s="86"/>
      <c r="B12" s="19" t="s">
        <v>34</v>
      </c>
      <c r="C12" s="15"/>
      <c r="D12" s="15"/>
      <c r="E12" s="15"/>
      <c r="F12" s="15"/>
      <c r="G12" s="16"/>
      <c r="H12" s="16"/>
      <c r="I12" s="16"/>
      <c r="J12" s="16">
        <f>J10+J11</f>
        <v>0</v>
      </c>
    </row>
    <row r="13" spans="1:10" x14ac:dyDescent="0.25">
      <c r="A13" s="86"/>
      <c r="B13" s="25" t="s">
        <v>36</v>
      </c>
      <c r="C13" s="25"/>
      <c r="D13" s="25"/>
      <c r="E13" s="25"/>
      <c r="F13" s="26"/>
      <c r="G13" s="16"/>
      <c r="H13" s="16"/>
      <c r="I13" s="16"/>
      <c r="J13" s="16">
        <f>I6</f>
        <v>0</v>
      </c>
    </row>
    <row r="14" spans="1:10" ht="27" x14ac:dyDescent="0.25">
      <c r="A14" s="86"/>
      <c r="B14" s="15" t="s">
        <v>49</v>
      </c>
      <c r="C14" s="15">
        <v>0</v>
      </c>
      <c r="D14" s="15"/>
      <c r="E14" s="15"/>
      <c r="F14" s="18"/>
      <c r="G14" s="16"/>
      <c r="H14" s="16"/>
      <c r="I14" s="16"/>
      <c r="J14" s="16">
        <f>G10*C14</f>
        <v>0</v>
      </c>
    </row>
    <row r="15" spans="1:10" x14ac:dyDescent="0.25">
      <c r="A15" s="86"/>
      <c r="B15" s="15" t="s">
        <v>34</v>
      </c>
      <c r="C15" s="15"/>
      <c r="D15" s="15"/>
      <c r="E15" s="15"/>
      <c r="F15" s="18"/>
      <c r="G15" s="16"/>
      <c r="H15" s="16"/>
      <c r="I15" s="16"/>
      <c r="J15" s="16">
        <f>J12+J14</f>
        <v>0</v>
      </c>
    </row>
    <row r="16" spans="1:10" ht="54" x14ac:dyDescent="0.25">
      <c r="A16" s="86"/>
      <c r="B16" s="15" t="s">
        <v>51</v>
      </c>
      <c r="C16" s="15">
        <v>0</v>
      </c>
      <c r="D16" s="15"/>
      <c r="E16" s="15"/>
      <c r="F16" s="18"/>
      <c r="G16" s="16"/>
      <c r="H16" s="16"/>
      <c r="I16" s="16"/>
      <c r="J16" s="16">
        <f>(J12-J13)*C16</f>
        <v>0</v>
      </c>
    </row>
    <row r="17" spans="1:14" x14ac:dyDescent="0.25">
      <c r="A17" s="86"/>
      <c r="B17" s="15" t="s">
        <v>34</v>
      </c>
      <c r="C17" s="15"/>
      <c r="D17" s="15"/>
      <c r="E17" s="15"/>
      <c r="F17" s="18"/>
      <c r="G17" s="16"/>
      <c r="H17" s="16"/>
      <c r="I17" s="16"/>
      <c r="J17" s="16">
        <f>J15+J16</f>
        <v>0</v>
      </c>
    </row>
    <row r="18" spans="1:14" ht="54" x14ac:dyDescent="0.25">
      <c r="A18" s="86"/>
      <c r="B18" s="20" t="s">
        <v>48</v>
      </c>
      <c r="C18" s="27">
        <v>0.02</v>
      </c>
      <c r="D18" s="71"/>
      <c r="E18" s="71"/>
      <c r="F18" s="18"/>
      <c r="G18" s="21"/>
      <c r="H18" s="21"/>
      <c r="I18" s="21"/>
      <c r="J18" s="16">
        <f>G10*C18</f>
        <v>0</v>
      </c>
    </row>
    <row r="19" spans="1:14" x14ac:dyDescent="0.25">
      <c r="A19" s="86"/>
      <c r="B19" s="22" t="s">
        <v>34</v>
      </c>
      <c r="C19" s="22"/>
      <c r="D19" s="28"/>
      <c r="E19" s="28"/>
      <c r="F19" s="28"/>
      <c r="G19" s="28"/>
      <c r="H19" s="28"/>
      <c r="I19" s="28"/>
      <c r="J19" s="72">
        <f>J17+J18</f>
        <v>0</v>
      </c>
    </row>
    <row r="22" spans="1:14" x14ac:dyDescent="0.25">
      <c r="N22" s="87"/>
    </row>
    <row r="23" spans="1:14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N23" s="87"/>
    </row>
    <row r="24" spans="1:14" x14ac:dyDescent="0.25">
      <c r="B24" s="101"/>
      <c r="C24" s="101"/>
      <c r="D24" s="101"/>
      <c r="E24" s="101"/>
      <c r="F24" s="101"/>
      <c r="G24" s="101"/>
      <c r="H24" s="101"/>
      <c r="I24" s="101"/>
      <c r="J24" s="101"/>
    </row>
  </sheetData>
  <mergeCells count="6">
    <mergeCell ref="B1:J1"/>
    <mergeCell ref="C2:D2"/>
    <mergeCell ref="F3:G3"/>
    <mergeCell ref="H3:I3"/>
    <mergeCell ref="B23:J24"/>
    <mergeCell ref="E3:E5"/>
  </mergeCells>
  <printOptions horizontalCentered="1"/>
  <pageMargins left="0.11811023622047245" right="0.11811023622047245" top="0.35433070866141736" bottom="0.35433070866141736" header="0.31496062992125984" footer="0.31496062992125984"/>
  <pageSetup paperSize="9" fitToHeight="1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</dc:creator>
  <cp:lastModifiedBy>Natia Telia</cp:lastModifiedBy>
  <cp:lastPrinted>2021-02-16T13:17:26Z</cp:lastPrinted>
  <dcterms:created xsi:type="dcterms:W3CDTF">2021-02-15T08:05:20Z</dcterms:created>
  <dcterms:modified xsi:type="dcterms:W3CDTF">2021-04-08T10:25:23Z</dcterms:modified>
</cp:coreProperties>
</file>