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3chiatura12\Desktop\"/>
    </mc:Choice>
  </mc:AlternateContent>
  <xr:revisionPtr revIDLastSave="0" documentId="13_ncr:1_{2E22ECE4-7653-4E83-9BDD-46B463EFF8EE}" xr6:coauthVersionLast="36" xr6:coauthVersionMax="36" xr10:uidLastSave="{00000000-0000-0000-0000-000000000000}"/>
  <bookViews>
    <workbookView xWindow="0" yWindow="0" windowWidth="19200" windowHeight="104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46" i="1"/>
  <c r="F45" i="1"/>
  <c r="F44" i="1"/>
  <c r="F43" i="1"/>
  <c r="F42" i="1"/>
  <c r="F40" i="1"/>
  <c r="F39" i="1"/>
  <c r="F38" i="1"/>
  <c r="F37" i="1"/>
  <c r="F36" i="1"/>
  <c r="F34" i="1"/>
  <c r="F33" i="1"/>
  <c r="F32" i="1"/>
  <c r="F31" i="1"/>
  <c r="F30" i="1"/>
  <c r="F29" i="1"/>
  <c r="F27" i="1"/>
  <c r="F26" i="1"/>
  <c r="F25" i="1"/>
  <c r="F24" i="1"/>
  <c r="F22" i="1"/>
  <c r="F21" i="1"/>
  <c r="F20" i="1"/>
  <c r="F19" i="1"/>
  <c r="F17" i="1"/>
  <c r="F16" i="1"/>
  <c r="F15" i="1"/>
  <c r="F14" i="1"/>
  <c r="F12" i="1"/>
  <c r="F10" i="1"/>
  <c r="F9" i="1"/>
  <c r="F7" i="1"/>
  <c r="D10" i="2" l="1"/>
  <c r="D11" i="2" l="1"/>
  <c r="D12" i="2" s="1"/>
  <c r="D13" i="2" s="1"/>
  <c r="D14" i="2" s="1"/>
  <c r="D15" i="2" l="1"/>
  <c r="D16" i="2" s="1"/>
  <c r="D17" i="2" l="1"/>
  <c r="D18" i="2" s="1"/>
</calcChain>
</file>

<file path=xl/sharedStrings.xml><?xml version="1.0" encoding="utf-8"?>
<sst xmlns="http://schemas.openxmlformats.org/spreadsheetml/2006/main" count="150" uniqueCount="77">
  <si>
    <t>jami</t>
  </si>
  <si>
    <t>zednadebi xarjebi 10%</t>
  </si>
  <si>
    <t>gegmiuri dagroveba 8%</t>
  </si>
  <si>
    <t>d.R.g.  18%</t>
  </si>
  <si>
    <t>#</t>
  </si>
  <si>
    <t>samuSaoebis, resursebis dasaxeleba</t>
  </si>
  <si>
    <t>ganz.</t>
  </si>
  <si>
    <t>masala</t>
  </si>
  <si>
    <t>xelfasi</t>
  </si>
  <si>
    <t>kac/sT</t>
  </si>
  <si>
    <r>
      <t>m</t>
    </r>
    <r>
      <rPr>
        <sz val="9"/>
        <rFont val="Calibri"/>
        <family val="2"/>
        <charset val="204"/>
      </rPr>
      <t>²</t>
    </r>
  </si>
  <si>
    <t>erT.fasi</t>
  </si>
  <si>
    <t>erT. Ffasi</t>
  </si>
  <si>
    <t>norma erTeulze</t>
  </si>
  <si>
    <t>raodenoba</t>
  </si>
  <si>
    <t>Sifri</t>
  </si>
  <si>
    <t>lari</t>
  </si>
  <si>
    <t>sxva manqana</t>
  </si>
  <si>
    <t>sxva masala</t>
  </si>
  <si>
    <t>gauTvaliswinebeli xarji 3 %</t>
  </si>
  <si>
    <t>samuSaos CamonaTvali</t>
  </si>
  <si>
    <t>miwis vakisi</t>
  </si>
  <si>
    <t>sagzao samosi</t>
  </si>
  <si>
    <t>damxmare nagebobei</t>
  </si>
  <si>
    <t>gabionis da rk./betonis barieris mowyoba</t>
  </si>
  <si>
    <t xml:space="preserve">saCxeris municipalitetis Walis administraciul erTeulSi Semaval sofel perevSi        saritualo  darbazidan blokpostamde saavtomobilo gzis rkina-betoniT  mowyoba ПК 00+00 ПК 16+00 </t>
  </si>
  <si>
    <t>kg</t>
  </si>
  <si>
    <t xml:space="preserve">jami </t>
  </si>
  <si>
    <t xml:space="preserve">manqana-meqanizmebi
</t>
  </si>
  <si>
    <t>grZ/m</t>
  </si>
  <si>
    <t>Sromis danaxarji</t>
  </si>
  <si>
    <r>
      <t>m</t>
    </r>
    <r>
      <rPr>
        <sz val="9"/>
        <rFont val="Calibri"/>
        <family val="2"/>
        <charset val="204"/>
      </rPr>
      <t>³</t>
    </r>
  </si>
  <si>
    <t>zednadebi xarjebi 10 %</t>
  </si>
  <si>
    <t>tn</t>
  </si>
  <si>
    <t>ssip qalaq WiaTuris #12 sajaro   skola</t>
  </si>
  <si>
    <t>sabazro</t>
  </si>
  <si>
    <t>moixsnas linoliumis Zveli safari</t>
  </si>
  <si>
    <t>46-32-3</t>
  </si>
  <si>
    <t>Sromis danaxarjebi</t>
  </si>
  <si>
    <t xml:space="preserve">moixsnas karebis bloki  </t>
  </si>
  <si>
    <t xml:space="preserve">r.14-801
</t>
  </si>
  <si>
    <t>gasufTavdes Weri da kedlebi Zveli saRebasvisagan</t>
  </si>
  <si>
    <t>10-23-1 misadag.</t>
  </si>
  <si>
    <t xml:space="preserve">m.d.f..-is karebis bloki </t>
  </si>
  <si>
    <r>
      <t>m</t>
    </r>
    <r>
      <rPr>
        <sz val="9"/>
        <rFont val="Calibri"/>
        <family val="2"/>
        <charset val="204"/>
      </rPr>
      <t>³</t>
    </r>
    <r>
      <rPr>
        <sz val="9"/>
        <rFont val="AcadNusx"/>
      </rPr>
      <t>²</t>
    </r>
  </si>
  <si>
    <t xml:space="preserve">15--52-4
</t>
  </si>
  <si>
    <t xml:space="preserve">Seilesos   ferdilebi qviSa-cementis xsnariT </t>
  </si>
  <si>
    <t xml:space="preserve">cementis xsnari m-100 </t>
  </si>
  <si>
    <t>11-3-1</t>
  </si>
  <si>
    <t>moewyos erTi fena hidroizoli</t>
  </si>
  <si>
    <t>hidroizoli</t>
  </si>
  <si>
    <t>bitumis emulsia</t>
  </si>
  <si>
    <t>bitumis grunti</t>
  </si>
  <si>
    <t xml:space="preserve">11-8-1
</t>
  </si>
  <si>
    <t>Sromis danaxarji /0.188+2*0.0034=</t>
  </si>
  <si>
    <t>sxva manqana /0.0095+2*0.0023=</t>
  </si>
  <si>
    <t>qviSa-cementis xsnari 0.0204+2*0.0051=</t>
  </si>
  <si>
    <t xml:space="preserve">11-27--6
</t>
  </si>
  <si>
    <t xml:space="preserve"> iatakis mowyoba laminirebuli parketiT</t>
  </si>
  <si>
    <t xml:space="preserve"> sxva manqana</t>
  </si>
  <si>
    <t>laminirebuli parketi maRalxarisxovani</t>
  </si>
  <si>
    <t>plintusi laminatis</t>
  </si>
  <si>
    <t xml:space="preserve">15-168-7
</t>
  </si>
  <si>
    <t xml:space="preserve">damuSavdes da SeiRebos QWeri da kedlebi   maRalxarisxovnad </t>
  </si>
  <si>
    <t>wyalemulsia saRebavi</t>
  </si>
  <si>
    <t>fiTxi</t>
  </si>
  <si>
    <t>moewyos m.d.f. karebis bloki /0.9*2.0/*9c; /1.4*2.0/*1c   /1.15*2.0/*1c;</t>
  </si>
  <si>
    <t>moewyos mWimi qviSa-cementis xsnariT sisqiT 3 sm  m-100</t>
  </si>
  <si>
    <t>webo cementi</t>
  </si>
  <si>
    <t xml:space="preserve">iatakis mowyoba keramikuli filiT </t>
  </si>
  <si>
    <t>keramikuli  fila</t>
  </si>
  <si>
    <t>11-20-3</t>
  </si>
  <si>
    <t>transpoti- masalis Rirebulebis 5%</t>
  </si>
  <si>
    <t>d.R.G  18%</t>
  </si>
  <si>
    <t xml:space="preserve">jami   </t>
  </si>
  <si>
    <t>gauTvaliswinebeli xarji 3%</t>
  </si>
  <si>
    <t xml:space="preserve"> II- sarTuli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</si>
</sst>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cadNusx"/>
    </font>
    <font>
      <sz val="9"/>
      <name val="AcadNusx"/>
    </font>
    <font>
      <sz val="10"/>
      <color theme="1"/>
      <name val="AcadNusx"/>
    </font>
    <font>
      <b/>
      <sz val="10"/>
      <color theme="1"/>
      <name val="AcadNusx"/>
    </font>
    <font>
      <sz val="9"/>
      <name val="Calibri"/>
      <family val="2"/>
      <charset val="204"/>
    </font>
    <font>
      <b/>
      <sz val="11"/>
      <name val="AcadNusx"/>
    </font>
    <font>
      <b/>
      <sz val="9"/>
      <color theme="1"/>
      <name val="AcadNusx"/>
    </font>
    <font>
      <sz val="8"/>
      <name val="AcadNusx"/>
    </font>
    <font>
      <sz val="10"/>
      <name val="Arial"/>
      <family val="2"/>
    </font>
    <font>
      <sz val="9"/>
      <color theme="1"/>
      <name val="AcadNusx"/>
    </font>
    <font>
      <b/>
      <sz val="10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/>
    <xf numFmtId="1" fontId="0" fillId="0" borderId="1" xfId="0" applyNumberFormat="1" applyBorder="1" applyAlignment="1">
      <alignment horizontal="center" vertical="center"/>
    </xf>
    <xf numFmtId="1" fontId="7" fillId="2" borderId="3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9" fillId="0" borderId="3" xfId="3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14" fontId="9" fillId="0" borderId="2" xfId="3" applyNumberFormat="1" applyFont="1" applyFill="1" applyBorder="1" applyAlignment="1" applyProtection="1">
      <alignment horizontal="center" vertical="center" wrapText="1"/>
    </xf>
    <xf numFmtId="14" fontId="9" fillId="0" borderId="5" xfId="3" applyNumberFormat="1" applyFont="1" applyFill="1" applyBorder="1" applyAlignment="1" applyProtection="1">
      <alignment horizontal="center" vertical="center" wrapText="1"/>
    </xf>
    <xf numFmtId="14" fontId="9" fillId="0" borderId="3" xfId="3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topLeftCell="A40" zoomScaleNormal="100" workbookViewId="0">
      <selection activeCell="C11" sqref="C11"/>
    </sheetView>
  </sheetViews>
  <sheetFormatPr defaultRowHeight="15" x14ac:dyDescent="0.25"/>
  <cols>
    <col min="1" max="1" width="4" style="12" customWidth="1"/>
    <col min="2" max="2" width="7.7109375" style="12" customWidth="1"/>
    <col min="3" max="3" width="43.140625" style="12" customWidth="1"/>
    <col min="4" max="4" width="8.28515625" style="12" customWidth="1"/>
    <col min="5" max="5" width="7.7109375" style="12" customWidth="1"/>
    <col min="6" max="6" width="8.28515625" style="12" customWidth="1"/>
    <col min="7" max="7" width="7" style="12" customWidth="1"/>
    <col min="8" max="8" width="8.42578125" style="12" customWidth="1"/>
    <col min="9" max="9" width="7" style="12" customWidth="1"/>
    <col min="10" max="10" width="8.7109375" style="12" customWidth="1"/>
    <col min="11" max="11" width="7.42578125" style="12" customWidth="1"/>
    <col min="12" max="12" width="7.28515625" style="12" customWidth="1"/>
    <col min="13" max="13" width="14" style="12" customWidth="1"/>
    <col min="14" max="14" width="9.140625" style="12"/>
    <col min="15" max="15" width="9.5703125" style="12" bestFit="1" customWidth="1"/>
    <col min="16" max="16" width="12" style="12" bestFit="1" customWidth="1"/>
    <col min="17" max="17" width="9.140625" style="12"/>
    <col min="18" max="18" width="11.28515625" style="12" customWidth="1"/>
    <col min="19" max="16384" width="9.140625" style="12"/>
  </cols>
  <sheetData>
    <row r="1" spans="1:13" ht="24" customHeight="1" x14ac:dyDescent="0.25">
      <c r="C1" s="42" t="s">
        <v>34</v>
      </c>
      <c r="D1" s="43"/>
      <c r="E1" s="43"/>
      <c r="F1" s="43"/>
      <c r="G1" s="43"/>
      <c r="H1" s="43"/>
      <c r="I1" s="43"/>
      <c r="J1" s="43"/>
      <c r="K1" s="43"/>
      <c r="L1" s="43"/>
    </row>
    <row r="2" spans="1:13" ht="39.75" customHeight="1" x14ac:dyDescent="0.25">
      <c r="A2" s="44" t="s">
        <v>4</v>
      </c>
      <c r="B2" s="46" t="s">
        <v>15</v>
      </c>
      <c r="C2" s="41" t="s">
        <v>5</v>
      </c>
      <c r="D2" s="41" t="s">
        <v>6</v>
      </c>
      <c r="E2" s="44" t="s">
        <v>13</v>
      </c>
      <c r="F2" s="44" t="s">
        <v>14</v>
      </c>
      <c r="G2" s="41" t="s">
        <v>7</v>
      </c>
      <c r="H2" s="41"/>
      <c r="I2" s="41" t="s">
        <v>8</v>
      </c>
      <c r="J2" s="41"/>
      <c r="K2" s="41" t="s">
        <v>28</v>
      </c>
      <c r="L2" s="41"/>
      <c r="M2" s="41" t="s">
        <v>0</v>
      </c>
    </row>
    <row r="3" spans="1:13" ht="25.5" x14ac:dyDescent="0.25">
      <c r="A3" s="45"/>
      <c r="B3" s="47"/>
      <c r="C3" s="41"/>
      <c r="D3" s="41"/>
      <c r="E3" s="45"/>
      <c r="F3" s="45"/>
      <c r="G3" s="13" t="s">
        <v>11</v>
      </c>
      <c r="H3" s="13" t="s">
        <v>0</v>
      </c>
      <c r="I3" s="13" t="s">
        <v>12</v>
      </c>
      <c r="J3" s="13" t="s">
        <v>0</v>
      </c>
      <c r="K3" s="13" t="s">
        <v>12</v>
      </c>
      <c r="L3" s="13" t="s">
        <v>0</v>
      </c>
      <c r="M3" s="41"/>
    </row>
    <row r="4" spans="1:13" x14ac:dyDescent="0.25">
      <c r="A4" s="14"/>
      <c r="B4" s="15">
        <v>2</v>
      </c>
      <c r="C4" s="16">
        <v>3</v>
      </c>
      <c r="D4" s="13">
        <v>4</v>
      </c>
      <c r="E4" s="17">
        <v>5</v>
      </c>
      <c r="F4" s="17">
        <v>6</v>
      </c>
      <c r="G4" s="16">
        <v>7</v>
      </c>
      <c r="H4" s="18">
        <v>8</v>
      </c>
      <c r="I4" s="16">
        <v>9</v>
      </c>
      <c r="J4" s="18">
        <v>10</v>
      </c>
      <c r="K4" s="16">
        <v>11</v>
      </c>
      <c r="L4" s="18">
        <v>12</v>
      </c>
      <c r="M4" s="18">
        <v>13</v>
      </c>
    </row>
    <row r="5" spans="1:13" x14ac:dyDescent="0.25">
      <c r="A5" s="19"/>
      <c r="B5" s="20"/>
      <c r="C5" s="21" t="s">
        <v>76</v>
      </c>
      <c r="D5" s="13"/>
      <c r="E5" s="22"/>
      <c r="F5" s="22"/>
      <c r="G5" s="14"/>
      <c r="H5" s="23"/>
      <c r="I5" s="14"/>
      <c r="J5" s="24"/>
      <c r="K5" s="14"/>
      <c r="L5" s="23"/>
      <c r="M5" s="24"/>
    </row>
    <row r="6" spans="1:13" x14ac:dyDescent="0.25">
      <c r="A6" s="44">
        <v>1</v>
      </c>
      <c r="B6" s="48" t="s">
        <v>35</v>
      </c>
      <c r="C6" s="25" t="s">
        <v>36</v>
      </c>
      <c r="D6" s="13" t="s">
        <v>10</v>
      </c>
      <c r="E6" s="22"/>
      <c r="F6" s="22">
        <v>266</v>
      </c>
      <c r="G6" s="14"/>
      <c r="H6" s="23"/>
      <c r="I6" s="14"/>
      <c r="J6" s="24"/>
      <c r="K6" s="14"/>
      <c r="L6" s="23"/>
      <c r="M6" s="24"/>
    </row>
    <row r="7" spans="1:13" x14ac:dyDescent="0.25">
      <c r="A7" s="45"/>
      <c r="B7" s="49"/>
      <c r="C7" s="26" t="s">
        <v>30</v>
      </c>
      <c r="D7" s="13" t="s">
        <v>10</v>
      </c>
      <c r="E7" s="22">
        <v>1</v>
      </c>
      <c r="F7" s="22">
        <f>E7*F6</f>
        <v>266</v>
      </c>
      <c r="G7" s="14"/>
      <c r="H7" s="23"/>
      <c r="I7" s="14"/>
      <c r="J7" s="24"/>
      <c r="K7" s="14"/>
      <c r="L7" s="23"/>
      <c r="M7" s="24"/>
    </row>
    <row r="8" spans="1:13" x14ac:dyDescent="0.25">
      <c r="A8" s="44">
        <v>2</v>
      </c>
      <c r="B8" s="50" t="s">
        <v>37</v>
      </c>
      <c r="C8" s="27" t="s">
        <v>39</v>
      </c>
      <c r="D8" s="13" t="s">
        <v>10</v>
      </c>
      <c r="E8" s="13"/>
      <c r="F8" s="22">
        <v>21.4</v>
      </c>
      <c r="G8" s="14"/>
      <c r="H8" s="23"/>
      <c r="I8" s="14"/>
      <c r="J8" s="24"/>
      <c r="K8" s="14"/>
      <c r="L8" s="23"/>
      <c r="M8" s="24"/>
    </row>
    <row r="9" spans="1:13" x14ac:dyDescent="0.25">
      <c r="A9" s="51"/>
      <c r="B9" s="50"/>
      <c r="C9" s="26" t="s">
        <v>38</v>
      </c>
      <c r="D9" s="13" t="s">
        <v>9</v>
      </c>
      <c r="E9" s="13">
        <v>0.88700000000000001</v>
      </c>
      <c r="F9" s="22">
        <f>E9*F8</f>
        <v>18.9818</v>
      </c>
      <c r="G9" s="14"/>
      <c r="H9" s="23"/>
      <c r="I9" s="14"/>
      <c r="J9" s="24"/>
      <c r="K9" s="14"/>
      <c r="L9" s="23"/>
      <c r="M9" s="24"/>
    </row>
    <row r="10" spans="1:13" x14ac:dyDescent="0.25">
      <c r="A10" s="45"/>
      <c r="B10" s="50"/>
      <c r="C10" s="26" t="s">
        <v>17</v>
      </c>
      <c r="D10" s="13" t="s">
        <v>16</v>
      </c>
      <c r="E10" s="13">
        <v>9.8400000000000001E-2</v>
      </c>
      <c r="F10" s="22">
        <f>E10*F8</f>
        <v>2.1057600000000001</v>
      </c>
      <c r="G10" s="14"/>
      <c r="H10" s="23"/>
      <c r="I10" s="14"/>
      <c r="J10" s="24"/>
      <c r="K10" s="14"/>
      <c r="L10" s="23"/>
      <c r="M10" s="24"/>
    </row>
    <row r="11" spans="1:13" ht="25.5" x14ac:dyDescent="0.25">
      <c r="A11" s="44">
        <v>3</v>
      </c>
      <c r="B11" s="52" t="s">
        <v>40</v>
      </c>
      <c r="C11" s="26" t="s">
        <v>41</v>
      </c>
      <c r="D11" s="13" t="s">
        <v>10</v>
      </c>
      <c r="E11" s="28"/>
      <c r="F11" s="22">
        <v>921</v>
      </c>
      <c r="G11" s="14"/>
      <c r="H11" s="23"/>
      <c r="I11" s="14"/>
      <c r="J11" s="24"/>
      <c r="K11" s="14"/>
      <c r="L11" s="23"/>
      <c r="M11" s="24"/>
    </row>
    <row r="12" spans="1:13" x14ac:dyDescent="0.25">
      <c r="A12" s="45"/>
      <c r="B12" s="53"/>
      <c r="C12" s="26" t="s">
        <v>30</v>
      </c>
      <c r="D12" s="13" t="s">
        <v>9</v>
      </c>
      <c r="E12" s="28">
        <v>0.16</v>
      </c>
      <c r="F12" s="22">
        <f>E12*F11</f>
        <v>147.36000000000001</v>
      </c>
      <c r="G12" s="14"/>
      <c r="H12" s="23"/>
      <c r="I12" s="14"/>
      <c r="J12" s="24"/>
      <c r="K12" s="14"/>
      <c r="L12" s="23"/>
      <c r="M12" s="24"/>
    </row>
    <row r="13" spans="1:13" ht="25.5" x14ac:dyDescent="0.25">
      <c r="A13" s="44">
        <v>4</v>
      </c>
      <c r="B13" s="54" t="s">
        <v>42</v>
      </c>
      <c r="C13" s="26" t="s">
        <v>66</v>
      </c>
      <c r="D13" s="13" t="s">
        <v>10</v>
      </c>
      <c r="E13" s="13"/>
      <c r="F13" s="22">
        <v>21.4</v>
      </c>
      <c r="G13" s="14"/>
      <c r="H13" s="23"/>
      <c r="I13" s="14"/>
      <c r="J13" s="24"/>
      <c r="K13" s="14"/>
      <c r="L13" s="23"/>
      <c r="M13" s="24"/>
    </row>
    <row r="14" spans="1:13" x14ac:dyDescent="0.25">
      <c r="A14" s="51"/>
      <c r="B14" s="54"/>
      <c r="C14" s="26" t="s">
        <v>30</v>
      </c>
      <c r="D14" s="13" t="s">
        <v>9</v>
      </c>
      <c r="E14" s="29">
        <v>0.59399999999999997</v>
      </c>
      <c r="F14" s="22">
        <f>E14*F13</f>
        <v>12.711599999999999</v>
      </c>
      <c r="G14" s="14"/>
      <c r="H14" s="23"/>
      <c r="I14" s="14"/>
      <c r="J14" s="24"/>
      <c r="K14" s="14"/>
      <c r="L14" s="23"/>
      <c r="M14" s="24"/>
    </row>
    <row r="15" spans="1:13" x14ac:dyDescent="0.25">
      <c r="A15" s="51"/>
      <c r="B15" s="54"/>
      <c r="C15" s="26" t="s">
        <v>17</v>
      </c>
      <c r="D15" s="13" t="s">
        <v>16</v>
      </c>
      <c r="E15" s="29">
        <v>0.13800000000000001</v>
      </c>
      <c r="F15" s="22">
        <f>E15*F13</f>
        <v>2.9532000000000003</v>
      </c>
      <c r="G15" s="14"/>
      <c r="H15" s="23"/>
      <c r="I15" s="14"/>
      <c r="J15" s="24"/>
      <c r="K15" s="14"/>
      <c r="L15" s="23"/>
      <c r="M15" s="24"/>
    </row>
    <row r="16" spans="1:13" x14ac:dyDescent="0.25">
      <c r="A16" s="51"/>
      <c r="B16" s="54"/>
      <c r="C16" s="26" t="s">
        <v>43</v>
      </c>
      <c r="D16" s="13" t="s">
        <v>10</v>
      </c>
      <c r="E16" s="29">
        <v>1</v>
      </c>
      <c r="F16" s="22">
        <f>E16*F13</f>
        <v>21.4</v>
      </c>
      <c r="G16" s="14"/>
      <c r="H16" s="23"/>
      <c r="I16" s="14"/>
      <c r="J16" s="24"/>
      <c r="K16" s="14"/>
      <c r="L16" s="23"/>
      <c r="M16" s="24"/>
    </row>
    <row r="17" spans="1:13" x14ac:dyDescent="0.25">
      <c r="A17" s="45"/>
      <c r="B17" s="54"/>
      <c r="C17" s="26" t="s">
        <v>18</v>
      </c>
      <c r="D17" s="13" t="s">
        <v>16</v>
      </c>
      <c r="E17" s="29">
        <v>8.0000000000000002E-3</v>
      </c>
      <c r="F17" s="22">
        <f>E17*F13</f>
        <v>0.17119999999999999</v>
      </c>
      <c r="G17" s="14"/>
      <c r="H17" s="23"/>
      <c r="I17" s="14"/>
      <c r="J17" s="24"/>
      <c r="K17" s="14"/>
      <c r="L17" s="23"/>
      <c r="M17" s="24"/>
    </row>
    <row r="18" spans="1:13" ht="25.5" x14ac:dyDescent="0.25">
      <c r="A18" s="44">
        <v>5</v>
      </c>
      <c r="B18" s="55" t="s">
        <v>45</v>
      </c>
      <c r="C18" s="25" t="s">
        <v>46</v>
      </c>
      <c r="D18" s="16" t="s">
        <v>29</v>
      </c>
      <c r="E18" s="16"/>
      <c r="F18" s="22">
        <v>54.7</v>
      </c>
      <c r="G18" s="14"/>
      <c r="H18" s="23"/>
      <c r="I18" s="14"/>
      <c r="J18" s="24"/>
      <c r="K18" s="14"/>
      <c r="L18" s="23"/>
      <c r="M18" s="24"/>
    </row>
    <row r="19" spans="1:13" x14ac:dyDescent="0.25">
      <c r="A19" s="51"/>
      <c r="B19" s="56"/>
      <c r="C19" s="26" t="s">
        <v>38</v>
      </c>
      <c r="D19" s="13" t="s">
        <v>9</v>
      </c>
      <c r="E19" s="16">
        <v>0.62</v>
      </c>
      <c r="F19" s="22">
        <f>E19*F18</f>
        <v>33.914000000000001</v>
      </c>
      <c r="G19" s="14"/>
      <c r="H19" s="23"/>
      <c r="I19" s="14"/>
      <c r="J19" s="24"/>
      <c r="K19" s="14"/>
      <c r="L19" s="23"/>
      <c r="M19" s="24"/>
    </row>
    <row r="20" spans="1:13" x14ac:dyDescent="0.25">
      <c r="A20" s="51"/>
      <c r="B20" s="56"/>
      <c r="C20" s="26" t="s">
        <v>17</v>
      </c>
      <c r="D20" s="13" t="s">
        <v>16</v>
      </c>
      <c r="E20" s="16">
        <v>0.11</v>
      </c>
      <c r="F20" s="22">
        <f>E20*F18</f>
        <v>6.0170000000000003</v>
      </c>
      <c r="G20" s="14"/>
      <c r="H20" s="23"/>
      <c r="I20" s="14"/>
      <c r="J20" s="24"/>
      <c r="K20" s="14"/>
      <c r="L20" s="23"/>
      <c r="M20" s="24"/>
    </row>
    <row r="21" spans="1:13" x14ac:dyDescent="0.25">
      <c r="A21" s="51"/>
      <c r="B21" s="56"/>
      <c r="C21" s="26" t="s">
        <v>47</v>
      </c>
      <c r="D21" s="29" t="s">
        <v>44</v>
      </c>
      <c r="E21" s="13">
        <v>6.7000000000000002E-3</v>
      </c>
      <c r="F21" s="22">
        <f>E21*F18</f>
        <v>0.36649000000000004</v>
      </c>
      <c r="G21" s="14"/>
      <c r="H21" s="23"/>
      <c r="I21" s="14"/>
      <c r="J21" s="24"/>
      <c r="K21" s="14"/>
      <c r="L21" s="23"/>
      <c r="M21" s="24"/>
    </row>
    <row r="22" spans="1:13" x14ac:dyDescent="0.25">
      <c r="A22" s="45"/>
      <c r="B22" s="57"/>
      <c r="C22" s="26" t="s">
        <v>18</v>
      </c>
      <c r="D22" s="13" t="s">
        <v>16</v>
      </c>
      <c r="E22" s="13">
        <v>1E-3</v>
      </c>
      <c r="F22" s="22">
        <f>E22*F18</f>
        <v>5.4700000000000006E-2</v>
      </c>
      <c r="G22" s="14"/>
      <c r="H22" s="23"/>
      <c r="I22" s="14"/>
      <c r="J22" s="24"/>
      <c r="K22" s="14"/>
      <c r="L22" s="23"/>
      <c r="M22" s="24"/>
    </row>
    <row r="23" spans="1:13" ht="25.5" x14ac:dyDescent="0.25">
      <c r="A23" s="44">
        <v>6</v>
      </c>
      <c r="B23" s="58" t="s">
        <v>53</v>
      </c>
      <c r="C23" s="27" t="s">
        <v>67</v>
      </c>
      <c r="D23" s="13" t="s">
        <v>10</v>
      </c>
      <c r="E23" s="13"/>
      <c r="F23" s="22">
        <v>266</v>
      </c>
      <c r="G23" s="14"/>
      <c r="H23" s="23"/>
      <c r="I23" s="14"/>
      <c r="J23" s="24"/>
      <c r="K23" s="14"/>
      <c r="L23" s="23"/>
      <c r="M23" s="24"/>
    </row>
    <row r="24" spans="1:13" x14ac:dyDescent="0.25">
      <c r="A24" s="51"/>
      <c r="B24" s="58"/>
      <c r="C24" s="26" t="s">
        <v>54</v>
      </c>
      <c r="D24" s="13" t="s">
        <v>9</v>
      </c>
      <c r="E24" s="13">
        <v>0.1948</v>
      </c>
      <c r="F24" s="22">
        <f>E24*F23</f>
        <v>51.816800000000001</v>
      </c>
      <c r="G24" s="14"/>
      <c r="H24" s="23"/>
      <c r="I24" s="14"/>
      <c r="J24" s="24"/>
      <c r="K24" s="14"/>
      <c r="L24" s="23"/>
      <c r="M24" s="24"/>
    </row>
    <row r="25" spans="1:13" x14ac:dyDescent="0.25">
      <c r="A25" s="51"/>
      <c r="B25" s="58"/>
      <c r="C25" s="26" t="s">
        <v>55</v>
      </c>
      <c r="D25" s="13" t="s">
        <v>16</v>
      </c>
      <c r="E25" s="13">
        <v>1.41E-2</v>
      </c>
      <c r="F25" s="22">
        <f>E25*F23</f>
        <v>3.7505999999999999</v>
      </c>
      <c r="G25" s="14"/>
      <c r="H25" s="23"/>
      <c r="I25" s="14"/>
      <c r="J25" s="24"/>
      <c r="K25" s="14"/>
      <c r="L25" s="23"/>
      <c r="M25" s="24"/>
    </row>
    <row r="26" spans="1:13" x14ac:dyDescent="0.25">
      <c r="A26" s="51"/>
      <c r="B26" s="58"/>
      <c r="C26" s="26" t="s">
        <v>56</v>
      </c>
      <c r="D26" s="13" t="s">
        <v>31</v>
      </c>
      <c r="E26" s="13">
        <v>3.0599999999999999E-2</v>
      </c>
      <c r="F26" s="22">
        <f>E26*F23</f>
        <v>8.1395999999999997</v>
      </c>
      <c r="G26" s="14"/>
      <c r="H26" s="23"/>
      <c r="I26" s="14"/>
      <c r="J26" s="24"/>
      <c r="K26" s="14"/>
      <c r="L26" s="23"/>
      <c r="M26" s="24"/>
    </row>
    <row r="27" spans="1:13" x14ac:dyDescent="0.25">
      <c r="A27" s="45"/>
      <c r="B27" s="58"/>
      <c r="C27" s="26" t="s">
        <v>18</v>
      </c>
      <c r="D27" s="13" t="s">
        <v>16</v>
      </c>
      <c r="E27" s="13">
        <v>6.3600000000000004E-2</v>
      </c>
      <c r="F27" s="22">
        <f>E27*F23</f>
        <v>16.9176</v>
      </c>
      <c r="G27" s="14"/>
      <c r="H27" s="23"/>
      <c r="I27" s="14"/>
      <c r="J27" s="24"/>
      <c r="K27" s="14"/>
      <c r="L27" s="23"/>
      <c r="M27" s="24"/>
    </row>
    <row r="28" spans="1:13" x14ac:dyDescent="0.25">
      <c r="A28" s="44">
        <v>7</v>
      </c>
      <c r="B28" s="58" t="s">
        <v>48</v>
      </c>
      <c r="C28" s="26" t="s">
        <v>49</v>
      </c>
      <c r="D28" s="13" t="s">
        <v>10</v>
      </c>
      <c r="E28" s="13"/>
      <c r="F28" s="22">
        <v>246</v>
      </c>
      <c r="G28" s="14"/>
      <c r="H28" s="23"/>
      <c r="I28" s="14"/>
      <c r="J28" s="24"/>
      <c r="K28" s="14"/>
      <c r="L28" s="23"/>
      <c r="M28" s="24"/>
    </row>
    <row r="29" spans="1:13" x14ac:dyDescent="0.25">
      <c r="A29" s="51"/>
      <c r="B29" s="58"/>
      <c r="C29" s="26" t="s">
        <v>30</v>
      </c>
      <c r="D29" s="13" t="s">
        <v>9</v>
      </c>
      <c r="E29" s="13">
        <v>0.312</v>
      </c>
      <c r="F29" s="22">
        <f>E29*F28</f>
        <v>76.751999999999995</v>
      </c>
      <c r="G29" s="14"/>
      <c r="H29" s="23"/>
      <c r="I29" s="14"/>
      <c r="J29" s="24"/>
      <c r="K29" s="14"/>
      <c r="L29" s="23"/>
      <c r="M29" s="24"/>
    </row>
    <row r="30" spans="1:13" x14ac:dyDescent="0.25">
      <c r="A30" s="51"/>
      <c r="B30" s="58"/>
      <c r="C30" s="26" t="s">
        <v>17</v>
      </c>
      <c r="D30" s="13" t="s">
        <v>16</v>
      </c>
      <c r="E30" s="13">
        <v>1.38E-2</v>
      </c>
      <c r="F30" s="22">
        <f>E30*F28</f>
        <v>3.3948</v>
      </c>
      <c r="G30" s="14"/>
      <c r="H30" s="23"/>
      <c r="I30" s="14"/>
      <c r="J30" s="24"/>
      <c r="K30" s="14"/>
      <c r="L30" s="23"/>
      <c r="M30" s="24"/>
    </row>
    <row r="31" spans="1:13" x14ac:dyDescent="0.25">
      <c r="A31" s="51"/>
      <c r="B31" s="58"/>
      <c r="C31" s="26" t="s">
        <v>50</v>
      </c>
      <c r="D31" s="13" t="s">
        <v>10</v>
      </c>
      <c r="E31" s="13">
        <v>1.1200000000000001</v>
      </c>
      <c r="F31" s="22">
        <f>E31*F28</f>
        <v>275.52000000000004</v>
      </c>
      <c r="G31" s="14"/>
      <c r="H31" s="23"/>
      <c r="I31" s="14"/>
      <c r="J31" s="24"/>
      <c r="K31" s="14"/>
      <c r="L31" s="23"/>
      <c r="M31" s="24"/>
    </row>
    <row r="32" spans="1:13" x14ac:dyDescent="0.25">
      <c r="A32" s="51"/>
      <c r="B32" s="58"/>
      <c r="C32" s="26" t="s">
        <v>51</v>
      </c>
      <c r="D32" s="13" t="s">
        <v>33</v>
      </c>
      <c r="E32" s="13">
        <v>5.3E-3</v>
      </c>
      <c r="F32" s="22">
        <f>E32*F28</f>
        <v>1.3038000000000001</v>
      </c>
      <c r="G32" s="14"/>
      <c r="H32" s="23"/>
      <c r="I32" s="14"/>
      <c r="J32" s="24"/>
      <c r="K32" s="14"/>
      <c r="L32" s="23"/>
      <c r="M32" s="24"/>
    </row>
    <row r="33" spans="1:13" x14ac:dyDescent="0.25">
      <c r="A33" s="51"/>
      <c r="B33" s="58"/>
      <c r="C33" s="26" t="s">
        <v>52</v>
      </c>
      <c r="D33" s="13" t="s">
        <v>33</v>
      </c>
      <c r="E33" s="13">
        <v>7.6000000000000004E-4</v>
      </c>
      <c r="F33" s="22">
        <f>E33*F28</f>
        <v>0.18696000000000002</v>
      </c>
      <c r="G33" s="14"/>
      <c r="H33" s="23"/>
      <c r="I33" s="14"/>
      <c r="J33" s="24"/>
      <c r="K33" s="14"/>
      <c r="L33" s="23"/>
      <c r="M33" s="24"/>
    </row>
    <row r="34" spans="1:13" x14ac:dyDescent="0.25">
      <c r="A34" s="45"/>
      <c r="B34" s="58"/>
      <c r="C34" s="26" t="s">
        <v>18</v>
      </c>
      <c r="D34" s="13" t="s">
        <v>16</v>
      </c>
      <c r="E34" s="13">
        <v>1.9E-3</v>
      </c>
      <c r="F34" s="22">
        <f>E34*F28</f>
        <v>0.46739999999999998</v>
      </c>
      <c r="G34" s="14"/>
      <c r="H34" s="23"/>
      <c r="I34" s="14"/>
      <c r="J34" s="24"/>
      <c r="K34" s="14"/>
      <c r="L34" s="23"/>
      <c r="M34" s="24"/>
    </row>
    <row r="35" spans="1:13" x14ac:dyDescent="0.25">
      <c r="A35" s="44">
        <v>8</v>
      </c>
      <c r="B35" s="50" t="s">
        <v>57</v>
      </c>
      <c r="C35" s="26" t="s">
        <v>58</v>
      </c>
      <c r="D35" s="13" t="s">
        <v>10</v>
      </c>
      <c r="E35" s="13"/>
      <c r="F35" s="22">
        <v>246</v>
      </c>
      <c r="G35" s="14"/>
      <c r="H35" s="23"/>
      <c r="I35" s="14"/>
      <c r="J35" s="24"/>
      <c r="K35" s="14"/>
      <c r="L35" s="23"/>
      <c r="M35" s="24"/>
    </row>
    <row r="36" spans="1:13" x14ac:dyDescent="0.25">
      <c r="A36" s="51"/>
      <c r="B36" s="50"/>
      <c r="C36" s="30" t="s">
        <v>30</v>
      </c>
      <c r="D36" s="31" t="s">
        <v>9</v>
      </c>
      <c r="E36" s="13">
        <v>0.99399999999999999</v>
      </c>
      <c r="F36" s="22">
        <f>E36*F35</f>
        <v>244.524</v>
      </c>
      <c r="G36" s="14"/>
      <c r="H36" s="23"/>
      <c r="I36" s="14"/>
      <c r="J36" s="24"/>
      <c r="K36" s="14"/>
      <c r="L36" s="23"/>
      <c r="M36" s="24"/>
    </row>
    <row r="37" spans="1:13" x14ac:dyDescent="0.25">
      <c r="A37" s="51"/>
      <c r="B37" s="50"/>
      <c r="C37" s="27" t="s">
        <v>59</v>
      </c>
      <c r="D37" s="32" t="s">
        <v>16</v>
      </c>
      <c r="E37" s="13">
        <v>2.5100000000000001E-2</v>
      </c>
      <c r="F37" s="22">
        <f>E37*F35</f>
        <v>6.1745999999999999</v>
      </c>
      <c r="G37" s="14"/>
      <c r="H37" s="23"/>
      <c r="I37" s="14"/>
      <c r="J37" s="24"/>
      <c r="K37" s="14"/>
      <c r="L37" s="23"/>
      <c r="M37" s="24"/>
    </row>
    <row r="38" spans="1:13" x14ac:dyDescent="0.25">
      <c r="A38" s="51"/>
      <c r="B38" s="50"/>
      <c r="C38" s="26" t="s">
        <v>60</v>
      </c>
      <c r="D38" s="13" t="s">
        <v>10</v>
      </c>
      <c r="E38" s="13">
        <v>1.02</v>
      </c>
      <c r="F38" s="22">
        <f>E38*F35</f>
        <v>250.92000000000002</v>
      </c>
      <c r="G38" s="14"/>
      <c r="H38" s="23"/>
      <c r="I38" s="14"/>
      <c r="J38" s="24"/>
      <c r="K38" s="14"/>
      <c r="L38" s="23"/>
      <c r="M38" s="24"/>
    </row>
    <row r="39" spans="1:13" x14ac:dyDescent="0.25">
      <c r="A39" s="51"/>
      <c r="B39" s="50"/>
      <c r="C39" s="26" t="s">
        <v>61</v>
      </c>
      <c r="D39" s="29" t="s">
        <v>29</v>
      </c>
      <c r="E39" s="13">
        <v>1.07</v>
      </c>
      <c r="F39" s="22">
        <f>E39*F35</f>
        <v>263.22000000000003</v>
      </c>
      <c r="G39" s="14"/>
      <c r="H39" s="23"/>
      <c r="I39" s="14"/>
      <c r="J39" s="24"/>
      <c r="K39" s="14"/>
      <c r="L39" s="23"/>
      <c r="M39" s="24"/>
    </row>
    <row r="40" spans="1:13" x14ac:dyDescent="0.25">
      <c r="A40" s="45"/>
      <c r="B40" s="50"/>
      <c r="C40" s="27" t="s">
        <v>18</v>
      </c>
      <c r="D40" s="32" t="s">
        <v>16</v>
      </c>
      <c r="E40" s="13">
        <v>0.182</v>
      </c>
      <c r="F40" s="22">
        <f>E40*F35</f>
        <v>44.771999999999998</v>
      </c>
      <c r="G40" s="14"/>
      <c r="H40" s="23"/>
      <c r="I40" s="14"/>
      <c r="J40" s="24"/>
      <c r="K40" s="14"/>
      <c r="L40" s="23"/>
      <c r="M40" s="24"/>
    </row>
    <row r="41" spans="1:13" x14ac:dyDescent="0.25">
      <c r="A41" s="44">
        <v>9</v>
      </c>
      <c r="B41" s="48" t="s">
        <v>71</v>
      </c>
      <c r="C41" s="33" t="s">
        <v>69</v>
      </c>
      <c r="D41" s="13" t="s">
        <v>10</v>
      </c>
      <c r="E41" s="13"/>
      <c r="F41" s="22">
        <v>20</v>
      </c>
      <c r="G41" s="14"/>
      <c r="H41" s="23"/>
      <c r="I41" s="14"/>
      <c r="J41" s="24"/>
      <c r="K41" s="14"/>
      <c r="L41" s="23"/>
      <c r="M41" s="24"/>
    </row>
    <row r="42" spans="1:13" x14ac:dyDescent="0.25">
      <c r="A42" s="51"/>
      <c r="B42" s="59"/>
      <c r="C42" s="30" t="s">
        <v>30</v>
      </c>
      <c r="D42" s="31" t="s">
        <v>9</v>
      </c>
      <c r="E42" s="13">
        <v>1.08</v>
      </c>
      <c r="F42" s="22">
        <f>E42*F41</f>
        <v>21.6</v>
      </c>
      <c r="G42" s="14"/>
      <c r="H42" s="23"/>
      <c r="I42" s="14"/>
      <c r="J42" s="24"/>
      <c r="K42" s="14"/>
      <c r="L42" s="23"/>
      <c r="M42" s="24"/>
    </row>
    <row r="43" spans="1:13" x14ac:dyDescent="0.25">
      <c r="A43" s="51"/>
      <c r="B43" s="59"/>
      <c r="C43" s="27" t="s">
        <v>59</v>
      </c>
      <c r="D43" s="32" t="s">
        <v>16</v>
      </c>
      <c r="E43" s="13">
        <v>4.5199999999999997E-2</v>
      </c>
      <c r="F43" s="22">
        <f>E43*F41</f>
        <v>0.90399999999999991</v>
      </c>
      <c r="G43" s="14"/>
      <c r="H43" s="23"/>
      <c r="I43" s="14"/>
      <c r="J43" s="24"/>
      <c r="K43" s="14"/>
      <c r="L43" s="23"/>
      <c r="M43" s="24"/>
    </row>
    <row r="44" spans="1:13" x14ac:dyDescent="0.25">
      <c r="A44" s="51"/>
      <c r="B44" s="59"/>
      <c r="C44" s="27" t="s">
        <v>70</v>
      </c>
      <c r="D44" s="13" t="s">
        <v>10</v>
      </c>
      <c r="E44" s="13">
        <v>1.02</v>
      </c>
      <c r="F44" s="22">
        <f>E44*F41</f>
        <v>20.399999999999999</v>
      </c>
      <c r="G44" s="14"/>
      <c r="H44" s="23"/>
      <c r="I44" s="14"/>
      <c r="J44" s="24"/>
      <c r="K44" s="14"/>
      <c r="L44" s="23"/>
      <c r="M44" s="24"/>
    </row>
    <row r="45" spans="1:13" x14ac:dyDescent="0.25">
      <c r="A45" s="51"/>
      <c r="B45" s="59"/>
      <c r="C45" s="27" t="s">
        <v>68</v>
      </c>
      <c r="D45" s="32" t="s">
        <v>26</v>
      </c>
      <c r="E45" s="13">
        <v>5</v>
      </c>
      <c r="F45" s="22">
        <f>E45*F41</f>
        <v>100</v>
      </c>
      <c r="G45" s="14"/>
      <c r="H45" s="23"/>
      <c r="I45" s="14"/>
      <c r="J45" s="24"/>
      <c r="K45" s="14"/>
      <c r="L45" s="23"/>
      <c r="M45" s="24"/>
    </row>
    <row r="46" spans="1:13" x14ac:dyDescent="0.25">
      <c r="A46" s="45"/>
      <c r="B46" s="49"/>
      <c r="C46" s="27" t="s">
        <v>18</v>
      </c>
      <c r="D46" s="32" t="s">
        <v>16</v>
      </c>
      <c r="E46" s="13">
        <v>4.6600000000000003E-2</v>
      </c>
      <c r="F46" s="22">
        <f>E46*F41</f>
        <v>0.93200000000000005</v>
      </c>
      <c r="G46" s="14"/>
      <c r="H46" s="23"/>
      <c r="I46" s="14"/>
      <c r="J46" s="24"/>
      <c r="K46" s="14"/>
      <c r="L46" s="23"/>
      <c r="M46" s="24"/>
    </row>
    <row r="47" spans="1:13" ht="25.5" x14ac:dyDescent="0.25">
      <c r="A47" s="44">
        <v>10</v>
      </c>
      <c r="B47" s="50" t="s">
        <v>62</v>
      </c>
      <c r="C47" s="26" t="s">
        <v>63</v>
      </c>
      <c r="D47" s="31" t="s">
        <v>10</v>
      </c>
      <c r="E47" s="31"/>
      <c r="F47" s="22">
        <v>921</v>
      </c>
      <c r="G47" s="14"/>
      <c r="H47" s="23"/>
      <c r="I47" s="14"/>
      <c r="J47" s="24"/>
      <c r="K47" s="14"/>
      <c r="L47" s="23"/>
      <c r="M47" s="24"/>
    </row>
    <row r="48" spans="1:13" x14ac:dyDescent="0.25">
      <c r="A48" s="51"/>
      <c r="B48" s="50"/>
      <c r="C48" s="30" t="s">
        <v>30</v>
      </c>
      <c r="D48" s="32" t="s">
        <v>9</v>
      </c>
      <c r="E48" s="13">
        <v>0.65800000000000003</v>
      </c>
      <c r="F48" s="22">
        <f>E48*F47</f>
        <v>606.01800000000003</v>
      </c>
      <c r="G48" s="14"/>
      <c r="H48" s="23"/>
      <c r="I48" s="14"/>
      <c r="J48" s="24"/>
      <c r="K48" s="14"/>
      <c r="L48" s="23"/>
      <c r="M48" s="24"/>
    </row>
    <row r="49" spans="1:15" x14ac:dyDescent="0.25">
      <c r="A49" s="51"/>
      <c r="B49" s="50"/>
      <c r="C49" s="27" t="s">
        <v>59</v>
      </c>
      <c r="D49" s="32" t="s">
        <v>16</v>
      </c>
      <c r="E49" s="13">
        <v>0.01</v>
      </c>
      <c r="F49" s="22">
        <f>E49*F47</f>
        <v>9.2100000000000009</v>
      </c>
      <c r="G49" s="14"/>
      <c r="H49" s="23"/>
      <c r="I49" s="14"/>
      <c r="J49" s="24"/>
      <c r="K49" s="14"/>
      <c r="L49" s="23"/>
      <c r="M49" s="24"/>
    </row>
    <row r="50" spans="1:15" x14ac:dyDescent="0.25">
      <c r="A50" s="51"/>
      <c r="B50" s="50"/>
      <c r="C50" s="27" t="s">
        <v>64</v>
      </c>
      <c r="D50" s="32" t="s">
        <v>26</v>
      </c>
      <c r="E50" s="13">
        <v>0.63</v>
      </c>
      <c r="F50" s="22">
        <f>E50*F47</f>
        <v>580.23</v>
      </c>
      <c r="G50" s="14"/>
      <c r="H50" s="23"/>
      <c r="I50" s="14"/>
      <c r="J50" s="24"/>
      <c r="K50" s="14"/>
      <c r="L50" s="23"/>
      <c r="M50" s="24"/>
    </row>
    <row r="51" spans="1:15" x14ac:dyDescent="0.25">
      <c r="A51" s="51"/>
      <c r="B51" s="50"/>
      <c r="C51" s="27" t="s">
        <v>65</v>
      </c>
      <c r="D51" s="32" t="s">
        <v>26</v>
      </c>
      <c r="E51" s="13">
        <v>0.79</v>
      </c>
      <c r="F51" s="22">
        <f>E51*F47</f>
        <v>727.59</v>
      </c>
      <c r="G51" s="14"/>
      <c r="H51" s="23"/>
      <c r="I51" s="14"/>
      <c r="J51" s="24"/>
      <c r="K51" s="14"/>
      <c r="L51" s="23"/>
      <c r="M51" s="24"/>
    </row>
    <row r="52" spans="1:15" x14ac:dyDescent="0.25">
      <c r="A52" s="45"/>
      <c r="B52" s="50"/>
      <c r="C52" s="27" t="s">
        <v>18</v>
      </c>
      <c r="D52" s="32" t="s">
        <v>16</v>
      </c>
      <c r="E52" s="13">
        <v>1.6E-2</v>
      </c>
      <c r="F52" s="22">
        <f>E52*F47</f>
        <v>14.736000000000001</v>
      </c>
      <c r="G52" s="14"/>
      <c r="H52" s="23"/>
      <c r="I52" s="14"/>
      <c r="J52" s="24"/>
      <c r="K52" s="14"/>
      <c r="L52" s="23"/>
      <c r="M52" s="24"/>
    </row>
    <row r="53" spans="1:15" x14ac:dyDescent="0.25">
      <c r="A53" s="14"/>
      <c r="B53" s="34"/>
      <c r="C53" s="35" t="s">
        <v>27</v>
      </c>
      <c r="D53" s="32"/>
      <c r="E53" s="22"/>
      <c r="F53" s="22"/>
      <c r="G53" s="14"/>
      <c r="H53" s="36"/>
      <c r="I53" s="37"/>
      <c r="J53" s="38"/>
      <c r="K53" s="37"/>
      <c r="L53" s="36"/>
      <c r="M53" s="38"/>
      <c r="O53" s="39"/>
    </row>
    <row r="54" spans="1:15" x14ac:dyDescent="0.25">
      <c r="A54" s="14"/>
      <c r="B54" s="34"/>
      <c r="C54" s="40" t="s">
        <v>72</v>
      </c>
      <c r="D54" s="32"/>
      <c r="E54" s="22"/>
      <c r="F54" s="22"/>
      <c r="G54" s="14"/>
      <c r="H54" s="36"/>
      <c r="I54" s="37"/>
      <c r="J54" s="38"/>
      <c r="K54" s="37"/>
      <c r="L54" s="36"/>
      <c r="M54" s="38"/>
    </row>
    <row r="55" spans="1:15" x14ac:dyDescent="0.25">
      <c r="A55" s="14"/>
      <c r="B55" s="34"/>
      <c r="C55" s="35" t="s">
        <v>27</v>
      </c>
      <c r="D55" s="32"/>
      <c r="E55" s="22"/>
      <c r="F55" s="22"/>
      <c r="G55" s="14"/>
      <c r="H55" s="36"/>
      <c r="I55" s="37"/>
      <c r="J55" s="38"/>
      <c r="K55" s="37"/>
      <c r="L55" s="36"/>
      <c r="M55" s="38"/>
    </row>
    <row r="56" spans="1:15" x14ac:dyDescent="0.25">
      <c r="A56" s="14"/>
      <c r="B56" s="34"/>
      <c r="C56" s="35" t="s">
        <v>32</v>
      </c>
      <c r="D56" s="32"/>
      <c r="E56" s="22"/>
      <c r="F56" s="22"/>
      <c r="G56" s="14"/>
      <c r="H56" s="36"/>
      <c r="I56" s="37"/>
      <c r="J56" s="38"/>
      <c r="K56" s="37"/>
      <c r="L56" s="36"/>
      <c r="M56" s="38"/>
    </row>
    <row r="57" spans="1:15" x14ac:dyDescent="0.25">
      <c r="A57" s="14"/>
      <c r="B57" s="34"/>
      <c r="C57" s="35" t="s">
        <v>0</v>
      </c>
      <c r="D57" s="32"/>
      <c r="E57" s="22"/>
      <c r="F57" s="22"/>
      <c r="G57" s="14"/>
      <c r="H57" s="36"/>
      <c r="I57" s="37"/>
      <c r="J57" s="38"/>
      <c r="K57" s="37"/>
      <c r="L57" s="36"/>
      <c r="M57" s="38"/>
    </row>
    <row r="58" spans="1:15" x14ac:dyDescent="0.25">
      <c r="A58" s="14"/>
      <c r="B58" s="34"/>
      <c r="C58" s="35" t="s">
        <v>2</v>
      </c>
      <c r="D58" s="32"/>
      <c r="E58" s="22"/>
      <c r="F58" s="22"/>
      <c r="G58" s="14"/>
      <c r="H58" s="36"/>
      <c r="I58" s="37"/>
      <c r="J58" s="38"/>
      <c r="K58" s="37"/>
      <c r="L58" s="36"/>
      <c r="M58" s="38"/>
    </row>
    <row r="59" spans="1:15" x14ac:dyDescent="0.25">
      <c r="A59" s="14"/>
      <c r="B59" s="34"/>
      <c r="C59" s="35" t="s">
        <v>0</v>
      </c>
      <c r="D59" s="32"/>
      <c r="E59" s="22"/>
      <c r="F59" s="22"/>
      <c r="G59" s="14"/>
      <c r="H59" s="36"/>
      <c r="I59" s="37"/>
      <c r="J59" s="38"/>
      <c r="K59" s="37"/>
      <c r="L59" s="36"/>
      <c r="M59" s="38"/>
    </row>
    <row r="60" spans="1:15" x14ac:dyDescent="0.25">
      <c r="A60" s="14"/>
      <c r="B60" s="34"/>
      <c r="C60" s="35" t="s">
        <v>75</v>
      </c>
      <c r="D60" s="32"/>
      <c r="E60" s="22"/>
      <c r="F60" s="22"/>
      <c r="G60" s="14"/>
      <c r="H60" s="36"/>
      <c r="I60" s="37"/>
      <c r="J60" s="38"/>
      <c r="K60" s="37"/>
      <c r="L60" s="36"/>
      <c r="M60" s="38"/>
    </row>
    <row r="61" spans="1:15" x14ac:dyDescent="0.25">
      <c r="A61" s="14"/>
      <c r="B61" s="34"/>
      <c r="C61" s="35" t="s">
        <v>0</v>
      </c>
      <c r="D61" s="32"/>
      <c r="E61" s="22"/>
      <c r="F61" s="22"/>
      <c r="G61" s="14"/>
      <c r="H61" s="36"/>
      <c r="I61" s="37"/>
      <c r="J61" s="38"/>
      <c r="K61" s="37"/>
      <c r="L61" s="36"/>
      <c r="M61" s="38"/>
    </row>
    <row r="62" spans="1:15" x14ac:dyDescent="0.25">
      <c r="A62" s="14"/>
      <c r="B62" s="34"/>
      <c r="C62" s="35" t="s">
        <v>73</v>
      </c>
      <c r="D62" s="32"/>
      <c r="E62" s="22"/>
      <c r="F62" s="22"/>
      <c r="G62" s="14"/>
      <c r="H62" s="36"/>
      <c r="I62" s="37"/>
      <c r="J62" s="38"/>
      <c r="K62" s="37"/>
      <c r="L62" s="36"/>
      <c r="M62" s="38"/>
    </row>
    <row r="63" spans="1:15" x14ac:dyDescent="0.25">
      <c r="A63" s="14"/>
      <c r="B63" s="34"/>
      <c r="C63" s="35" t="s">
        <v>74</v>
      </c>
      <c r="D63" s="32"/>
      <c r="E63" s="22"/>
      <c r="F63" s="22"/>
      <c r="G63" s="14"/>
      <c r="H63" s="23"/>
      <c r="I63" s="14"/>
      <c r="J63" s="24"/>
      <c r="K63" s="14"/>
      <c r="L63" s="23"/>
      <c r="M63" s="38">
        <v>38547</v>
      </c>
    </row>
  </sheetData>
  <mergeCells count="31">
    <mergeCell ref="B41:B46"/>
    <mergeCell ref="A41:A46"/>
    <mergeCell ref="B47:B52"/>
    <mergeCell ref="A47:A52"/>
    <mergeCell ref="B28:B34"/>
    <mergeCell ref="B35:B40"/>
    <mergeCell ref="A23:A27"/>
    <mergeCell ref="A28:A34"/>
    <mergeCell ref="A35:A40"/>
    <mergeCell ref="B13:B17"/>
    <mergeCell ref="A13:A17"/>
    <mergeCell ref="B18:B22"/>
    <mergeCell ref="A18:A22"/>
    <mergeCell ref="B23:B27"/>
    <mergeCell ref="B6:B7"/>
    <mergeCell ref="A6:A7"/>
    <mergeCell ref="B8:B10"/>
    <mergeCell ref="A8:A10"/>
    <mergeCell ref="B11:B12"/>
    <mergeCell ref="A11:A12"/>
    <mergeCell ref="M2:M3"/>
    <mergeCell ref="C1:L1"/>
    <mergeCell ref="A2:A3"/>
    <mergeCell ref="C2:C3"/>
    <mergeCell ref="D2:D3"/>
    <mergeCell ref="G2:H2"/>
    <mergeCell ref="B2:B3"/>
    <mergeCell ref="E2:E3"/>
    <mergeCell ref="F2:F3"/>
    <mergeCell ref="I2:J2"/>
    <mergeCell ref="K2:L2"/>
  </mergeCells>
  <pageMargins left="0" right="0" top="0.5" bottom="0.2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8"/>
  <sheetViews>
    <sheetView workbookViewId="0">
      <selection activeCell="G17" sqref="G17"/>
    </sheetView>
  </sheetViews>
  <sheetFormatPr defaultRowHeight="15" x14ac:dyDescent="0.25"/>
  <cols>
    <col min="2" max="2" width="8.140625" customWidth="1"/>
    <col min="3" max="3" width="53.5703125" customWidth="1"/>
    <col min="4" max="4" width="8" customWidth="1"/>
  </cols>
  <sheetData>
    <row r="2" spans="1:11" s="1" customFormat="1" x14ac:dyDescent="0.25"/>
    <row r="3" spans="1:11" ht="63.75" customHeight="1" x14ac:dyDescent="0.25">
      <c r="A3" s="60" t="s">
        <v>25</v>
      </c>
      <c r="B3" s="60"/>
      <c r="C3" s="60"/>
      <c r="D3" s="60"/>
      <c r="E3" s="60"/>
      <c r="F3" s="11"/>
      <c r="G3" s="11"/>
      <c r="H3" s="11"/>
      <c r="I3" s="11"/>
      <c r="J3" s="11"/>
      <c r="K3" s="11"/>
    </row>
    <row r="4" spans="1:11" x14ac:dyDescent="0.25">
      <c r="B4" s="61" t="s">
        <v>4</v>
      </c>
      <c r="C4" s="62" t="s">
        <v>20</v>
      </c>
      <c r="D4" s="61" t="s">
        <v>0</v>
      </c>
    </row>
    <row r="5" spans="1:11" x14ac:dyDescent="0.25">
      <c r="B5" s="61"/>
      <c r="C5" s="62"/>
      <c r="D5" s="61"/>
    </row>
    <row r="6" spans="1:11" ht="15.75" x14ac:dyDescent="0.3">
      <c r="B6" s="2">
        <v>1</v>
      </c>
      <c r="C6" s="3" t="s">
        <v>21</v>
      </c>
      <c r="D6" s="5">
        <v>2635</v>
      </c>
    </row>
    <row r="7" spans="1:11" ht="15.75" x14ac:dyDescent="0.3">
      <c r="B7" s="2">
        <v>2</v>
      </c>
      <c r="C7" s="3" t="s">
        <v>22</v>
      </c>
      <c r="D7" s="6">
        <v>302491</v>
      </c>
    </row>
    <row r="8" spans="1:11" ht="15.75" x14ac:dyDescent="0.3">
      <c r="B8" s="2">
        <v>3</v>
      </c>
      <c r="C8" s="3" t="s">
        <v>23</v>
      </c>
      <c r="D8" s="6">
        <v>140987</v>
      </c>
    </row>
    <row r="9" spans="1:11" ht="15.75" x14ac:dyDescent="0.3">
      <c r="B9" s="2">
        <v>4</v>
      </c>
      <c r="C9" s="3" t="s">
        <v>24</v>
      </c>
      <c r="D9" s="6">
        <v>54043</v>
      </c>
    </row>
    <row r="10" spans="1:11" x14ac:dyDescent="0.25">
      <c r="B10" s="2"/>
      <c r="C10" s="7" t="s">
        <v>0</v>
      </c>
      <c r="D10" s="4">
        <f>SUM(D6:D9)</f>
        <v>500156</v>
      </c>
    </row>
    <row r="11" spans="1:11" ht="19.5" customHeight="1" x14ac:dyDescent="0.25">
      <c r="B11" s="2"/>
      <c r="C11" s="7" t="s">
        <v>1</v>
      </c>
      <c r="D11" s="4">
        <f>D10*10/100</f>
        <v>50015.6</v>
      </c>
    </row>
    <row r="12" spans="1:11" x14ac:dyDescent="0.25">
      <c r="B12" s="2"/>
      <c r="C12" s="7" t="s">
        <v>0</v>
      </c>
      <c r="D12" s="4">
        <f>SUM(D10:D11)</f>
        <v>550171.6</v>
      </c>
    </row>
    <row r="13" spans="1:11" ht="23.25" customHeight="1" x14ac:dyDescent="0.25">
      <c r="B13" s="2"/>
      <c r="C13" s="7" t="s">
        <v>2</v>
      </c>
      <c r="D13" s="4">
        <f>D12*8/100</f>
        <v>44013.727999999996</v>
      </c>
    </row>
    <row r="14" spans="1:11" x14ac:dyDescent="0.25">
      <c r="B14" s="2"/>
      <c r="C14" s="7" t="s">
        <v>0</v>
      </c>
      <c r="D14" s="4">
        <f>SUM(D12:D13)</f>
        <v>594185.32799999998</v>
      </c>
    </row>
    <row r="15" spans="1:11" ht="18.75" customHeight="1" x14ac:dyDescent="0.25">
      <c r="B15" s="2"/>
      <c r="C15" s="7" t="s">
        <v>19</v>
      </c>
      <c r="D15" s="4">
        <f>D14*3/100</f>
        <v>17825.559839999998</v>
      </c>
    </row>
    <row r="16" spans="1:11" x14ac:dyDescent="0.25">
      <c r="B16" s="2"/>
      <c r="C16" s="7" t="s">
        <v>0</v>
      </c>
      <c r="D16" s="4">
        <f>SUM(D14:D15)</f>
        <v>612010.88783999998</v>
      </c>
      <c r="J16" s="10"/>
    </row>
    <row r="17" spans="2:4" x14ac:dyDescent="0.25">
      <c r="B17" s="2"/>
      <c r="C17" s="8" t="s">
        <v>3</v>
      </c>
      <c r="D17" s="4">
        <f>D16*18/100</f>
        <v>110161.95981119999</v>
      </c>
    </row>
    <row r="18" spans="2:4" x14ac:dyDescent="0.25">
      <c r="B18" s="2"/>
      <c r="C18" s="8" t="s">
        <v>0</v>
      </c>
      <c r="D18" s="9">
        <f>SUM(D16:D17)</f>
        <v>722172.84765120002</v>
      </c>
    </row>
  </sheetData>
  <mergeCells count="4">
    <mergeCell ref="A3:E3"/>
    <mergeCell ref="B4:B5"/>
    <mergeCell ref="C4:C5"/>
    <mergeCell ref="D4:D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BNVN</dc:creator>
  <cp:lastModifiedBy>AD3Chiatura12</cp:lastModifiedBy>
  <cp:lastPrinted>2020-01-20T10:37:09Z</cp:lastPrinted>
  <dcterms:created xsi:type="dcterms:W3CDTF">2015-11-20T07:39:50Z</dcterms:created>
  <dcterms:modified xsi:type="dcterms:W3CDTF">2020-07-07T07:08:04Z</dcterms:modified>
</cp:coreProperties>
</file>