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ma.goginava\Desktop\"/>
    </mc:Choice>
  </mc:AlternateContent>
  <bookViews>
    <workbookView xWindow="0" yWindow="0" windowWidth="28800" windowHeight="12300" tabRatio="500"/>
  </bookViews>
  <sheets>
    <sheet name="შიდა ქსელები" sheetId="4" r:id="rId1"/>
  </sheets>
  <definedNames>
    <definedName name="_xlnm._FilterDatabase" localSheetId="0" hidden="1">'შიდა ქსელები'!$A$1:$M$135</definedName>
    <definedName name="_xlnm.Print_Area" localSheetId="0">'შიდა ქსელები'!$A$9:$M$132</definedName>
  </definedNames>
  <calcPr calcId="162913"/>
</workbook>
</file>

<file path=xl/calcChain.xml><?xml version="1.0" encoding="utf-8"?>
<calcChain xmlns="http://schemas.openxmlformats.org/spreadsheetml/2006/main">
  <c r="H19" i="4" l="1"/>
  <c r="M19" i="4" s="1"/>
  <c r="F20" i="4"/>
  <c r="H20" i="4" s="1"/>
  <c r="M20" i="4" s="1"/>
  <c r="F17" i="4" l="1"/>
  <c r="H17" i="4" s="1"/>
  <c r="J96" i="4"/>
  <c r="F34" i="4"/>
  <c r="H96" i="4"/>
  <c r="H97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F29" i="4"/>
  <c r="J44" i="4" l="1"/>
  <c r="M44" i="4" s="1"/>
  <c r="E47" i="4"/>
  <c r="F47" i="4" s="1"/>
  <c r="L47" i="4" s="1"/>
  <c r="F46" i="4"/>
  <c r="L46" i="4" s="1"/>
  <c r="F45" i="4"/>
  <c r="J45" i="4" s="1"/>
  <c r="F43" i="4"/>
  <c r="L43" i="4" s="1"/>
  <c r="F42" i="4"/>
  <c r="J42" i="4" s="1"/>
  <c r="L41" i="4"/>
  <c r="J41" i="4"/>
  <c r="H41" i="4"/>
  <c r="F40" i="4"/>
  <c r="L40" i="4" s="1"/>
  <c r="F39" i="4"/>
  <c r="J39" i="4" s="1"/>
  <c r="F37" i="4"/>
  <c r="L37" i="4" s="1"/>
  <c r="F36" i="4"/>
  <c r="J36" i="4" s="1"/>
  <c r="F35" i="4"/>
  <c r="L35" i="4" s="1"/>
  <c r="J34" i="4"/>
  <c r="F33" i="4"/>
  <c r="L33" i="4" s="1"/>
  <c r="F32" i="4"/>
  <c r="J32" i="4" s="1"/>
  <c r="F31" i="4"/>
  <c r="L31" i="4" s="1"/>
  <c r="F30" i="4"/>
  <c r="J30" i="4" s="1"/>
  <c r="L29" i="4"/>
  <c r="F28" i="4"/>
  <c r="J28" i="4" s="1"/>
  <c r="F27" i="4"/>
  <c r="L27" i="4" s="1"/>
  <c r="F24" i="4"/>
  <c r="F22" i="4"/>
  <c r="F18" i="4"/>
  <c r="J17" i="4"/>
  <c r="F58" i="4"/>
  <c r="J58" i="4" s="1"/>
  <c r="F57" i="4"/>
  <c r="J57" i="4" s="1"/>
  <c r="F56" i="4"/>
  <c r="J56" i="4" s="1"/>
  <c r="F55" i="4"/>
  <c r="J55" i="4" s="1"/>
  <c r="L54" i="4"/>
  <c r="J54" i="4"/>
  <c r="H54" i="4"/>
  <c r="F53" i="4"/>
  <c r="J53" i="4" s="1"/>
  <c r="F52" i="4"/>
  <c r="J52" i="4" s="1"/>
  <c r="F50" i="4"/>
  <c r="L64" i="4"/>
  <c r="J64" i="4"/>
  <c r="H64" i="4"/>
  <c r="F68" i="4"/>
  <c r="L68" i="4" s="1"/>
  <c r="F67" i="4"/>
  <c r="H67" i="4" s="1"/>
  <c r="F66" i="4"/>
  <c r="L66" i="4" s="1"/>
  <c r="F65" i="4"/>
  <c r="H65" i="4" s="1"/>
  <c r="F63" i="4"/>
  <c r="L63" i="4" s="1"/>
  <c r="F62" i="4"/>
  <c r="L62" i="4" s="1"/>
  <c r="F60" i="4"/>
  <c r="F71" i="4"/>
  <c r="F76" i="4"/>
  <c r="L120" i="4"/>
  <c r="L121" i="4"/>
  <c r="L122" i="4"/>
  <c r="J121" i="4"/>
  <c r="J122" i="4"/>
  <c r="F89" i="4"/>
  <c r="J89" i="4" s="1"/>
  <c r="M89" i="4" s="1"/>
  <c r="F88" i="4"/>
  <c r="J88" i="4" s="1"/>
  <c r="M88" i="4" s="1"/>
  <c r="F87" i="4"/>
  <c r="L87" i="4" s="1"/>
  <c r="M87" i="4" s="1"/>
  <c r="F86" i="4"/>
  <c r="F91" i="4"/>
  <c r="F92" i="4"/>
  <c r="L92" i="4" s="1"/>
  <c r="M92" i="4" s="1"/>
  <c r="F93" i="4"/>
  <c r="J93" i="4" s="1"/>
  <c r="M93" i="4" s="1"/>
  <c r="F94" i="4"/>
  <c r="J94" i="4" s="1"/>
  <c r="M94" i="4" s="1"/>
  <c r="L96" i="4"/>
  <c r="M96" i="4" s="1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F74" i="4"/>
  <c r="J74" i="4" s="1"/>
  <c r="M74" i="4" s="1"/>
  <c r="J73" i="4"/>
  <c r="M73" i="4" s="1"/>
  <c r="L72" i="4"/>
  <c r="M72" i="4" s="1"/>
  <c r="F79" i="4"/>
  <c r="J79" i="4" s="1"/>
  <c r="M79" i="4" s="1"/>
  <c r="J78" i="4"/>
  <c r="M78" i="4" s="1"/>
  <c r="L77" i="4"/>
  <c r="M77" i="4" s="1"/>
  <c r="J83" i="4"/>
  <c r="M83" i="4" s="1"/>
  <c r="L82" i="4"/>
  <c r="M82" i="4" s="1"/>
  <c r="F84" i="4"/>
  <c r="J84" i="4" s="1"/>
  <c r="F81" i="4"/>
  <c r="L18" i="4" l="1"/>
  <c r="H18" i="4"/>
  <c r="F51" i="4"/>
  <c r="L51" i="4" s="1"/>
  <c r="H81" i="4"/>
  <c r="H71" i="4"/>
  <c r="H76" i="4"/>
  <c r="M84" i="4"/>
  <c r="H91" i="4"/>
  <c r="F61" i="4"/>
  <c r="L61" i="4" s="1"/>
  <c r="H86" i="4"/>
  <c r="M41" i="4"/>
  <c r="H57" i="4"/>
  <c r="L17" i="4"/>
  <c r="M17" i="4" s="1"/>
  <c r="H30" i="4"/>
  <c r="H42" i="4"/>
  <c r="H45" i="4"/>
  <c r="H39" i="4"/>
  <c r="L42" i="4"/>
  <c r="L45" i="4"/>
  <c r="L39" i="4"/>
  <c r="J40" i="4"/>
  <c r="J43" i="4"/>
  <c r="J46" i="4"/>
  <c r="J47" i="4"/>
  <c r="H40" i="4"/>
  <c r="H43" i="4"/>
  <c r="H46" i="4"/>
  <c r="H47" i="4"/>
  <c r="H32" i="4"/>
  <c r="H36" i="4"/>
  <c r="H34" i="4"/>
  <c r="L28" i="4"/>
  <c r="L30" i="4"/>
  <c r="L32" i="4"/>
  <c r="L34" i="4"/>
  <c r="L36" i="4"/>
  <c r="H28" i="4"/>
  <c r="J27" i="4"/>
  <c r="J29" i="4"/>
  <c r="J31" i="4"/>
  <c r="J33" i="4"/>
  <c r="J35" i="4"/>
  <c r="J37" i="4"/>
  <c r="H27" i="4"/>
  <c r="H29" i="4"/>
  <c r="H31" i="4"/>
  <c r="H33" i="4"/>
  <c r="H35" i="4"/>
  <c r="H37" i="4"/>
  <c r="J22" i="4"/>
  <c r="L22" i="4"/>
  <c r="H22" i="4"/>
  <c r="J24" i="4"/>
  <c r="L24" i="4"/>
  <c r="H24" i="4"/>
  <c r="F25" i="4"/>
  <c r="L25" i="4" s="1"/>
  <c r="M25" i="4" s="1"/>
  <c r="J18" i="4"/>
  <c r="M64" i="4"/>
  <c r="H55" i="4"/>
  <c r="J62" i="4"/>
  <c r="H68" i="4"/>
  <c r="H66" i="4"/>
  <c r="H63" i="4"/>
  <c r="J67" i="4"/>
  <c r="J65" i="4"/>
  <c r="J63" i="4"/>
  <c r="L65" i="4"/>
  <c r="L67" i="4"/>
  <c r="M67" i="4" s="1"/>
  <c r="H52" i="4"/>
  <c r="M54" i="4"/>
  <c r="L55" i="4"/>
  <c r="L57" i="4"/>
  <c r="H60" i="4"/>
  <c r="H62" i="4"/>
  <c r="J68" i="4"/>
  <c r="J66" i="4"/>
  <c r="L52" i="4"/>
  <c r="M52" i="4" s="1"/>
  <c r="H50" i="4"/>
  <c r="M50" i="4" s="1"/>
  <c r="H53" i="4"/>
  <c r="L53" i="4"/>
  <c r="H56" i="4"/>
  <c r="L56" i="4"/>
  <c r="H58" i="4"/>
  <c r="L58" i="4"/>
  <c r="M121" i="4"/>
  <c r="M122" i="4"/>
  <c r="M120" i="4"/>
  <c r="M118" i="4"/>
  <c r="M119" i="4"/>
  <c r="M117" i="4"/>
  <c r="M115" i="4"/>
  <c r="M113" i="4"/>
  <c r="M111" i="4"/>
  <c r="M109" i="4"/>
  <c r="M107" i="4"/>
  <c r="M105" i="4"/>
  <c r="M103" i="4"/>
  <c r="M101" i="4"/>
  <c r="M99" i="4"/>
  <c r="M97" i="4"/>
  <c r="M116" i="4"/>
  <c r="M114" i="4"/>
  <c r="M112" i="4"/>
  <c r="M110" i="4"/>
  <c r="M108" i="4"/>
  <c r="M106" i="4"/>
  <c r="M104" i="4"/>
  <c r="M102" i="4"/>
  <c r="M100" i="4"/>
  <c r="M98" i="4"/>
  <c r="M36" i="4" l="1"/>
  <c r="H51" i="4"/>
  <c r="M63" i="4"/>
  <c r="H61" i="4"/>
  <c r="M61" i="4" s="1"/>
  <c r="M39" i="4"/>
  <c r="M42" i="4"/>
  <c r="M57" i="4"/>
  <c r="M18" i="4"/>
  <c r="M60" i="4"/>
  <c r="M32" i="4"/>
  <c r="M86" i="4"/>
  <c r="M91" i="4"/>
  <c r="M76" i="4"/>
  <c r="M81" i="4"/>
  <c r="M71" i="4"/>
  <c r="M45" i="4"/>
  <c r="M34" i="4"/>
  <c r="M65" i="4"/>
  <c r="J123" i="4"/>
  <c r="M124" i="4" s="1"/>
  <c r="M68" i="4"/>
  <c r="M30" i="4"/>
  <c r="L123" i="4"/>
  <c r="M55" i="4"/>
  <c r="H123" i="4"/>
  <c r="M28" i="4"/>
  <c r="M24" i="4"/>
  <c r="M46" i="4"/>
  <c r="M40" i="4"/>
  <c r="M47" i="4"/>
  <c r="M43" i="4"/>
  <c r="M35" i="4"/>
  <c r="M31" i="4"/>
  <c r="M27" i="4"/>
  <c r="M37" i="4"/>
  <c r="M33" i="4"/>
  <c r="M29" i="4"/>
  <c r="M22" i="4"/>
  <c r="M58" i="4"/>
  <c r="M56" i="4"/>
  <c r="M53" i="4"/>
  <c r="M66" i="4"/>
  <c r="M62" i="4"/>
  <c r="M51" i="4"/>
  <c r="M123" i="4" l="1"/>
  <c r="M125" i="4" s="1"/>
  <c r="M126" i="4" l="1"/>
  <c r="M127" i="4" s="1"/>
  <c r="M128" i="4" l="1"/>
  <c r="M129" i="4" s="1"/>
  <c r="M130" i="4" l="1"/>
  <c r="M131" i="4" s="1"/>
</calcChain>
</file>

<file path=xl/sharedStrings.xml><?xml version="1.0" encoding="utf-8"?>
<sst xmlns="http://schemas.openxmlformats.org/spreadsheetml/2006/main" count="255" uniqueCount="123">
  <si>
    <t>ხელფასი</t>
  </si>
  <si>
    <t>№</t>
  </si>
  <si>
    <t>სამუშაოს დასახელება</t>
  </si>
  <si>
    <t>განზომილება</t>
  </si>
  <si>
    <t>სულ</t>
  </si>
  <si>
    <t>კგ</t>
  </si>
  <si>
    <t>სხვა მასალები</t>
  </si>
  <si>
    <t>ტონა</t>
  </si>
  <si>
    <t>ლარი</t>
  </si>
  <si>
    <t>15-168-7</t>
  </si>
  <si>
    <t>ფითხი</t>
  </si>
  <si>
    <t>ცალი</t>
  </si>
  <si>
    <t>ხარჯთაღრიცხვის კრებული, ცხრილი</t>
  </si>
  <si>
    <t>რაოდენობა</t>
  </si>
  <si>
    <t>მასალის ღირებულება</t>
  </si>
  <si>
    <t>ტრანსპორტი და მექანიზმები</t>
  </si>
  <si>
    <t>სულ ლარი</t>
  </si>
  <si>
    <t>ნორმატიული</t>
  </si>
  <si>
    <t>ერთ. ღ-ბა</t>
  </si>
  <si>
    <t>შრომითი რესურსები</t>
  </si>
  <si>
    <t>მანქანები</t>
  </si>
  <si>
    <t>მ</t>
  </si>
  <si>
    <t>მასალები</t>
  </si>
  <si>
    <t>სფერული ვენტილი დ63</t>
  </si>
  <si>
    <t>ვენტილი დ20 (მახავიკით)</t>
  </si>
  <si>
    <t>სფერული ვენტილი დ32</t>
  </si>
  <si>
    <t>სფერული ვენტილი დ25</t>
  </si>
  <si>
    <t>კუთხე მუხლი დ63*90</t>
  </si>
  <si>
    <t>ქურო დ63</t>
  </si>
  <si>
    <t>ქურო დ50</t>
  </si>
  <si>
    <t>ქურო დ40</t>
  </si>
  <si>
    <t>ქურო დ32</t>
  </si>
  <si>
    <t>კუთხე  დ32*90</t>
  </si>
  <si>
    <t>ქურო დ25</t>
  </si>
  <si>
    <t>ქურო დ20</t>
  </si>
  <si>
    <t>კუთხე დ20</t>
  </si>
  <si>
    <t>კუთხე დ25</t>
  </si>
  <si>
    <t>სამკაპი 63*20*63</t>
  </si>
  <si>
    <t>სამკაპი 50*20*50</t>
  </si>
  <si>
    <t>სამკაპი 40*20*40</t>
  </si>
  <si>
    <t>სამკაპი 32*20*32</t>
  </si>
  <si>
    <t>გადამყვანი 63*50</t>
  </si>
  <si>
    <t>გადამყვანი 50*40</t>
  </si>
  <si>
    <t>გადამყვანი 32*25</t>
  </si>
  <si>
    <t>გადამყვანი 40*32</t>
  </si>
  <si>
    <t>რკინარეზინის სამაგრი დ63</t>
  </si>
  <si>
    <t>რკინარეზინის სამაგრი დ50</t>
  </si>
  <si>
    <t>რკინარეზინის სამაგრი დ40</t>
  </si>
  <si>
    <t>რკინარეზინის სამაგრი დ32</t>
  </si>
  <si>
    <t>რკინარეზინის სამაგრი დ25</t>
  </si>
  <si>
    <t>16-24-3.</t>
  </si>
  <si>
    <t>grZ.m.</t>
  </si>
  <si>
    <t>SromiTi resursebi</t>
  </si>
  <si>
    <t>kac/sT</t>
  </si>
  <si>
    <t>manqanebi</t>
  </si>
  <si>
    <t>lari</t>
  </si>
  <si>
    <t>danarCeni xarjebi</t>
  </si>
  <si>
    <t>16-24-5.</t>
  </si>
  <si>
    <r>
      <t xml:space="preserve">milis Rirebuleba </t>
    </r>
    <r>
      <rPr>
        <sz val="11"/>
        <rFont val="Cambria"/>
        <family val="1"/>
        <charset val="204"/>
      </rPr>
      <t>d</t>
    </r>
    <r>
      <rPr>
        <sz val="11"/>
        <rFont val="AcadNusx"/>
      </rPr>
      <t>=40mm</t>
    </r>
  </si>
  <si>
    <r>
      <t xml:space="preserve">civi wyalsadenis polipropilenis milebis mowy. </t>
    </r>
    <r>
      <rPr>
        <b/>
        <sz val="11"/>
        <rFont val="Cambria"/>
        <family val="1"/>
        <charset val="204"/>
      </rPr>
      <t>PN-10   d=40</t>
    </r>
  </si>
  <si>
    <t>16-24-4.</t>
  </si>
  <si>
    <r>
      <t xml:space="preserve">minaboWkovani milebis mowy. </t>
    </r>
    <r>
      <rPr>
        <b/>
        <sz val="11"/>
        <rFont val="Calibri"/>
        <family val="2"/>
        <charset val="204"/>
        <scheme val="minor"/>
      </rPr>
      <t>d</t>
    </r>
    <r>
      <rPr>
        <b/>
        <sz val="11"/>
        <rFont val="AcadNusx"/>
      </rPr>
      <t>=40mm</t>
    </r>
  </si>
  <si>
    <r>
      <t xml:space="preserve">milis Rirebuleba </t>
    </r>
    <r>
      <rPr>
        <sz val="11"/>
        <rFont val="Calibri"/>
        <family val="2"/>
        <charset val="204"/>
        <scheme val="minor"/>
      </rPr>
      <t>d</t>
    </r>
    <r>
      <rPr>
        <sz val="11"/>
        <rFont val="AcadNusx"/>
      </rPr>
      <t>=40mm</t>
    </r>
  </si>
  <si>
    <r>
      <t xml:space="preserve">minaboWkovani milebis mowy. </t>
    </r>
    <r>
      <rPr>
        <b/>
        <sz val="11"/>
        <rFont val="Calibri"/>
        <family val="2"/>
        <charset val="204"/>
        <scheme val="minor"/>
      </rPr>
      <t>d</t>
    </r>
    <r>
      <rPr>
        <b/>
        <sz val="11"/>
        <rFont val="AcadNusx"/>
      </rPr>
      <t>=50mm</t>
    </r>
  </si>
  <si>
    <r>
      <t xml:space="preserve">minaboWkovani milebis mowy. </t>
    </r>
    <r>
      <rPr>
        <b/>
        <sz val="11"/>
        <rFont val="Calibri"/>
        <family val="2"/>
        <charset val="204"/>
        <scheme val="minor"/>
      </rPr>
      <t>d</t>
    </r>
    <r>
      <rPr>
        <b/>
        <sz val="11"/>
        <rFont val="AcadNusx"/>
      </rPr>
      <t>=63mm</t>
    </r>
  </si>
  <si>
    <r>
      <t xml:space="preserve">milis Rirebuleba </t>
    </r>
    <r>
      <rPr>
        <sz val="11"/>
        <rFont val="Calibri"/>
        <family val="2"/>
        <charset val="204"/>
        <scheme val="minor"/>
      </rPr>
      <t>d</t>
    </r>
    <r>
      <rPr>
        <sz val="11"/>
        <rFont val="AcadNusx"/>
      </rPr>
      <t>=63mm</t>
    </r>
  </si>
  <si>
    <r>
      <t xml:space="preserve">milis Rirebuleba </t>
    </r>
    <r>
      <rPr>
        <sz val="11"/>
        <rFont val="Calibri"/>
        <family val="2"/>
        <charset val="204"/>
        <scheme val="minor"/>
      </rPr>
      <t>d</t>
    </r>
    <r>
      <rPr>
        <sz val="11"/>
        <rFont val="AcadNusx"/>
      </rPr>
      <t>=50mm</t>
    </r>
  </si>
  <si>
    <t>წყალსადენის მილების ფიტინგები</t>
  </si>
  <si>
    <t>minaboWkovani milebis mowy. d=32mm</t>
  </si>
  <si>
    <t>2,6-2</t>
  </si>
  <si>
    <t>minaboWkovani milebis mowy. d=25mm</t>
  </si>
  <si>
    <r>
      <t xml:space="preserve">milis Rirebuleba </t>
    </r>
    <r>
      <rPr>
        <sz val="11"/>
        <rFont val="Calibri"/>
        <family val="2"/>
        <charset val="204"/>
        <scheme val="minor"/>
      </rPr>
      <t>d</t>
    </r>
    <r>
      <rPr>
        <sz val="11"/>
        <rFont val="AcadNusx"/>
      </rPr>
      <t>=32mm</t>
    </r>
  </si>
  <si>
    <r>
      <t xml:space="preserve">milis Rirebuleba </t>
    </r>
    <r>
      <rPr>
        <sz val="11"/>
        <rFont val="Calibri"/>
        <family val="2"/>
        <charset val="204"/>
        <scheme val="minor"/>
      </rPr>
      <t>d</t>
    </r>
    <r>
      <rPr>
        <sz val="11"/>
        <rFont val="AcadNusx"/>
      </rPr>
      <t>=25mm</t>
    </r>
  </si>
  <si>
    <r>
      <t xml:space="preserve">milis Rirebuleba </t>
    </r>
    <r>
      <rPr>
        <sz val="11"/>
        <rFont val="Cambria"/>
        <family val="1"/>
        <charset val="204"/>
      </rPr>
      <t>d</t>
    </r>
    <r>
      <rPr>
        <sz val="11"/>
        <rFont val="AcadNusx"/>
      </rPr>
      <t>=32mm</t>
    </r>
  </si>
  <si>
    <r>
      <t xml:space="preserve">civi wyalsadenis polipropilenis milebis mowy. </t>
    </r>
    <r>
      <rPr>
        <b/>
        <sz val="11"/>
        <rFont val="Cambria"/>
        <family val="1"/>
        <charset val="204"/>
      </rPr>
      <t>PN-10   d=32</t>
    </r>
  </si>
  <si>
    <r>
      <t xml:space="preserve">civi wyalsadenis polipropilenis milebis mowy. </t>
    </r>
    <r>
      <rPr>
        <b/>
        <sz val="11"/>
        <rFont val="Cambria"/>
        <family val="1"/>
        <charset val="204"/>
      </rPr>
      <t>PN-10   d=50</t>
    </r>
  </si>
  <si>
    <t>16-24-6.</t>
  </si>
  <si>
    <t>16-24-7.</t>
  </si>
  <si>
    <t>cxeli wyaliს მილები</t>
  </si>
  <si>
    <t>ცივი წყალის მილები</t>
  </si>
  <si>
    <r>
      <t xml:space="preserve">milis Rirebuleba </t>
    </r>
    <r>
      <rPr>
        <sz val="11"/>
        <rFont val="Cambria"/>
        <family val="1"/>
        <charset val="204"/>
      </rPr>
      <t>d</t>
    </r>
    <r>
      <rPr>
        <sz val="11"/>
        <rFont val="AcadNusx"/>
      </rPr>
      <t xml:space="preserve">=50mm </t>
    </r>
  </si>
  <si>
    <t>46-23-5</t>
  </si>
  <si>
    <t>კუბ.მ.</t>
  </si>
  <si>
    <t>კაც/სთ</t>
  </si>
  <si>
    <t>რ21-87</t>
  </si>
  <si>
    <t>ტერიტორიის გასუფთავება სამშენებლო ნაგვისგან ხელით</t>
  </si>
  <si>
    <t>r1-3გამ</t>
  </si>
  <si>
    <t>სამშენებლო ნაგვის დატვირთვა ავტოთვითმცლელებზე ხელით</t>
  </si>
  <si>
    <t>სრფ2018-IV</t>
  </si>
  <si>
    <t>სამშენებლო ნაგვის ტრანსპორტირება 25 კმ.-ზე</t>
  </si>
  <si>
    <t>10-10-3გამ</t>
  </si>
  <si>
    <t>კედელზე თაბაშირმუყაოს ფილის მონტაჟი</t>
  </si>
  <si>
    <t>კვ.მ.</t>
  </si>
  <si>
    <t>თაბაშირმუყაოს ფილა</t>
  </si>
  <si>
    <t>პირდაპირი საკიდი</t>
  </si>
  <si>
    <t>გამჭედი დუბელი 6X35</t>
  </si>
  <si>
    <t>თვითმჭრელი 4,2X13</t>
  </si>
  <si>
    <t>თვითმჭრელი 3,5X35</t>
  </si>
  <si>
    <t>ქვაბამბა სისქით 5 სმ</t>
  </si>
  <si>
    <r>
      <t xml:space="preserve">პროფილი </t>
    </r>
    <r>
      <rPr>
        <sz val="10"/>
        <color indexed="8"/>
        <rFont val="Arial Rounded MT Bold"/>
        <family val="2"/>
      </rPr>
      <t>UD  (სისქით 0.5მმ)</t>
    </r>
  </si>
  <si>
    <r>
      <t xml:space="preserve">პროფილი </t>
    </r>
    <r>
      <rPr>
        <sz val="10"/>
        <color indexed="8"/>
        <rFont val="Arial Rounded MT Bold"/>
        <family val="2"/>
      </rPr>
      <t>CD  (სისქით 0.5მმ)</t>
    </r>
  </si>
  <si>
    <t>კედლის შეღებვა მაღალხარისხოვანი წყალემულსიის საღებავით</t>
  </si>
  <si>
    <t>შრომის დანახარჯები</t>
  </si>
  <si>
    <t>სხვადასხვა მექანიზმები</t>
  </si>
  <si>
    <t>გრუნტი</t>
  </si>
  <si>
    <t>წყალემულსია</t>
  </si>
  <si>
    <t>ზუმფარა</t>
  </si>
  <si>
    <t>სხვა ხარჯები</t>
  </si>
  <si>
    <t>შპალერი</t>
  </si>
  <si>
    <t>პროექტი</t>
  </si>
  <si>
    <t>კედლების დანგრევა</t>
  </si>
  <si>
    <t>jami</t>
  </si>
  <si>
    <t>satransporto xarjebi masalaze</t>
  </si>
  <si>
    <t>zednadebi xarjebi</t>
  </si>
  <si>
    <t xml:space="preserve">gegmiuri mogeba </t>
  </si>
  <si>
    <t>dRg</t>
  </si>
  <si>
    <r>
      <t xml:space="preserve">civi wyalsadenis polipropilenis milebis mowy. </t>
    </r>
    <r>
      <rPr>
        <b/>
        <sz val="11"/>
        <rFont val="Cambria"/>
        <family val="1"/>
        <charset val="204"/>
      </rPr>
      <t>PN-10   d=63</t>
    </r>
  </si>
  <si>
    <r>
      <t xml:space="preserve">milis Rirebuleba </t>
    </r>
    <r>
      <rPr>
        <sz val="11"/>
        <rFont val="Cambria"/>
        <family val="1"/>
        <charset val="204"/>
      </rPr>
      <t>d</t>
    </r>
    <r>
      <rPr>
        <sz val="11"/>
        <rFont val="AcadNusx"/>
      </rPr>
      <t>=63mm ცივი</t>
    </r>
  </si>
  <si>
    <t>საბაზრო</t>
  </si>
  <si>
    <t>metri</t>
  </si>
  <si>
    <t xml:space="preserve">wylis milebis დემონტაჟი </t>
  </si>
  <si>
    <t>ხარჯთაღრიცხვა</t>
  </si>
  <si>
    <t>წყლის მომარაგების, ცხელი წყლის და ცხელი წყლის საცირკულაციო დგარების: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</si>
</sst>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L_a_r_i_-;\-* #,##0.00\ _L_a_r_i_-;_-* &quot;-&quot;??\ _L_a_r_i_-;_-@_-"/>
    <numFmt numFmtId="166" formatCode="_-* #,##0.00_р_._-;\-* #,##0.00_р_._-;_-* \-??_р_._-;_-@_-"/>
    <numFmt numFmtId="167" formatCode="0.000"/>
    <numFmt numFmtId="168" formatCode="0.0000"/>
    <numFmt numFmtId="169" formatCode="0.0"/>
    <numFmt numFmtId="170" formatCode="_-* #,##0.00_р_._-;\-* #,##0.00_р_._-;_-* &quot;-&quot;??_р_._-;_-@_-"/>
    <numFmt numFmtId="171" formatCode="_-* #,##0.000_-;\-* #,##0.000_-;_-* &quot;-&quot;??_-;_-@_-"/>
    <numFmt numFmtId="172" formatCode="_-* #,##0.0000_-;\-* #,##0.0000_-;_-* &quot;-&quot;??_-;_-@_-"/>
    <numFmt numFmtId="173" formatCode="_-* #,##0.00\ [$₾-437]_-;\-* #,##0.00\ [$₾-437]_-;_-* &quot;-&quot;??\ [$₾-437]_-;_-@_-"/>
  </numFmts>
  <fonts count="7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name val="AcadNusx"/>
    </font>
    <font>
      <sz val="11"/>
      <name val="AcadNusx"/>
    </font>
    <font>
      <sz val="12"/>
      <name val="AcadNusx"/>
    </font>
    <font>
      <sz val="10"/>
      <name val="AcadNusx"/>
    </font>
    <font>
      <sz val="11"/>
      <name val="Cambria"/>
      <family val="1"/>
      <charset val="204"/>
    </font>
    <font>
      <sz val="8"/>
      <name val="AcadNusx"/>
    </font>
    <font>
      <b/>
      <sz val="10"/>
      <name val="AcadNusx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hveuNusx"/>
    </font>
    <font>
      <sz val="1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name val="Cambria"/>
      <family val="1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achveulebrivi Thin"/>
      <family val="2"/>
    </font>
    <font>
      <b/>
      <sz val="10"/>
      <name val="Arachveulebrivi Thin"/>
      <family val="2"/>
    </font>
    <font>
      <sz val="10"/>
      <color theme="1"/>
      <name val="Calibri"/>
      <family val="2"/>
      <scheme val="minor"/>
    </font>
    <font>
      <sz val="10"/>
      <color indexed="8"/>
      <name val="Arial Rounded MT Bold"/>
      <family val="2"/>
    </font>
    <font>
      <sz val="10"/>
      <color theme="1"/>
      <name val="AcadNusx"/>
    </font>
    <font>
      <sz val="10"/>
      <name val="Sylfaen"/>
      <family val="1"/>
    </font>
    <font>
      <sz val="11"/>
      <name val="Times New Roman"/>
      <family val="1"/>
    </font>
    <font>
      <sz val="10"/>
      <name val="Sylfaen"/>
      <family val="1"/>
      <charset val="204"/>
    </font>
    <font>
      <sz val="9"/>
      <name val="AcadNusx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8">
    <xf numFmtId="0" fontId="0" fillId="0" borderId="0"/>
    <xf numFmtId="166" fontId="9" fillId="0" borderId="0" applyBorder="0" applyProtection="0"/>
    <xf numFmtId="0" fontId="9" fillId="0" borderId="0" applyBorder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4" fillId="22" borderId="4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0" fontId="25" fillId="23" borderId="5" applyNumberFormat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3" fillId="9" borderId="4" applyNumberFormat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0" fillId="0" borderId="0"/>
    <xf numFmtId="0" fontId="26" fillId="0" borderId="0"/>
    <xf numFmtId="0" fontId="26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0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36" fillId="0" borderId="0"/>
    <xf numFmtId="0" fontId="11" fillId="0" borderId="0"/>
    <xf numFmtId="0" fontId="37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0" fillId="0" borderId="0"/>
    <xf numFmtId="0" fontId="13" fillId="0" borderId="0"/>
    <xf numFmtId="0" fontId="44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13" fillId="25" borderId="10" applyNumberFormat="0" applyFon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0" fontId="38" fillId="22" borderId="11" applyNumberFormat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26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46" fillId="2" borderId="0" applyNumberFormat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60" fillId="22" borderId="11" applyNumberFormat="0" applyAlignment="0" applyProtection="0"/>
    <xf numFmtId="0" fontId="62" fillId="0" borderId="12" applyNumberFormat="0" applyFill="0" applyAlignment="0" applyProtection="0"/>
    <xf numFmtId="0" fontId="10" fillId="25" borderId="10" applyNumberFormat="0" applyFont="0" applyAlignment="0" applyProtection="0"/>
    <xf numFmtId="0" fontId="6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60" fillId="22" borderId="11" applyNumberFormat="0" applyAlignment="0" applyProtection="0"/>
    <xf numFmtId="0" fontId="10" fillId="25" borderId="10" applyNumberFormat="0" applyFont="0" applyAlignment="0" applyProtection="0"/>
    <xf numFmtId="0" fontId="27" fillId="0" borderId="0"/>
    <xf numFmtId="0" fontId="27" fillId="0" borderId="0"/>
    <xf numFmtId="0" fontId="11" fillId="0" borderId="0"/>
    <xf numFmtId="0" fontId="12" fillId="0" borderId="0"/>
    <xf numFmtId="0" fontId="58" fillId="0" borderId="9" applyNumberFormat="0" applyFill="0" applyAlignment="0" applyProtection="0"/>
    <xf numFmtId="0" fontId="57" fillId="9" borderId="4" applyNumberFormat="0" applyAlignment="0" applyProtection="0"/>
    <xf numFmtId="0" fontId="59" fillId="24" borderId="0" applyNumberFormat="0" applyBorder="0" applyAlignment="0" applyProtection="0"/>
    <xf numFmtId="0" fontId="58" fillId="0" borderId="9" applyNumberFormat="0" applyFill="0" applyAlignment="0" applyProtection="0"/>
    <xf numFmtId="0" fontId="56" fillId="0" borderId="8" applyNumberFormat="0" applyFill="0" applyAlignment="0" applyProtection="0"/>
    <xf numFmtId="0" fontId="57" fillId="9" borderId="4" applyNumberFormat="0" applyAlignment="0" applyProtection="0"/>
    <xf numFmtId="0" fontId="55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6" fillId="0" borderId="8" applyNumberFormat="0" applyFill="0" applyAlignment="0" applyProtection="0"/>
    <xf numFmtId="0" fontId="55" fillId="0" borderId="7" applyNumberFormat="0" applyFill="0" applyAlignment="0" applyProtection="0"/>
    <xf numFmtId="0" fontId="54" fillId="0" borderId="6" applyNumberFormat="0" applyFill="0" applyAlignment="0" applyProtection="0"/>
    <xf numFmtId="0" fontId="53" fillId="6" borderId="0" applyNumberFormat="0" applyBorder="0" applyAlignment="0" applyProtection="0"/>
    <xf numFmtId="0" fontId="52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64" fillId="0" borderId="0" applyFont="0" applyFill="0" applyBorder="0" applyAlignment="0" applyProtection="0"/>
    <xf numFmtId="0" fontId="51" fillId="23" borderId="5" applyNumberFormat="0" applyAlignment="0" applyProtection="0"/>
    <xf numFmtId="0" fontId="50" fillId="22" borderId="4" applyNumberFormat="0" applyAlignment="0" applyProtection="0"/>
    <xf numFmtId="0" fontId="51" fillId="23" borderId="5" applyNumberFormat="0" applyAlignment="0" applyProtection="0"/>
    <xf numFmtId="0" fontId="50" fillId="22" borderId="4" applyNumberFormat="0" applyAlignment="0" applyProtection="0"/>
    <xf numFmtId="0" fontId="50" fillId="22" borderId="4" applyNumberFormat="0" applyAlignment="0" applyProtection="0"/>
    <xf numFmtId="0" fontId="49" fillId="5" borderId="0" applyNumberFormat="0" applyBorder="0" applyAlignment="0" applyProtection="0"/>
    <xf numFmtId="0" fontId="51" fillId="23" borderId="5" applyNumberFormat="0" applyAlignment="0" applyProtection="0"/>
    <xf numFmtId="0" fontId="48" fillId="21" borderId="0" applyNumberFormat="0" applyBorder="0" applyAlignment="0" applyProtection="0"/>
    <xf numFmtId="0" fontId="48" fillId="16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8" fillId="19" borderId="0" applyNumberFormat="0" applyBorder="0" applyAlignment="0" applyProtection="0"/>
    <xf numFmtId="0" fontId="48" fillId="18" borderId="0" applyNumberFormat="0" applyBorder="0" applyAlignment="0" applyProtection="0"/>
    <xf numFmtId="0" fontId="54" fillId="0" borderId="6" applyNumberFormat="0" applyFill="0" applyAlignment="0" applyProtection="0"/>
    <xf numFmtId="0" fontId="48" fillId="17" borderId="0" applyNumberFormat="0" applyBorder="0" applyAlignment="0" applyProtection="0"/>
    <xf numFmtId="0" fontId="55" fillId="0" borderId="7" applyNumberFormat="0" applyFill="0" applyAlignment="0" applyProtection="0"/>
    <xf numFmtId="0" fontId="48" fillId="16" borderId="0" applyNumberFormat="0" applyBorder="0" applyAlignment="0" applyProtection="0"/>
    <xf numFmtId="0" fontId="48" fillId="15" borderId="0" applyNumberFormat="0" applyBorder="0" applyAlignment="0" applyProtection="0"/>
    <xf numFmtId="0" fontId="56" fillId="0" borderId="8" applyNumberFormat="0" applyFill="0" applyAlignment="0" applyProtection="0"/>
    <xf numFmtId="0" fontId="48" fillId="12" borderId="0" applyNumberFormat="0" applyBorder="0" applyAlignment="0" applyProtection="0"/>
    <xf numFmtId="0" fontId="48" fillId="11" borderId="0" applyNumberFormat="0" applyBorder="0" applyAlignment="0" applyProtection="0"/>
    <xf numFmtId="0" fontId="57" fillId="9" borderId="4" applyNumberFormat="0" applyAlignment="0" applyProtection="0"/>
    <xf numFmtId="0" fontId="48" fillId="14" borderId="0" applyNumberFormat="0" applyBorder="0" applyAlignment="0" applyProtection="0"/>
    <xf numFmtId="0" fontId="58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1" fillId="0" borderId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37" fillId="0" borderId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0" fillId="25" borderId="10" applyNumberFormat="0" applyFont="0" applyAlignment="0" applyProtection="0"/>
    <xf numFmtId="0" fontId="12" fillId="6" borderId="0" applyNumberFormat="0" applyBorder="0" applyAlignment="0" applyProtection="0"/>
    <xf numFmtId="0" fontId="60" fillId="22" borderId="11" applyNumberFormat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 applyNumberFormat="0" applyFill="0" applyBorder="0" applyAlignment="0" applyProtection="0"/>
    <xf numFmtId="0" fontId="11" fillId="0" borderId="0"/>
    <xf numFmtId="0" fontId="62" fillId="0" borderId="12" applyNumberFormat="0" applyFill="0" applyAlignment="0" applyProtection="0"/>
    <xf numFmtId="0" fontId="27" fillId="0" borderId="0"/>
    <xf numFmtId="170" fontId="12" fillId="0" borderId="0" applyFont="0" applyFill="0" applyBorder="0" applyAlignment="0" applyProtection="0"/>
    <xf numFmtId="0" fontId="11" fillId="0" borderId="0"/>
    <xf numFmtId="0" fontId="2" fillId="0" borderId="0"/>
    <xf numFmtId="0" fontId="62" fillId="0" borderId="12" applyNumberFormat="0" applyFill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73" fillId="0" borderId="0"/>
    <xf numFmtId="170" fontId="7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3" fillId="0" borderId="0"/>
    <xf numFmtId="0" fontId="10" fillId="0" borderId="0"/>
    <xf numFmtId="0" fontId="11" fillId="0" borderId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2" fillId="0" borderId="0"/>
    <xf numFmtId="0" fontId="74" fillId="0" borderId="0"/>
    <xf numFmtId="0" fontId="74" fillId="0" borderId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0" fontId="38" fillId="22" borderId="26" applyNumberFormat="0" applyAlignment="0" applyProtection="0"/>
    <xf numFmtId="9" fontId="72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12" fillId="0" borderId="0"/>
    <xf numFmtId="0" fontId="13" fillId="0" borderId="0"/>
    <xf numFmtId="0" fontId="1" fillId="0" borderId="0"/>
    <xf numFmtId="0" fontId="11" fillId="0" borderId="0"/>
    <xf numFmtId="0" fontId="45" fillId="0" borderId="0"/>
    <xf numFmtId="0" fontId="11" fillId="0" borderId="0"/>
  </cellStyleXfs>
  <cellXfs count="243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" fontId="6" fillId="0" borderId="1" xfId="6" applyNumberFormat="1" applyFont="1" applyBorder="1" applyAlignment="1">
      <alignment horizontal="center" vertical="center" wrapText="1"/>
    </xf>
    <xf numFmtId="2" fontId="6" fillId="0" borderId="1" xfId="6" applyNumberFormat="1" applyFont="1" applyBorder="1" applyAlignment="1">
      <alignment horizontal="center" vertical="center" wrapText="1"/>
    </xf>
    <xf numFmtId="3" fontId="6" fillId="0" borderId="1" xfId="6" applyNumberFormat="1" applyFont="1" applyBorder="1" applyAlignment="1">
      <alignment horizontal="center" vertical="center" wrapText="1"/>
    </xf>
    <xf numFmtId="3" fontId="6" fillId="0" borderId="2" xfId="6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7" applyFont="1" applyBorder="1" applyAlignment="1">
      <alignment horizontal="center" vertical="center" wrapText="1"/>
    </xf>
    <xf numFmtId="167" fontId="5" fillId="0" borderId="0" xfId="7" applyNumberFormat="1" applyFont="1" applyBorder="1" applyAlignment="1">
      <alignment horizontal="center" vertical="center" wrapText="1"/>
    </xf>
    <xf numFmtId="2" fontId="5" fillId="0" borderId="0" xfId="7" applyNumberFormat="1" applyFont="1" applyBorder="1" applyAlignment="1">
      <alignment vertical="center" wrapText="1"/>
    </xf>
    <xf numFmtId="2" fontId="5" fillId="0" borderId="0" xfId="7" applyNumberFormat="1" applyFont="1" applyBorder="1" applyAlignment="1">
      <alignment horizontal="center" vertical="center" wrapText="1"/>
    </xf>
    <xf numFmtId="0" fontId="5" fillId="0" borderId="0" xfId="7" applyFont="1" applyBorder="1" applyAlignment="1">
      <alignment horizontal="right" vertical="center" wrapText="1"/>
    </xf>
    <xf numFmtId="0" fontId="10" fillId="3" borderId="3" xfId="0" applyFont="1" applyFill="1" applyBorder="1" applyAlignment="1">
      <alignment horizontal="left" vertical="center" wrapText="1"/>
    </xf>
    <xf numFmtId="2" fontId="17" fillId="3" borderId="16" xfId="0" applyNumberFormat="1" applyFont="1" applyFill="1" applyBorder="1" applyAlignment="1">
      <alignment horizontal="center" vertical="center"/>
    </xf>
    <xf numFmtId="2" fontId="20" fillId="3" borderId="16" xfId="944" applyNumberFormat="1" applyFont="1" applyFill="1" applyBorder="1" applyAlignment="1">
      <alignment horizontal="center" vertical="center" wrapText="1"/>
    </xf>
    <xf numFmtId="168" fontId="17" fillId="3" borderId="16" xfId="944" applyNumberFormat="1" applyFont="1" applyFill="1" applyBorder="1" applyAlignment="1">
      <alignment horizontal="center" vertical="center" wrapText="1"/>
    </xf>
    <xf numFmtId="0" fontId="20" fillId="3" borderId="16" xfId="944" applyFont="1" applyFill="1" applyBorder="1" applyAlignment="1">
      <alignment horizontal="center" vertical="center" wrapText="1"/>
    </xf>
    <xf numFmtId="49" fontId="17" fillId="3" borderId="16" xfId="944" applyNumberFormat="1" applyFont="1" applyFill="1" applyBorder="1" applyAlignment="1">
      <alignment horizontal="center" vertical="center" wrapText="1"/>
    </xf>
    <xf numFmtId="2" fontId="17" fillId="3" borderId="18" xfId="779" applyNumberFormat="1" applyFont="1" applyFill="1" applyBorder="1" applyAlignment="1">
      <alignment horizontal="center" vertical="center" wrapText="1"/>
    </xf>
    <xf numFmtId="168" fontId="69" fillId="3" borderId="18" xfId="0" applyNumberFormat="1" applyFont="1" applyFill="1" applyBorder="1" applyAlignment="1">
      <alignment horizontal="center" vertical="center" wrapText="1"/>
    </xf>
    <xf numFmtId="0" fontId="17" fillId="3" borderId="18" xfId="651" applyNumberFormat="1" applyFont="1" applyFill="1" applyBorder="1" applyAlignment="1" applyProtection="1">
      <alignment horizontal="center" vertical="center" wrapText="1"/>
    </xf>
    <xf numFmtId="2" fontId="17" fillId="3" borderId="14" xfId="779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 applyProtection="1">
      <alignment horizontal="center" vertical="center" wrapText="1"/>
    </xf>
    <xf numFmtId="168" fontId="69" fillId="3" borderId="14" xfId="0" applyNumberFormat="1" applyFont="1" applyFill="1" applyBorder="1" applyAlignment="1">
      <alignment horizontal="center" vertical="center" wrapText="1"/>
    </xf>
    <xf numFmtId="0" fontId="17" fillId="3" borderId="14" xfId="651" applyFont="1" applyFill="1" applyBorder="1" applyAlignment="1" applyProtection="1">
      <alignment horizontal="left" vertical="center" wrapText="1"/>
    </xf>
    <xf numFmtId="0" fontId="17" fillId="3" borderId="14" xfId="651" applyNumberFormat="1" applyFont="1" applyFill="1" applyBorder="1" applyAlignment="1" applyProtection="1">
      <alignment horizontal="center" vertical="center" wrapText="1"/>
    </xf>
    <xf numFmtId="0" fontId="67" fillId="3" borderId="14" xfId="635" applyFont="1" applyFill="1" applyBorder="1" applyAlignment="1">
      <alignment horizontal="left" vertical="center" wrapText="1"/>
    </xf>
    <xf numFmtId="168" fontId="67" fillId="3" borderId="14" xfId="0" applyNumberFormat="1" applyFont="1" applyFill="1" applyBorder="1" applyAlignment="1">
      <alignment horizontal="center" vertical="center" wrapText="1"/>
    </xf>
    <xf numFmtId="0" fontId="67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2" fontId="17" fillId="3" borderId="16" xfId="777" applyNumberFormat="1" applyFont="1" applyFill="1" applyBorder="1" applyAlignment="1">
      <alignment horizontal="center" vertical="center"/>
    </xf>
    <xf numFmtId="168" fontId="67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2" fontId="17" fillId="3" borderId="16" xfId="589" applyNumberFormat="1" applyFont="1" applyFill="1" applyBorder="1" applyAlignment="1">
      <alignment horizontal="center" vertical="center"/>
    </xf>
    <xf numFmtId="168" fontId="67" fillId="3" borderId="16" xfId="589" applyNumberFormat="1" applyFont="1" applyFill="1" applyBorder="1" applyAlignment="1">
      <alignment horizontal="center" vertical="center"/>
    </xf>
    <xf numFmtId="0" fontId="68" fillId="3" borderId="16" xfId="589" applyFont="1" applyFill="1" applyBorder="1" applyAlignment="1">
      <alignment horizontal="center" vertical="center"/>
    </xf>
    <xf numFmtId="0" fontId="17" fillId="3" borderId="16" xfId="589" applyFont="1" applyFill="1" applyBorder="1" applyAlignment="1">
      <alignment horizontal="center" vertical="center" wrapText="1"/>
    </xf>
    <xf numFmtId="2" fontId="17" fillId="3" borderId="18" xfId="777" applyNumberFormat="1" applyFont="1" applyFill="1" applyBorder="1" applyAlignment="1">
      <alignment horizontal="center" vertical="center"/>
    </xf>
    <xf numFmtId="168" fontId="67" fillId="3" borderId="18" xfId="591" applyNumberFormat="1" applyFont="1" applyFill="1" applyBorder="1" applyAlignment="1">
      <alignment horizontal="center" vertical="center"/>
    </xf>
    <xf numFmtId="0" fontId="17" fillId="3" borderId="18" xfId="591" applyFont="1" applyFill="1" applyBorder="1" applyAlignment="1">
      <alignment horizontal="center" vertical="center"/>
    </xf>
    <xf numFmtId="2" fontId="17" fillId="3" borderId="16" xfId="591" applyNumberFormat="1" applyFont="1" applyFill="1" applyBorder="1" applyAlignment="1">
      <alignment horizontal="center" vertical="center" wrapText="1"/>
    </xf>
    <xf numFmtId="2" fontId="20" fillId="3" borderId="16" xfId="591" applyNumberFormat="1" applyFont="1" applyFill="1" applyBorder="1" applyAlignment="1">
      <alignment horizontal="center" vertical="center" wrapText="1"/>
    </xf>
    <xf numFmtId="168" fontId="67" fillId="3" borderId="16" xfId="591" applyNumberFormat="1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/>
    </xf>
    <xf numFmtId="0" fontId="17" fillId="3" borderId="16" xfId="591" applyFont="1" applyFill="1" applyBorder="1" applyAlignment="1">
      <alignment horizontal="center" vertical="center" wrapText="1"/>
    </xf>
    <xf numFmtId="2" fontId="17" fillId="3" borderId="18" xfId="778" applyNumberFormat="1" applyFont="1" applyFill="1" applyBorder="1" applyAlignment="1">
      <alignment horizontal="center" vertical="center"/>
    </xf>
    <xf numFmtId="168" fontId="67" fillId="3" borderId="18" xfId="655" applyNumberFormat="1" applyFont="1" applyFill="1" applyBorder="1" applyAlignment="1">
      <alignment horizontal="center" vertical="center"/>
    </xf>
    <xf numFmtId="0" fontId="67" fillId="3" borderId="18" xfId="0" applyFont="1" applyFill="1" applyBorder="1" applyAlignment="1">
      <alignment horizontal="center" vertical="center"/>
    </xf>
    <xf numFmtId="0" fontId="17" fillId="3" borderId="18" xfId="655" applyFont="1" applyFill="1" applyBorder="1" applyAlignment="1">
      <alignment horizontal="center" vertical="center"/>
    </xf>
    <xf numFmtId="2" fontId="20" fillId="3" borderId="16" xfId="655" applyNumberFormat="1" applyFont="1" applyFill="1" applyBorder="1" applyAlignment="1">
      <alignment horizontal="center" vertical="center" wrapText="1"/>
    </xf>
    <xf numFmtId="2" fontId="17" fillId="3" borderId="19" xfId="0" applyNumberFormat="1" applyFont="1" applyFill="1" applyBorder="1" applyAlignment="1">
      <alignment horizontal="center" vertical="center"/>
    </xf>
    <xf numFmtId="2" fontId="17" fillId="3" borderId="18" xfId="0" applyNumberFormat="1" applyFont="1" applyFill="1" applyBorder="1" applyAlignment="1">
      <alignment horizontal="center" vertical="center"/>
    </xf>
    <xf numFmtId="2" fontId="17" fillId="3" borderId="14" xfId="777" applyNumberFormat="1" applyFont="1" applyFill="1" applyBorder="1" applyAlignment="1">
      <alignment horizontal="center" vertical="center"/>
    </xf>
    <xf numFmtId="2" fontId="17" fillId="3" borderId="14" xfId="0" applyNumberFormat="1" applyFont="1" applyFill="1" applyBorder="1" applyAlignment="1">
      <alignment horizontal="center" vertical="center"/>
    </xf>
    <xf numFmtId="0" fontId="67" fillId="3" borderId="14" xfId="0" applyFont="1" applyFill="1" applyBorder="1" applyAlignment="1">
      <alignment horizontal="left" vertical="center" wrapText="1"/>
    </xf>
    <xf numFmtId="2" fontId="17" fillId="3" borderId="16" xfId="777" applyNumberFormat="1" applyFont="1" applyFill="1" applyBorder="1" applyAlignment="1">
      <alignment horizontal="center" vertical="center" wrapText="1"/>
    </xf>
    <xf numFmtId="2" fontId="17" fillId="3" borderId="16" xfId="0" applyNumberFormat="1" applyFont="1" applyFill="1" applyBorder="1" applyAlignment="1">
      <alignment horizontal="center" vertical="center" wrapText="1"/>
    </xf>
    <xf numFmtId="2" fontId="20" fillId="3" borderId="16" xfId="0" applyNumberFormat="1" applyFont="1" applyFill="1" applyBorder="1" applyAlignment="1">
      <alignment horizontal="center" vertical="center" wrapText="1"/>
    </xf>
    <xf numFmtId="167" fontId="67" fillId="3" borderId="16" xfId="0" applyNumberFormat="1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 wrapText="1"/>
    </xf>
    <xf numFmtId="0" fontId="67" fillId="3" borderId="16" xfId="0" applyFont="1" applyFill="1" applyBorder="1" applyAlignment="1">
      <alignment horizontal="center" vertical="center" wrapText="1"/>
    </xf>
    <xf numFmtId="168" fontId="19" fillId="3" borderId="14" xfId="944" applyNumberFormat="1" applyFont="1" applyFill="1" applyBorder="1" applyAlignment="1">
      <alignment horizontal="center" vertical="center" wrapText="1"/>
    </xf>
    <xf numFmtId="168" fontId="17" fillId="3" borderId="18" xfId="0" applyNumberFormat="1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2" fontId="17" fillId="3" borderId="14" xfId="944" applyNumberFormat="1" applyFont="1" applyFill="1" applyBorder="1" applyAlignment="1">
      <alignment horizontal="center" vertical="center" wrapText="1"/>
    </xf>
    <xf numFmtId="168" fontId="17" fillId="3" borderId="14" xfId="944" applyNumberFormat="1" applyFont="1" applyFill="1" applyBorder="1" applyAlignment="1">
      <alignment horizontal="center" vertical="center" wrapText="1"/>
    </xf>
    <xf numFmtId="2" fontId="17" fillId="3" borderId="14" xfId="779" applyNumberFormat="1" applyFont="1" applyFill="1" applyBorder="1" applyAlignment="1">
      <alignment horizontal="center" vertical="center" wrapText="1"/>
    </xf>
    <xf numFmtId="168" fontId="71" fillId="3" borderId="14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4" xfId="944" applyFont="1" applyFill="1" applyBorder="1" applyAlignment="1">
      <alignment vertical="center" wrapText="1"/>
    </xf>
    <xf numFmtId="49" fontId="17" fillId="3" borderId="14" xfId="944" applyNumberFormat="1" applyFont="1" applyFill="1" applyBorder="1" applyAlignment="1">
      <alignment horizontal="center" vertical="center" wrapText="1"/>
    </xf>
    <xf numFmtId="0" fontId="17" fillId="3" borderId="17" xfId="944" applyFont="1" applyFill="1" applyBorder="1" applyAlignment="1">
      <alignment horizontal="center" vertical="center" wrapText="1"/>
    </xf>
    <xf numFmtId="0" fontId="17" fillId="3" borderId="15" xfId="944" applyFont="1" applyFill="1" applyBorder="1" applyAlignment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18" xfId="651" applyFont="1" applyFill="1" applyBorder="1" applyAlignment="1" applyProtection="1">
      <alignment horizontal="left"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5" xfId="589" applyFont="1" applyFill="1" applyBorder="1" applyAlignment="1">
      <alignment horizontal="center" vertical="center"/>
    </xf>
    <xf numFmtId="2" fontId="17" fillId="3" borderId="18" xfId="591" applyNumberFormat="1" applyFont="1" applyFill="1" applyBorder="1" applyAlignment="1">
      <alignment horizontal="center" vertical="center"/>
    </xf>
    <xf numFmtId="0" fontId="17" fillId="3" borderId="20" xfId="591" applyFont="1" applyFill="1" applyBorder="1" applyAlignment="1">
      <alignment horizontal="center" vertical="center"/>
    </xf>
    <xf numFmtId="0" fontId="17" fillId="3" borderId="15" xfId="591" applyFont="1" applyFill="1" applyBorder="1" applyAlignment="1">
      <alignment horizontal="center" vertical="center" wrapText="1"/>
    </xf>
    <xf numFmtId="2" fontId="17" fillId="3" borderId="18" xfId="655" applyNumberFormat="1" applyFont="1" applyFill="1" applyBorder="1" applyAlignment="1">
      <alignment horizontal="center" vertical="center"/>
    </xf>
    <xf numFmtId="0" fontId="67" fillId="3" borderId="18" xfId="0" applyFont="1" applyFill="1" applyBorder="1" applyAlignment="1">
      <alignment horizontal="left" vertical="center" wrapText="1"/>
    </xf>
    <xf numFmtId="0" fontId="17" fillId="3" borderId="20" xfId="655" applyFont="1" applyFill="1" applyBorder="1" applyAlignment="1">
      <alignment horizontal="center" vertical="center"/>
    </xf>
    <xf numFmtId="2" fontId="17" fillId="3" borderId="18" xfId="0" applyNumberFormat="1" applyFont="1" applyFill="1" applyBorder="1" applyAlignment="1">
      <alignment horizontal="center" vertical="center" wrapText="1"/>
    </xf>
    <xf numFmtId="2" fontId="17" fillId="3" borderId="14" xfId="777" applyNumberFormat="1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167" fontId="67" fillId="3" borderId="14" xfId="0" applyNumberFormat="1" applyFont="1" applyFill="1" applyBorder="1" applyAlignment="1">
      <alignment horizontal="center" vertical="center" wrapText="1"/>
    </xf>
    <xf numFmtId="0" fontId="67" fillId="3" borderId="14" xfId="0" applyFont="1" applyFill="1" applyBorder="1" applyAlignment="1">
      <alignment horizontal="center" vertical="center" wrapText="1"/>
    </xf>
    <xf numFmtId="0" fontId="67" fillId="3" borderId="14" xfId="0" applyFont="1" applyFill="1" applyBorder="1" applyAlignment="1">
      <alignment vertical="center" wrapText="1"/>
    </xf>
    <xf numFmtId="0" fontId="67" fillId="3" borderId="17" xfId="0" applyFont="1" applyFill="1" applyBorder="1" applyAlignment="1">
      <alignment horizontal="center" vertical="center" wrapText="1"/>
    </xf>
    <xf numFmtId="0" fontId="67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15" fillId="3" borderId="14" xfId="762" applyNumberFormat="1" applyFont="1" applyFill="1" applyBorder="1" applyAlignment="1">
      <alignment horizontal="center"/>
    </xf>
    <xf numFmtId="173" fontId="0" fillId="3" borderId="14" xfId="1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5" fillId="26" borderId="14" xfId="762" applyNumberFormat="1" applyFont="1" applyFill="1" applyBorder="1" applyAlignment="1">
      <alignment horizontal="center"/>
    </xf>
    <xf numFmtId="167" fontId="5" fillId="26" borderId="1" xfId="0" applyNumberFormat="1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horizontal="center" vertical="center" wrapText="1"/>
    </xf>
    <xf numFmtId="2" fontId="5" fillId="26" borderId="1" xfId="0" applyNumberFormat="1" applyFont="1" applyFill="1" applyBorder="1" applyAlignment="1">
      <alignment horizontal="center" vertical="center" wrapText="1"/>
    </xf>
    <xf numFmtId="0" fontId="7" fillId="26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2" fontId="15" fillId="26" borderId="14" xfId="957" applyNumberFormat="1" applyFont="1" applyFill="1" applyBorder="1" applyAlignment="1">
      <alignment horizontal="center"/>
    </xf>
    <xf numFmtId="2" fontId="16" fillId="26" borderId="14" xfId="957" applyNumberFormat="1" applyFont="1" applyFill="1" applyBorder="1" applyAlignment="1">
      <alignment horizontal="center"/>
    </xf>
    <xf numFmtId="167" fontId="15" fillId="26" borderId="14" xfId="957" applyNumberFormat="1" applyFont="1" applyFill="1" applyBorder="1" applyAlignment="1">
      <alignment horizontal="center"/>
    </xf>
    <xf numFmtId="168" fontId="15" fillId="26" borderId="14" xfId="957" applyNumberFormat="1" applyFont="1" applyFill="1" applyBorder="1" applyAlignment="1">
      <alignment horizontal="center"/>
    </xf>
    <xf numFmtId="0" fontId="14" fillId="26" borderId="14" xfId="957" applyFont="1" applyFill="1" applyBorder="1" applyAlignment="1">
      <alignment horizontal="center"/>
    </xf>
    <xf numFmtId="0" fontId="15" fillId="26" borderId="14" xfId="957" applyFont="1" applyFill="1" applyBorder="1" applyAlignment="1">
      <alignment horizontal="center"/>
    </xf>
    <xf numFmtId="0" fontId="15" fillId="0" borderId="14" xfId="762" applyFont="1" applyBorder="1" applyAlignment="1">
      <alignment horizontal="left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8" fontId="15" fillId="0" borderId="14" xfId="762" applyNumberFormat="1" applyFont="1" applyBorder="1" applyAlignment="1">
      <alignment horizontal="center"/>
    </xf>
    <xf numFmtId="2" fontId="15" fillId="0" borderId="14" xfId="762" applyNumberFormat="1" applyFont="1" applyBorder="1" applyAlignment="1">
      <alignment horizontal="center"/>
    </xf>
    <xf numFmtId="167" fontId="15" fillId="0" borderId="14" xfId="762" applyNumberFormat="1" applyFont="1" applyBorder="1" applyAlignment="1">
      <alignment horizontal="center"/>
    </xf>
    <xf numFmtId="0" fontId="16" fillId="0" borderId="14" xfId="762" applyFont="1" applyBorder="1" applyAlignment="1">
      <alignment horizontal="center"/>
    </xf>
    <xf numFmtId="0" fontId="15" fillId="0" borderId="14" xfId="762" applyFont="1" applyBorder="1" applyAlignment="1">
      <alignment horizontal="center"/>
    </xf>
    <xf numFmtId="0" fontId="14" fillId="0" borderId="14" xfId="762" applyFont="1" applyBorder="1" applyAlignment="1">
      <alignment horizontal="left" vertical="center" wrapText="1"/>
    </xf>
    <xf numFmtId="0" fontId="15" fillId="0" borderId="14" xfId="762" applyFont="1" applyBorder="1" applyAlignment="1">
      <alignment horizontal="center" vertical="center"/>
    </xf>
    <xf numFmtId="169" fontId="15" fillId="0" borderId="14" xfId="953" applyNumberFormat="1" applyFont="1" applyBorder="1" applyAlignment="1">
      <alignment horizontal="center"/>
    </xf>
    <xf numFmtId="2" fontId="15" fillId="0" borderId="14" xfId="953" applyNumberFormat="1" applyFont="1" applyBorder="1" applyAlignment="1">
      <alignment horizontal="center"/>
    </xf>
    <xf numFmtId="0" fontId="15" fillId="0" borderId="14" xfId="953" applyFont="1" applyBorder="1" applyAlignment="1">
      <alignment horizontal="center"/>
    </xf>
    <xf numFmtId="0" fontId="15" fillId="0" borderId="14" xfId="957" applyFont="1" applyBorder="1" applyAlignment="1">
      <alignment horizontal="center"/>
    </xf>
    <xf numFmtId="0" fontId="15" fillId="0" borderId="14" xfId="957" applyFont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 wrapText="1"/>
    </xf>
    <xf numFmtId="14" fontId="14" fillId="3" borderId="14" xfId="961" applyNumberFormat="1" applyFont="1" applyFill="1" applyBorder="1" applyAlignment="1">
      <alignment horizontal="left"/>
    </xf>
    <xf numFmtId="168" fontId="15" fillId="3" borderId="14" xfId="961" applyNumberFormat="1" applyFont="1" applyFill="1" applyBorder="1" applyAlignment="1">
      <alignment horizontal="center"/>
    </xf>
    <xf numFmtId="167" fontId="15" fillId="3" borderId="14" xfId="961" applyNumberFormat="1" applyFont="1" applyFill="1" applyBorder="1" applyAlignment="1">
      <alignment horizontal="center"/>
    </xf>
    <xf numFmtId="0" fontId="15" fillId="0" borderId="14" xfId="961" applyFont="1" applyFill="1" applyBorder="1" applyAlignment="1">
      <alignment horizontal="left"/>
    </xf>
    <xf numFmtId="169" fontId="15" fillId="0" borderId="14" xfId="961" applyNumberFormat="1" applyFont="1" applyFill="1" applyBorder="1" applyAlignment="1">
      <alignment horizontal="left"/>
    </xf>
    <xf numFmtId="2" fontId="15" fillId="0" borderId="14" xfId="961" applyNumberFormat="1" applyFont="1" applyFill="1" applyBorder="1" applyAlignment="1">
      <alignment horizontal="left"/>
    </xf>
    <xf numFmtId="0" fontId="14" fillId="0" borderId="14" xfId="961" applyFont="1" applyFill="1" applyBorder="1" applyAlignment="1">
      <alignment horizontal="left"/>
    </xf>
    <xf numFmtId="0" fontId="17" fillId="3" borderId="14" xfId="944" applyFont="1" applyFill="1" applyBorder="1" applyAlignment="1">
      <alignment horizontal="center" vertical="center" wrapText="1"/>
    </xf>
    <xf numFmtId="168" fontId="15" fillId="3" borderId="14" xfId="964" applyNumberFormat="1" applyFont="1" applyFill="1" applyBorder="1" applyAlignment="1">
      <alignment horizontal="left"/>
    </xf>
    <xf numFmtId="167" fontId="15" fillId="3" borderId="14" xfId="964" applyNumberFormat="1" applyFont="1" applyFill="1" applyBorder="1" applyAlignment="1">
      <alignment horizontal="left"/>
    </xf>
    <xf numFmtId="0" fontId="15" fillId="3" borderId="14" xfId="964" applyFont="1" applyFill="1" applyBorder="1" applyAlignment="1">
      <alignment horizontal="left"/>
    </xf>
    <xf numFmtId="0" fontId="14" fillId="3" borderId="14" xfId="964" applyFont="1" applyFill="1" applyBorder="1" applyAlignment="1">
      <alignment horizontal="left"/>
    </xf>
    <xf numFmtId="14" fontId="14" fillId="3" borderId="14" xfId="964" applyNumberFormat="1" applyFont="1" applyFill="1" applyBorder="1" applyAlignment="1">
      <alignment horizontal="left"/>
    </xf>
    <xf numFmtId="14" fontId="14" fillId="0" borderId="14" xfId="964" applyNumberFormat="1" applyFont="1" applyFill="1" applyBorder="1" applyAlignment="1">
      <alignment horizontal="left"/>
    </xf>
    <xf numFmtId="0" fontId="15" fillId="0" borderId="14" xfId="964" applyFont="1" applyFill="1" applyBorder="1" applyAlignment="1">
      <alignment horizontal="left"/>
    </xf>
    <xf numFmtId="0" fontId="14" fillId="0" borderId="14" xfId="964" applyFont="1" applyFill="1" applyBorder="1" applyAlignment="1">
      <alignment horizontal="left"/>
    </xf>
    <xf numFmtId="0" fontId="15" fillId="0" borderId="14" xfId="965" applyFont="1" applyBorder="1" applyAlignment="1">
      <alignment horizontal="left"/>
    </xf>
    <xf numFmtId="2" fontId="15" fillId="0" borderId="14" xfId="762" applyNumberFormat="1" applyFont="1" applyBorder="1" applyAlignment="1">
      <alignment horizontal="center" vertical="center" wrapText="1"/>
    </xf>
    <xf numFmtId="14" fontId="15" fillId="0" borderId="14" xfId="762" applyNumberFormat="1" applyFont="1" applyBorder="1" applyAlignment="1">
      <alignment horizontal="center" vertical="center" wrapText="1"/>
    </xf>
    <xf numFmtId="0" fontId="15" fillId="0" borderId="14" xfId="762" applyFont="1" applyBorder="1" applyAlignment="1">
      <alignment horizontal="center" vertical="center" wrapText="1"/>
    </xf>
    <xf numFmtId="168" fontId="15" fillId="0" borderId="14" xfId="965" applyNumberFormat="1" applyFont="1" applyBorder="1" applyAlignment="1">
      <alignment horizontal="center"/>
    </xf>
    <xf numFmtId="169" fontId="15" fillId="0" borderId="14" xfId="965" applyNumberFormat="1" applyFont="1" applyBorder="1" applyAlignment="1">
      <alignment horizontal="center"/>
    </xf>
    <xf numFmtId="2" fontId="15" fillId="0" borderId="14" xfId="965" applyNumberFormat="1" applyFont="1" applyBorder="1" applyAlignment="1">
      <alignment horizontal="center"/>
    </xf>
    <xf numFmtId="167" fontId="15" fillId="0" borderId="14" xfId="965" applyNumberFormat="1" applyFont="1" applyBorder="1" applyAlignment="1">
      <alignment horizontal="center"/>
    </xf>
    <xf numFmtId="0" fontId="16" fillId="0" borderId="14" xfId="965" applyFont="1" applyBorder="1" applyAlignment="1">
      <alignment horizontal="center"/>
    </xf>
    <xf numFmtId="0" fontId="15" fillId="0" borderId="14" xfId="965" applyFont="1" applyBorder="1" applyAlignment="1">
      <alignment horizontal="center"/>
    </xf>
    <xf numFmtId="169" fontId="15" fillId="0" borderId="14" xfId="965" applyNumberFormat="1" applyFont="1" applyBorder="1" applyAlignment="1">
      <alignment horizontal="center" vertical="center"/>
    </xf>
    <xf numFmtId="2" fontId="15" fillId="0" borderId="14" xfId="965" applyNumberFormat="1" applyFont="1" applyBorder="1" applyAlignment="1">
      <alignment horizontal="center" vertical="center"/>
    </xf>
    <xf numFmtId="14" fontId="15" fillId="0" borderId="14" xfId="965" applyNumberFormat="1" applyFont="1" applyBorder="1" applyAlignment="1">
      <alignment horizontal="center" vertical="center"/>
    </xf>
    <xf numFmtId="0" fontId="15" fillId="0" borderId="14" xfId="965" applyFont="1" applyBorder="1" applyAlignment="1">
      <alignment horizontal="center" vertical="center"/>
    </xf>
    <xf numFmtId="0" fontId="14" fillId="0" borderId="14" xfId="589" applyFont="1" applyBorder="1" applyAlignment="1">
      <alignment horizontal="center"/>
    </xf>
    <xf numFmtId="2" fontId="20" fillId="0" borderId="14" xfId="589" applyNumberFormat="1" applyFont="1" applyBorder="1" applyAlignment="1">
      <alignment horizontal="center"/>
    </xf>
    <xf numFmtId="169" fontId="20" fillId="0" borderId="14" xfId="589" applyNumberFormat="1" applyFont="1" applyBorder="1" applyAlignment="1">
      <alignment horizontal="center"/>
    </xf>
    <xf numFmtId="0" fontId="20" fillId="0" borderId="14" xfId="589" applyFont="1" applyBorder="1" applyAlignment="1">
      <alignment horizontal="center"/>
    </xf>
    <xf numFmtId="9" fontId="14" fillId="0" borderId="14" xfId="806" applyFont="1" applyBorder="1" applyAlignment="1">
      <alignment horizontal="center"/>
    </xf>
    <xf numFmtId="167" fontId="14" fillId="0" borderId="14" xfId="589" applyNumberFormat="1" applyFont="1" applyBorder="1" applyAlignment="1">
      <alignment horizontal="center"/>
    </xf>
    <xf numFmtId="0" fontId="14" fillId="3" borderId="14" xfId="762" applyFont="1" applyFill="1" applyBorder="1" applyAlignment="1">
      <alignment horizontal="left" vertical="center" wrapText="1"/>
    </xf>
    <xf numFmtId="0" fontId="67" fillId="3" borderId="21" xfId="0" applyFont="1" applyFill="1" applyBorder="1" applyAlignment="1">
      <alignment horizontal="center" vertical="center" wrapText="1"/>
    </xf>
    <xf numFmtId="0" fontId="67" fillId="3" borderId="22" xfId="0" applyFont="1" applyFill="1" applyBorder="1" applyAlignment="1">
      <alignment horizontal="center" vertical="center" wrapText="1"/>
    </xf>
    <xf numFmtId="0" fontId="67" fillId="3" borderId="22" xfId="0" applyFont="1" applyFill="1" applyBorder="1" applyAlignment="1">
      <alignment horizontal="left" vertical="center" wrapText="1"/>
    </xf>
    <xf numFmtId="167" fontId="67" fillId="3" borderId="22" xfId="0" applyNumberFormat="1" applyFont="1" applyFill="1" applyBorder="1" applyAlignment="1">
      <alignment horizontal="center" vertical="center" wrapText="1"/>
    </xf>
    <xf numFmtId="2" fontId="17" fillId="3" borderId="22" xfId="0" applyNumberFormat="1" applyFont="1" applyFill="1" applyBorder="1" applyAlignment="1">
      <alignment horizontal="center" vertical="center" wrapText="1"/>
    </xf>
    <xf numFmtId="2" fontId="17" fillId="3" borderId="22" xfId="0" applyNumberFormat="1" applyFont="1" applyFill="1" applyBorder="1" applyAlignment="1">
      <alignment horizontal="center" vertical="center"/>
    </xf>
    <xf numFmtId="2" fontId="17" fillId="3" borderId="22" xfId="777" applyNumberFormat="1" applyFont="1" applyFill="1" applyBorder="1" applyAlignment="1">
      <alignment horizontal="center" vertical="center"/>
    </xf>
    <xf numFmtId="0" fontId="17" fillId="3" borderId="23" xfId="655" applyFont="1" applyFill="1" applyBorder="1" applyAlignment="1">
      <alignment horizontal="center" vertical="center" wrapText="1"/>
    </xf>
    <xf numFmtId="0" fontId="17" fillId="3" borderId="2" xfId="655" applyFont="1" applyFill="1" applyBorder="1" applyAlignment="1">
      <alignment horizontal="center" vertical="center" wrapText="1"/>
    </xf>
    <xf numFmtId="0" fontId="68" fillId="3" borderId="2" xfId="0" applyFont="1" applyFill="1" applyBorder="1" applyAlignment="1">
      <alignment horizontal="center" vertical="center" wrapText="1"/>
    </xf>
    <xf numFmtId="0" fontId="68" fillId="3" borderId="2" xfId="655" applyFont="1" applyFill="1" applyBorder="1" applyAlignment="1">
      <alignment horizontal="center" vertical="center" wrapText="1"/>
    </xf>
    <xf numFmtId="168" fontId="67" fillId="3" borderId="2" xfId="655" applyNumberFormat="1" applyFont="1" applyFill="1" applyBorder="1" applyAlignment="1">
      <alignment horizontal="center" vertical="center" wrapText="1"/>
    </xf>
    <xf numFmtId="2" fontId="20" fillId="3" borderId="2" xfId="655" applyNumberFormat="1" applyFont="1" applyFill="1" applyBorder="1" applyAlignment="1">
      <alignment horizontal="center" vertical="center" wrapText="1"/>
    </xf>
    <xf numFmtId="2" fontId="17" fillId="3" borderId="2" xfId="589" applyNumberFormat="1" applyFont="1" applyFill="1" applyBorder="1" applyAlignment="1">
      <alignment horizontal="center" vertical="center" wrapText="1"/>
    </xf>
    <xf numFmtId="2" fontId="17" fillId="3" borderId="2" xfId="778" applyNumberFormat="1" applyFont="1" applyFill="1" applyBorder="1" applyAlignment="1">
      <alignment horizontal="center" vertical="center" wrapText="1"/>
    </xf>
    <xf numFmtId="2" fontId="20" fillId="3" borderId="16" xfId="458" applyNumberFormat="1" applyFont="1" applyFill="1" applyBorder="1" applyAlignment="1">
      <alignment horizontal="center" vertical="center" wrapText="1"/>
    </xf>
    <xf numFmtId="2" fontId="20" fillId="3" borderId="16" xfId="598" applyNumberFormat="1" applyFont="1" applyFill="1" applyBorder="1" applyAlignment="1">
      <alignment horizontal="center" vertical="center" wrapText="1"/>
    </xf>
    <xf numFmtId="2" fontId="68" fillId="3" borderId="16" xfId="974" applyNumberFormat="1" applyFont="1" applyFill="1" applyBorder="1" applyAlignment="1">
      <alignment horizontal="center" vertical="center"/>
    </xf>
    <xf numFmtId="168" fontId="68" fillId="3" borderId="16" xfId="974" applyNumberFormat="1" applyFont="1" applyFill="1" applyBorder="1" applyAlignment="1">
      <alignment horizontal="center" vertical="center"/>
    </xf>
    <xf numFmtId="0" fontId="68" fillId="3" borderId="25" xfId="974" applyFont="1" applyFill="1" applyBorder="1" applyAlignment="1">
      <alignment horizontal="center" vertical="center"/>
    </xf>
    <xf numFmtId="0" fontId="68" fillId="3" borderId="1" xfId="974" applyFont="1" applyFill="1" applyBorder="1" applyAlignment="1">
      <alignment horizontal="center" vertical="center" wrapText="1"/>
    </xf>
    <xf numFmtId="0" fontId="17" fillId="3" borderId="20" xfId="974" applyFont="1" applyFill="1" applyBorder="1" applyAlignment="1">
      <alignment horizontal="center" vertical="center"/>
    </xf>
    <xf numFmtId="0" fontId="67" fillId="0" borderId="24" xfId="974" applyFont="1" applyBorder="1" applyAlignment="1">
      <alignment horizontal="left" vertical="center"/>
    </xf>
    <xf numFmtId="14" fontId="17" fillId="0" borderId="18" xfId="974" applyNumberFormat="1" applyFont="1" applyFill="1" applyBorder="1" applyAlignment="1">
      <alignment horizontal="center" vertical="center"/>
    </xf>
    <xf numFmtId="168" fontId="67" fillId="0" borderId="18" xfId="974" applyNumberFormat="1" applyFont="1" applyFill="1" applyBorder="1" applyAlignment="1">
      <alignment horizontal="center" vertical="center"/>
    </xf>
    <xf numFmtId="2" fontId="17" fillId="0" borderId="1" xfId="777" applyNumberFormat="1" applyFont="1" applyBorder="1" applyAlignment="1">
      <alignment horizontal="center" vertical="center"/>
    </xf>
    <xf numFmtId="2" fontId="67" fillId="3" borderId="18" xfId="974" applyNumberFormat="1" applyFont="1" applyFill="1" applyBorder="1" applyAlignment="1">
      <alignment horizontal="center" vertical="center"/>
    </xf>
    <xf numFmtId="0" fontId="67" fillId="3" borderId="28" xfId="974" applyFont="1" applyFill="1" applyBorder="1" applyAlignment="1">
      <alignment horizontal="center" vertical="center"/>
    </xf>
    <xf numFmtId="14" fontId="75" fillId="3" borderId="16" xfId="974" applyNumberFormat="1" applyFont="1" applyFill="1" applyBorder="1" applyAlignment="1">
      <alignment horizontal="center" vertical="center"/>
    </xf>
    <xf numFmtId="0" fontId="17" fillId="3" borderId="15" xfId="974" applyFont="1" applyFill="1" applyBorder="1" applyAlignment="1">
      <alignment horizontal="center" vertical="center"/>
    </xf>
    <xf numFmtId="0" fontId="14" fillId="0" borderId="14" xfId="965" applyFont="1" applyBorder="1" applyAlignment="1">
      <alignment horizontal="center" vertical="center"/>
    </xf>
    <xf numFmtId="167" fontId="14" fillId="0" borderId="14" xfId="965" applyNumberFormat="1" applyFont="1" applyBorder="1" applyAlignment="1">
      <alignment horizontal="center" vertical="center"/>
    </xf>
    <xf numFmtId="0" fontId="14" fillId="0" borderId="14" xfId="762" applyFont="1" applyBorder="1" applyAlignment="1">
      <alignment horizontal="center" vertical="center" wrapText="1"/>
    </xf>
    <xf numFmtId="167" fontId="14" fillId="0" borderId="14" xfId="762" applyNumberFormat="1" applyFont="1" applyBorder="1" applyAlignment="1">
      <alignment horizontal="center" vertical="center" wrapText="1"/>
    </xf>
    <xf numFmtId="2" fontId="14" fillId="0" borderId="14" xfId="965" applyNumberFormat="1" applyFont="1" applyBorder="1" applyAlignment="1">
      <alignment horizontal="center" vertical="center"/>
    </xf>
    <xf numFmtId="2" fontId="14" fillId="0" borderId="14" xfId="762" applyNumberFormat="1" applyFont="1" applyBorder="1" applyAlignment="1">
      <alignment horizontal="center" vertical="center" wrapText="1"/>
    </xf>
    <xf numFmtId="167" fontId="14" fillId="0" borderId="14" xfId="961" applyNumberFormat="1" applyFont="1" applyFill="1" applyBorder="1" applyAlignment="1">
      <alignment horizontal="left"/>
    </xf>
    <xf numFmtId="167" fontId="14" fillId="0" borderId="14" xfId="961" applyNumberFormat="1" applyFont="1" applyFill="1" applyBorder="1" applyAlignment="1">
      <alignment horizontal="center"/>
    </xf>
    <xf numFmtId="2" fontId="14" fillId="0" borderId="14" xfId="961" applyNumberFormat="1" applyFont="1" applyFill="1" applyBorder="1" applyAlignment="1">
      <alignment horizontal="center"/>
    </xf>
    <xf numFmtId="2" fontId="15" fillId="0" borderId="14" xfId="961" applyNumberFormat="1" applyFont="1" applyFill="1" applyBorder="1" applyAlignment="1">
      <alignment horizontal="center"/>
    </xf>
    <xf numFmtId="167" fontId="14" fillId="3" borderId="14" xfId="964" applyNumberFormat="1" applyFont="1" applyFill="1" applyBorder="1" applyAlignment="1">
      <alignment horizontal="left"/>
    </xf>
    <xf numFmtId="2" fontId="14" fillId="3" borderId="14" xfId="964" applyNumberFormat="1" applyFont="1" applyFill="1" applyBorder="1" applyAlignment="1">
      <alignment horizontal="center"/>
    </xf>
    <xf numFmtId="2" fontId="15" fillId="3" borderId="14" xfId="964" applyNumberFormat="1" applyFont="1" applyFill="1" applyBorder="1" applyAlignment="1">
      <alignment horizontal="center"/>
    </xf>
    <xf numFmtId="0" fontId="69" fillId="0" borderId="0" xfId="0" applyFont="1"/>
    <xf numFmtId="0" fontId="69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2" fontId="17" fillId="3" borderId="1" xfId="974" applyNumberFormat="1" applyFont="1" applyFill="1" applyBorder="1" applyAlignment="1">
      <alignment horizontal="center" vertical="center"/>
    </xf>
    <xf numFmtId="2" fontId="17" fillId="3" borderId="18" xfId="589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 wrapText="1"/>
    </xf>
    <xf numFmtId="2" fontId="15" fillId="3" borderId="14" xfId="965" applyNumberFormat="1" applyFont="1" applyFill="1" applyBorder="1" applyAlignment="1">
      <alignment horizontal="center" vertical="center"/>
    </xf>
    <xf numFmtId="2" fontId="15" fillId="3" borderId="14" xfId="953" applyNumberFormat="1" applyFont="1" applyFill="1" applyBorder="1" applyAlignment="1">
      <alignment horizontal="center"/>
    </xf>
    <xf numFmtId="2" fontId="15" fillId="3" borderId="14" xfId="965" applyNumberFormat="1" applyFont="1" applyFill="1" applyBorder="1" applyAlignment="1">
      <alignment horizontal="center"/>
    </xf>
    <xf numFmtId="2" fontId="15" fillId="3" borderId="14" xfId="762" applyNumberFormat="1" applyFont="1" applyFill="1" applyBorder="1" applyAlignment="1">
      <alignment horizontal="center" vertical="center" wrapText="1"/>
    </xf>
    <xf numFmtId="2" fontId="16" fillId="3" borderId="14" xfId="957" applyNumberFormat="1" applyFont="1" applyFill="1" applyBorder="1" applyAlignment="1">
      <alignment horizontal="center"/>
    </xf>
    <xf numFmtId="2" fontId="15" fillId="3" borderId="14" xfId="961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4" fillId="3" borderId="14" xfId="589" applyFont="1" applyFill="1" applyBorder="1" applyAlignment="1">
      <alignment horizontal="center"/>
    </xf>
    <xf numFmtId="2" fontId="14" fillId="3" borderId="14" xfId="589" applyNumberFormat="1" applyFont="1" applyFill="1" applyBorder="1" applyAlignment="1">
      <alignment horizont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 indent="37"/>
    </xf>
    <xf numFmtId="2" fontId="6" fillId="0" borderId="1" xfId="6" applyNumberFormat="1" applyFont="1" applyBorder="1" applyAlignment="1">
      <alignment horizontal="center" vertical="center" wrapText="1"/>
    </xf>
    <xf numFmtId="4" fontId="6" fillId="0" borderId="1" xfId="6" applyNumberFormat="1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</cellXfs>
  <cellStyles count="1018">
    <cellStyle name="20% - Accent1 2" xfId="9"/>
    <cellStyle name="20% - Accent1 2 2" xfId="10"/>
    <cellStyle name="20% - Accent1 2 2 2" xfId="11"/>
    <cellStyle name="20% - Accent1 2 3" xfId="12"/>
    <cellStyle name="20% - Accent1 2 3 2" xfId="13"/>
    <cellStyle name="20% - Accent1 2 4" xfId="14"/>
    <cellStyle name="20% - Accent1 2 4 2" xfId="15"/>
    <cellStyle name="20% - Accent1 2 5" xfId="16"/>
    <cellStyle name="20% - Accent1 2 5 2" xfId="17"/>
    <cellStyle name="20% - Accent1 2 6" xfId="18"/>
    <cellStyle name="20% - Accent1 3" xfId="19"/>
    <cellStyle name="20% - Accent1 3 2" xfId="20"/>
    <cellStyle name="20% - Accent1 4" xfId="21"/>
    <cellStyle name="20% - Accent1 4 2" xfId="22"/>
    <cellStyle name="20% - Accent1 4 2 2" xfId="23"/>
    <cellStyle name="20% - Accent1 4 3" xfId="24"/>
    <cellStyle name="20% - Accent1 5" xfId="25"/>
    <cellStyle name="20% - Accent1 5 2" xfId="26"/>
    <cellStyle name="20% - Accent1 6" xfId="27"/>
    <cellStyle name="20% - Accent1 6 2" xfId="28"/>
    <cellStyle name="20% - Accent1 7" xfId="29"/>
    <cellStyle name="20% - Accent1 7 2" xfId="30"/>
    <cellStyle name="20% - Accent1 8" xfId="951"/>
    <cellStyle name="20% - Accent2 2" xfId="31"/>
    <cellStyle name="20% - Accent2 2 2" xfId="32"/>
    <cellStyle name="20% - Accent2 2 2 2" xfId="33"/>
    <cellStyle name="20% - Accent2 2 3" xfId="34"/>
    <cellStyle name="20% - Accent2 2 3 2" xfId="35"/>
    <cellStyle name="20% - Accent2 2 4" xfId="36"/>
    <cellStyle name="20% - Accent2 2 4 2" xfId="37"/>
    <cellStyle name="20% - Accent2 2 5" xfId="38"/>
    <cellStyle name="20% - Accent2 2 5 2" xfId="39"/>
    <cellStyle name="20% - Accent2 2 6" xfId="40"/>
    <cellStyle name="20% - Accent2 3" xfId="41"/>
    <cellStyle name="20% - Accent2 3 2" xfId="42"/>
    <cellStyle name="20% - Accent2 4" xfId="43"/>
    <cellStyle name="20% - Accent2 4 2" xfId="44"/>
    <cellStyle name="20% - Accent2 4 2 2" xfId="45"/>
    <cellStyle name="20% - Accent2 4 3" xfId="46"/>
    <cellStyle name="20% - Accent2 5" xfId="47"/>
    <cellStyle name="20% - Accent2 5 2" xfId="48"/>
    <cellStyle name="20% - Accent2 6" xfId="49"/>
    <cellStyle name="20% - Accent2 6 2" xfId="50"/>
    <cellStyle name="20% - Accent2 7" xfId="51"/>
    <cellStyle name="20% - Accent2 7 2" xfId="52"/>
    <cellStyle name="20% - Accent2 8" xfId="950"/>
    <cellStyle name="20% - Accent3 2" xfId="53"/>
    <cellStyle name="20% - Accent3 2 2" xfId="54"/>
    <cellStyle name="20% - Accent3 2 2 2" xfId="55"/>
    <cellStyle name="20% - Accent3 2 3" xfId="56"/>
    <cellStyle name="20% - Accent3 2 3 2" xfId="57"/>
    <cellStyle name="20% - Accent3 2 4" xfId="58"/>
    <cellStyle name="20% - Accent3 2 4 2" xfId="59"/>
    <cellStyle name="20% - Accent3 2 5" xfId="60"/>
    <cellStyle name="20% - Accent3 2 5 2" xfId="61"/>
    <cellStyle name="20% - Accent3 2 6" xfId="62"/>
    <cellStyle name="20% - Accent3 3" xfId="63"/>
    <cellStyle name="20% - Accent3 3 2" xfId="64"/>
    <cellStyle name="20% - Accent3 4" xfId="65"/>
    <cellStyle name="20% - Accent3 4 2" xfId="66"/>
    <cellStyle name="20% - Accent3 4 2 2" xfId="67"/>
    <cellStyle name="20% - Accent3 4 3" xfId="68"/>
    <cellStyle name="20% - Accent3 5" xfId="69"/>
    <cellStyle name="20% - Accent3 5 2" xfId="70"/>
    <cellStyle name="20% - Accent3 6" xfId="71"/>
    <cellStyle name="20% - Accent3 6 2" xfId="72"/>
    <cellStyle name="20% - Accent3 7" xfId="73"/>
    <cellStyle name="20% - Accent3 7 2" xfId="74"/>
    <cellStyle name="20% - Accent3 8" xfId="948"/>
    <cellStyle name="20% - Accent4 2" xfId="75"/>
    <cellStyle name="20% - Accent4 2 2" xfId="76"/>
    <cellStyle name="20% - Accent4 2 2 2" xfId="77"/>
    <cellStyle name="20% - Accent4 2 3" xfId="78"/>
    <cellStyle name="20% - Accent4 2 3 2" xfId="79"/>
    <cellStyle name="20% - Accent4 2 4" xfId="80"/>
    <cellStyle name="20% - Accent4 2 4 2" xfId="81"/>
    <cellStyle name="20% - Accent4 2 5" xfId="82"/>
    <cellStyle name="20% - Accent4 2 5 2" xfId="83"/>
    <cellStyle name="20% - Accent4 2 6" xfId="84"/>
    <cellStyle name="20% - Accent4 3" xfId="85"/>
    <cellStyle name="20% - Accent4 3 2" xfId="86"/>
    <cellStyle name="20% - Accent4 4" xfId="87"/>
    <cellStyle name="20% - Accent4 4 2" xfId="88"/>
    <cellStyle name="20% - Accent4 4 2 2" xfId="89"/>
    <cellStyle name="20% - Accent4 4 3" xfId="90"/>
    <cellStyle name="20% - Accent4 5" xfId="91"/>
    <cellStyle name="20% - Accent4 5 2" xfId="92"/>
    <cellStyle name="20% - Accent4 6" xfId="93"/>
    <cellStyle name="20% - Accent4 6 2" xfId="94"/>
    <cellStyle name="20% - Accent4 7" xfId="95"/>
    <cellStyle name="20% - Accent4 7 2" xfId="96"/>
    <cellStyle name="20% - Accent4 8" xfId="946"/>
    <cellStyle name="20% - Accent5 2" xfId="97"/>
    <cellStyle name="20% - Accent5 2 2" xfId="98"/>
    <cellStyle name="20% - Accent5 2 2 2" xfId="99"/>
    <cellStyle name="20% - Accent5 2 3" xfId="100"/>
    <cellStyle name="20% - Accent5 2 3 2" xfId="101"/>
    <cellStyle name="20% - Accent5 2 4" xfId="102"/>
    <cellStyle name="20% - Accent5 2 4 2" xfId="103"/>
    <cellStyle name="20% - Accent5 2 5" xfId="104"/>
    <cellStyle name="20% - Accent5 2 5 2" xfId="105"/>
    <cellStyle name="20% - Accent5 2 6" xfId="106"/>
    <cellStyle name="20% - Accent5 3" xfId="107"/>
    <cellStyle name="20% - Accent5 3 2" xfId="108"/>
    <cellStyle name="20% - Accent5 4" xfId="109"/>
    <cellStyle name="20% - Accent5 4 2" xfId="110"/>
    <cellStyle name="20% - Accent5 4 2 2" xfId="111"/>
    <cellStyle name="20% - Accent5 4 3" xfId="112"/>
    <cellStyle name="20% - Accent5 5" xfId="113"/>
    <cellStyle name="20% - Accent5 5 2" xfId="114"/>
    <cellStyle name="20% - Accent5 6" xfId="115"/>
    <cellStyle name="20% - Accent5 6 2" xfId="116"/>
    <cellStyle name="20% - Accent5 7" xfId="117"/>
    <cellStyle name="20% - Accent5 7 2" xfId="118"/>
    <cellStyle name="20% - Accent5 8" xfId="945"/>
    <cellStyle name="20% - Accent6 2" xfId="119"/>
    <cellStyle name="20% - Accent6 2 2" xfId="120"/>
    <cellStyle name="20% - Accent6 2 2 2" xfId="121"/>
    <cellStyle name="20% - Accent6 2 3" xfId="122"/>
    <cellStyle name="20% - Accent6 2 3 2" xfId="123"/>
    <cellStyle name="20% - Accent6 2 4" xfId="124"/>
    <cellStyle name="20% - Accent6 2 4 2" xfId="125"/>
    <cellStyle name="20% - Accent6 2 5" xfId="126"/>
    <cellStyle name="20% - Accent6 2 5 2" xfId="127"/>
    <cellStyle name="20% - Accent6 2 6" xfId="128"/>
    <cellStyle name="20% - Accent6 3" xfId="129"/>
    <cellStyle name="20% - Accent6 3 2" xfId="130"/>
    <cellStyle name="20% - Accent6 4" xfId="131"/>
    <cellStyle name="20% - Accent6 4 2" xfId="132"/>
    <cellStyle name="20% - Accent6 4 2 2" xfId="133"/>
    <cellStyle name="20% - Accent6 4 3" xfId="134"/>
    <cellStyle name="20% - Accent6 5" xfId="135"/>
    <cellStyle name="20% - Accent6 5 2" xfId="136"/>
    <cellStyle name="20% - Accent6 6" xfId="137"/>
    <cellStyle name="20% - Accent6 6 2" xfId="138"/>
    <cellStyle name="20% - Accent6 7" xfId="139"/>
    <cellStyle name="20% - Accent6 7 2" xfId="140"/>
    <cellStyle name="20% - Accent6 8" xfId="943"/>
    <cellStyle name="40% - Accent1 2" xfId="141"/>
    <cellStyle name="40% - Accent1 2 2" xfId="142"/>
    <cellStyle name="40% - Accent1 2 2 2" xfId="143"/>
    <cellStyle name="40% - Accent1 2 3" xfId="144"/>
    <cellStyle name="40% - Accent1 2 3 2" xfId="145"/>
    <cellStyle name="40% - Accent1 2 4" xfId="146"/>
    <cellStyle name="40% - Accent1 2 4 2" xfId="147"/>
    <cellStyle name="40% - Accent1 2 5" xfId="148"/>
    <cellStyle name="40% - Accent1 2 5 2" xfId="149"/>
    <cellStyle name="40% - Accent1 2 6" xfId="150"/>
    <cellStyle name="40% - Accent1 3" xfId="151"/>
    <cellStyle name="40% - Accent1 3 2" xfId="152"/>
    <cellStyle name="40% - Accent1 4" xfId="153"/>
    <cellStyle name="40% - Accent1 4 2" xfId="154"/>
    <cellStyle name="40% - Accent1 4 2 2" xfId="155"/>
    <cellStyle name="40% - Accent1 4 3" xfId="156"/>
    <cellStyle name="40% - Accent1 5" xfId="157"/>
    <cellStyle name="40% - Accent1 5 2" xfId="158"/>
    <cellStyle name="40% - Accent1 6" xfId="159"/>
    <cellStyle name="40% - Accent1 6 2" xfId="160"/>
    <cellStyle name="40% - Accent1 7" xfId="161"/>
    <cellStyle name="40% - Accent1 7 2" xfId="162"/>
    <cellStyle name="40% - Accent1 8" xfId="942"/>
    <cellStyle name="40% - Accent2 2" xfId="163"/>
    <cellStyle name="40% - Accent2 2 2" xfId="164"/>
    <cellStyle name="40% - Accent2 2 2 2" xfId="165"/>
    <cellStyle name="40% - Accent2 2 3" xfId="166"/>
    <cellStyle name="40% - Accent2 2 3 2" xfId="167"/>
    <cellStyle name="40% - Accent2 2 4" xfId="168"/>
    <cellStyle name="40% - Accent2 2 4 2" xfId="169"/>
    <cellStyle name="40% - Accent2 2 5" xfId="170"/>
    <cellStyle name="40% - Accent2 2 5 2" xfId="171"/>
    <cellStyle name="40% - Accent2 2 6" xfId="172"/>
    <cellStyle name="40% - Accent2 3" xfId="173"/>
    <cellStyle name="40% - Accent2 3 2" xfId="174"/>
    <cellStyle name="40% - Accent2 4" xfId="175"/>
    <cellStyle name="40% - Accent2 4 2" xfId="176"/>
    <cellStyle name="40% - Accent2 4 2 2" xfId="177"/>
    <cellStyle name="40% - Accent2 4 3" xfId="178"/>
    <cellStyle name="40% - Accent2 5" xfId="179"/>
    <cellStyle name="40% - Accent2 5 2" xfId="180"/>
    <cellStyle name="40% - Accent2 6" xfId="181"/>
    <cellStyle name="40% - Accent2 6 2" xfId="182"/>
    <cellStyle name="40% - Accent2 7" xfId="183"/>
    <cellStyle name="40% - Accent2 7 2" xfId="184"/>
    <cellStyle name="40% - Accent2 8" xfId="941"/>
    <cellStyle name="40% - Accent3 2" xfId="185"/>
    <cellStyle name="40% - Accent3 2 2" xfId="186"/>
    <cellStyle name="40% - Accent3 2 2 2" xfId="187"/>
    <cellStyle name="40% - Accent3 2 3" xfId="188"/>
    <cellStyle name="40% - Accent3 2 3 2" xfId="189"/>
    <cellStyle name="40% - Accent3 2 4" xfId="190"/>
    <cellStyle name="40% - Accent3 2 4 2" xfId="191"/>
    <cellStyle name="40% - Accent3 2 5" xfId="192"/>
    <cellStyle name="40% - Accent3 2 5 2" xfId="193"/>
    <cellStyle name="40% - Accent3 2 6" xfId="194"/>
    <cellStyle name="40% - Accent3 3" xfId="195"/>
    <cellStyle name="40% - Accent3 3 2" xfId="196"/>
    <cellStyle name="40% - Accent3 4" xfId="197"/>
    <cellStyle name="40% - Accent3 4 2" xfId="198"/>
    <cellStyle name="40% - Accent3 4 2 2" xfId="199"/>
    <cellStyle name="40% - Accent3 4 3" xfId="200"/>
    <cellStyle name="40% - Accent3 5" xfId="201"/>
    <cellStyle name="40% - Accent3 5 2" xfId="202"/>
    <cellStyle name="40% - Accent3 6" xfId="203"/>
    <cellStyle name="40% - Accent3 6 2" xfId="204"/>
    <cellStyle name="40% - Accent3 7" xfId="205"/>
    <cellStyle name="40% - Accent3 7 2" xfId="206"/>
    <cellStyle name="40% - Accent3 8" xfId="940"/>
    <cellStyle name="40% - Accent4 2" xfId="207"/>
    <cellStyle name="40% - Accent4 2 2" xfId="208"/>
    <cellStyle name="40% - Accent4 2 2 2" xfId="209"/>
    <cellStyle name="40% - Accent4 2 3" xfId="210"/>
    <cellStyle name="40% - Accent4 2 3 2" xfId="211"/>
    <cellStyle name="40% - Accent4 2 4" xfId="212"/>
    <cellStyle name="40% - Accent4 2 4 2" xfId="213"/>
    <cellStyle name="40% - Accent4 2 5" xfId="214"/>
    <cellStyle name="40% - Accent4 2 5 2" xfId="215"/>
    <cellStyle name="40% - Accent4 2 6" xfId="216"/>
    <cellStyle name="40% - Accent4 3" xfId="217"/>
    <cellStyle name="40% - Accent4 3 2" xfId="218"/>
    <cellStyle name="40% - Accent4 4" xfId="219"/>
    <cellStyle name="40% - Accent4 4 2" xfId="220"/>
    <cellStyle name="40% - Accent4 4 2 2" xfId="221"/>
    <cellStyle name="40% - Accent4 4 3" xfId="222"/>
    <cellStyle name="40% - Accent4 5" xfId="223"/>
    <cellStyle name="40% - Accent4 5 2" xfId="224"/>
    <cellStyle name="40% - Accent4 6" xfId="225"/>
    <cellStyle name="40% - Accent4 6 2" xfId="226"/>
    <cellStyle name="40% - Accent4 7" xfId="227"/>
    <cellStyle name="40% - Accent4 7 2" xfId="228"/>
    <cellStyle name="40% - Accent4 8" xfId="938"/>
    <cellStyle name="40% - Accent5 2" xfId="229"/>
    <cellStyle name="40% - Accent5 2 2" xfId="230"/>
    <cellStyle name="40% - Accent5 2 2 2" xfId="231"/>
    <cellStyle name="40% - Accent5 2 3" xfId="232"/>
    <cellStyle name="40% - Accent5 2 3 2" xfId="233"/>
    <cellStyle name="40% - Accent5 2 4" xfId="234"/>
    <cellStyle name="40% - Accent5 2 4 2" xfId="235"/>
    <cellStyle name="40% - Accent5 2 5" xfId="236"/>
    <cellStyle name="40% - Accent5 2 5 2" xfId="237"/>
    <cellStyle name="40% - Accent5 2 6" xfId="238"/>
    <cellStyle name="40% - Accent5 3" xfId="239"/>
    <cellStyle name="40% - Accent5 3 2" xfId="240"/>
    <cellStyle name="40% - Accent5 4" xfId="241"/>
    <cellStyle name="40% - Accent5 4 2" xfId="242"/>
    <cellStyle name="40% - Accent5 4 2 2" xfId="243"/>
    <cellStyle name="40% - Accent5 4 3" xfId="244"/>
    <cellStyle name="40% - Accent5 5" xfId="245"/>
    <cellStyle name="40% - Accent5 5 2" xfId="246"/>
    <cellStyle name="40% - Accent5 6" xfId="247"/>
    <cellStyle name="40% - Accent5 6 2" xfId="248"/>
    <cellStyle name="40% - Accent5 7" xfId="249"/>
    <cellStyle name="40% - Accent5 7 2" xfId="250"/>
    <cellStyle name="40% - Accent5 8" xfId="937"/>
    <cellStyle name="40% - Accent6 2" xfId="251"/>
    <cellStyle name="40% - Accent6 2 2" xfId="252"/>
    <cellStyle name="40% - Accent6 2 2 2" xfId="253"/>
    <cellStyle name="40% - Accent6 2 3" xfId="254"/>
    <cellStyle name="40% - Accent6 2 3 2" xfId="255"/>
    <cellStyle name="40% - Accent6 2 4" xfId="256"/>
    <cellStyle name="40% - Accent6 2 4 2" xfId="257"/>
    <cellStyle name="40% - Accent6 2 5" xfId="258"/>
    <cellStyle name="40% - Accent6 2 5 2" xfId="259"/>
    <cellStyle name="40% - Accent6 2 6" xfId="260"/>
    <cellStyle name="40% - Accent6 3" xfId="261"/>
    <cellStyle name="40% - Accent6 3 2" xfId="262"/>
    <cellStyle name="40% - Accent6 4" xfId="263"/>
    <cellStyle name="40% - Accent6 4 2" xfId="264"/>
    <cellStyle name="40% - Accent6 4 2 2" xfId="265"/>
    <cellStyle name="40% - Accent6 4 3" xfId="266"/>
    <cellStyle name="40% - Accent6 5" xfId="267"/>
    <cellStyle name="40% - Accent6 5 2" xfId="268"/>
    <cellStyle name="40% - Accent6 6" xfId="269"/>
    <cellStyle name="40% - Accent6 6 2" xfId="270"/>
    <cellStyle name="40% - Accent6 7" xfId="271"/>
    <cellStyle name="40% - Accent6 7 2" xfId="272"/>
    <cellStyle name="40% - Accent6 8" xfId="936"/>
    <cellStyle name="60% - Accent1 2" xfId="273"/>
    <cellStyle name="60% - Accent1 2 2" xfId="274"/>
    <cellStyle name="60% - Accent1 2 3" xfId="275"/>
    <cellStyle name="60% - Accent1 2 4" xfId="276"/>
    <cellStyle name="60% - Accent1 2 5" xfId="277"/>
    <cellStyle name="60% - Accent1 3" xfId="278"/>
    <cellStyle name="60% - Accent1 4" xfId="279"/>
    <cellStyle name="60% - Accent1 4 2" xfId="280"/>
    <cellStyle name="60% - Accent1 5" xfId="281"/>
    <cellStyle name="60% - Accent1 6" xfId="282"/>
    <cellStyle name="60% - Accent1 7" xfId="283"/>
    <cellStyle name="60% - Accent1 8" xfId="934"/>
    <cellStyle name="60% - Accent2 2" xfId="284"/>
    <cellStyle name="60% - Accent2 2 2" xfId="285"/>
    <cellStyle name="60% - Accent2 2 3" xfId="286"/>
    <cellStyle name="60% - Accent2 2 4" xfId="287"/>
    <cellStyle name="60% - Accent2 2 5" xfId="288"/>
    <cellStyle name="60% - Accent2 3" xfId="289"/>
    <cellStyle name="60% - Accent2 4" xfId="290"/>
    <cellStyle name="60% - Accent2 4 2" xfId="291"/>
    <cellStyle name="60% - Accent2 5" xfId="292"/>
    <cellStyle name="60% - Accent2 6" xfId="293"/>
    <cellStyle name="60% - Accent2 7" xfId="294"/>
    <cellStyle name="60% - Accent2 8" xfId="932"/>
    <cellStyle name="60% - Accent3 2" xfId="295"/>
    <cellStyle name="60% - Accent3 2 2" xfId="296"/>
    <cellStyle name="60% - Accent3 2 3" xfId="297"/>
    <cellStyle name="60% - Accent3 2 4" xfId="298"/>
    <cellStyle name="60% - Accent3 2 5" xfId="299"/>
    <cellStyle name="60% - Accent3 3" xfId="300"/>
    <cellStyle name="60% - Accent3 4" xfId="301"/>
    <cellStyle name="60% - Accent3 4 2" xfId="302"/>
    <cellStyle name="60% - Accent3 5" xfId="303"/>
    <cellStyle name="60% - Accent3 6" xfId="304"/>
    <cellStyle name="60% - Accent3 7" xfId="305"/>
    <cellStyle name="60% - Accent3 8" xfId="931"/>
    <cellStyle name="60% - Accent4 2" xfId="306"/>
    <cellStyle name="60% - Accent4 2 2" xfId="307"/>
    <cellStyle name="60% - Accent4 2 3" xfId="308"/>
    <cellStyle name="60% - Accent4 2 4" xfId="309"/>
    <cellStyle name="60% - Accent4 2 5" xfId="310"/>
    <cellStyle name="60% - Accent4 3" xfId="311"/>
    <cellStyle name="60% - Accent4 4" xfId="312"/>
    <cellStyle name="60% - Accent4 4 2" xfId="313"/>
    <cellStyle name="60% - Accent4 5" xfId="314"/>
    <cellStyle name="60% - Accent4 6" xfId="315"/>
    <cellStyle name="60% - Accent4 7" xfId="316"/>
    <cellStyle name="60% - Accent4 8" xfId="929"/>
    <cellStyle name="60% - Accent5 2" xfId="317"/>
    <cellStyle name="60% - Accent5 2 2" xfId="318"/>
    <cellStyle name="60% - Accent5 2 3" xfId="319"/>
    <cellStyle name="60% - Accent5 2 4" xfId="320"/>
    <cellStyle name="60% - Accent5 2 5" xfId="321"/>
    <cellStyle name="60% - Accent5 3" xfId="322"/>
    <cellStyle name="60% - Accent5 4" xfId="323"/>
    <cellStyle name="60% - Accent5 4 2" xfId="324"/>
    <cellStyle name="60% - Accent5 5" xfId="325"/>
    <cellStyle name="60% - Accent5 6" xfId="326"/>
    <cellStyle name="60% - Accent5 7" xfId="327"/>
    <cellStyle name="60% - Accent5 8" xfId="928"/>
    <cellStyle name="60% - Accent6 2" xfId="328"/>
    <cellStyle name="60% - Accent6 2 2" xfId="329"/>
    <cellStyle name="60% - Accent6 2 3" xfId="330"/>
    <cellStyle name="60% - Accent6 2 4" xfId="331"/>
    <cellStyle name="60% - Accent6 2 5" xfId="332"/>
    <cellStyle name="60% - Accent6 3" xfId="333"/>
    <cellStyle name="60% - Accent6 4" xfId="334"/>
    <cellStyle name="60% - Accent6 4 2" xfId="335"/>
    <cellStyle name="60% - Accent6 5" xfId="336"/>
    <cellStyle name="60% - Accent6 6" xfId="337"/>
    <cellStyle name="60% - Accent6 7" xfId="338"/>
    <cellStyle name="60% - Accent6 8" xfId="926"/>
    <cellStyle name="Accent1 2" xfId="339"/>
    <cellStyle name="Accent1 2 2" xfId="340"/>
    <cellStyle name="Accent1 2 3" xfId="341"/>
    <cellStyle name="Accent1 2 4" xfId="342"/>
    <cellStyle name="Accent1 2 5" xfId="343"/>
    <cellStyle name="Accent1 3" xfId="344"/>
    <cellStyle name="Accent1 4" xfId="345"/>
    <cellStyle name="Accent1 4 2" xfId="346"/>
    <cellStyle name="Accent1 5" xfId="347"/>
    <cellStyle name="Accent1 6" xfId="348"/>
    <cellStyle name="Accent1 7" xfId="349"/>
    <cellStyle name="Accent1 8" xfId="924"/>
    <cellStyle name="Accent2 2" xfId="350"/>
    <cellStyle name="Accent2 2 2" xfId="351"/>
    <cellStyle name="Accent2 2 3" xfId="352"/>
    <cellStyle name="Accent2 2 4" xfId="353"/>
    <cellStyle name="Accent2 2 5" xfId="354"/>
    <cellStyle name="Accent2 3" xfId="355"/>
    <cellStyle name="Accent2 4" xfId="356"/>
    <cellStyle name="Accent2 4 2" xfId="357"/>
    <cellStyle name="Accent2 5" xfId="358"/>
    <cellStyle name="Accent2 6" xfId="359"/>
    <cellStyle name="Accent2 7" xfId="360"/>
    <cellStyle name="Accent2 8" xfId="923"/>
    <cellStyle name="Accent3 2" xfId="361"/>
    <cellStyle name="Accent3 2 2" xfId="362"/>
    <cellStyle name="Accent3 2 3" xfId="363"/>
    <cellStyle name="Accent3 2 4" xfId="364"/>
    <cellStyle name="Accent3 2 5" xfId="365"/>
    <cellStyle name="Accent3 3" xfId="366"/>
    <cellStyle name="Accent3 4" xfId="367"/>
    <cellStyle name="Accent3 4 2" xfId="368"/>
    <cellStyle name="Accent3 5" xfId="369"/>
    <cellStyle name="Accent3 6" xfId="370"/>
    <cellStyle name="Accent3 7" xfId="371"/>
    <cellStyle name="Accent3 8" xfId="922"/>
    <cellStyle name="Accent4 2" xfId="372"/>
    <cellStyle name="Accent4 2 2" xfId="373"/>
    <cellStyle name="Accent4 2 3" xfId="374"/>
    <cellStyle name="Accent4 2 4" xfId="375"/>
    <cellStyle name="Accent4 2 5" xfId="376"/>
    <cellStyle name="Accent4 3" xfId="377"/>
    <cellStyle name="Accent4 4" xfId="378"/>
    <cellStyle name="Accent4 4 2" xfId="379"/>
    <cellStyle name="Accent4 5" xfId="380"/>
    <cellStyle name="Accent4 6" xfId="381"/>
    <cellStyle name="Accent4 7" xfId="382"/>
    <cellStyle name="Accent4 8" xfId="921"/>
    <cellStyle name="Accent5 2" xfId="383"/>
    <cellStyle name="Accent5 2 2" xfId="384"/>
    <cellStyle name="Accent5 2 3" xfId="385"/>
    <cellStyle name="Accent5 2 4" xfId="386"/>
    <cellStyle name="Accent5 2 5" xfId="387"/>
    <cellStyle name="Accent5 3" xfId="388"/>
    <cellStyle name="Accent5 4" xfId="389"/>
    <cellStyle name="Accent5 4 2" xfId="390"/>
    <cellStyle name="Accent5 5" xfId="391"/>
    <cellStyle name="Accent5 6" xfId="392"/>
    <cellStyle name="Accent5 7" xfId="393"/>
    <cellStyle name="Accent5 8" xfId="920"/>
    <cellStyle name="Accent6 2" xfId="394"/>
    <cellStyle name="Accent6 2 2" xfId="395"/>
    <cellStyle name="Accent6 2 3" xfId="396"/>
    <cellStyle name="Accent6 2 4" xfId="397"/>
    <cellStyle name="Accent6 2 5" xfId="398"/>
    <cellStyle name="Accent6 3" xfId="399"/>
    <cellStyle name="Accent6 4" xfId="400"/>
    <cellStyle name="Accent6 4 2" xfId="401"/>
    <cellStyle name="Accent6 5" xfId="402"/>
    <cellStyle name="Accent6 6" xfId="403"/>
    <cellStyle name="Accent6 7" xfId="404"/>
    <cellStyle name="Accent6 8" xfId="919"/>
    <cellStyle name="Bad 2" xfId="405"/>
    <cellStyle name="Bad 2 2" xfId="406"/>
    <cellStyle name="Bad 2 3" xfId="407"/>
    <cellStyle name="Bad 2 4" xfId="408"/>
    <cellStyle name="Bad 2 5" xfId="409"/>
    <cellStyle name="Bad 3" xfId="410"/>
    <cellStyle name="Bad 4" xfId="411"/>
    <cellStyle name="Bad 4 2" xfId="412"/>
    <cellStyle name="Bad 5" xfId="413"/>
    <cellStyle name="Bad 6" xfId="414"/>
    <cellStyle name="Bad 7" xfId="415"/>
    <cellStyle name="Bad 8" xfId="917"/>
    <cellStyle name="Calculation 10" xfId="913"/>
    <cellStyle name="Calculation 2" xfId="416"/>
    <cellStyle name="Calculation 2 2" xfId="417"/>
    <cellStyle name="Calculation 2 3" xfId="418"/>
    <cellStyle name="Calculation 2 4" xfId="419"/>
    <cellStyle name="Calculation 2 5" xfId="420"/>
    <cellStyle name="Calculation 2_anakia II etapi.xls sm. defeqturi" xfId="421"/>
    <cellStyle name="Calculation 3" xfId="422"/>
    <cellStyle name="Calculation 4" xfId="423"/>
    <cellStyle name="Calculation 4 2" xfId="424"/>
    <cellStyle name="Calculation 4_anakia II etapi.xls sm. defeqturi" xfId="425"/>
    <cellStyle name="Calculation 5" xfId="426"/>
    <cellStyle name="Calculation 6" xfId="427"/>
    <cellStyle name="Calculation 7" xfId="428"/>
    <cellStyle name="Calculation 8" xfId="916"/>
    <cellStyle name="Calculation 9" xfId="915"/>
    <cellStyle name="Check Cell 10" xfId="912"/>
    <cellStyle name="Check Cell 2" xfId="429"/>
    <cellStyle name="Check Cell 2 2" xfId="430"/>
    <cellStyle name="Check Cell 2 3" xfId="431"/>
    <cellStyle name="Check Cell 2 4" xfId="432"/>
    <cellStyle name="Check Cell 2 5" xfId="433"/>
    <cellStyle name="Check Cell 2_anakia II etapi.xls sm. defeqturi" xfId="434"/>
    <cellStyle name="Check Cell 3" xfId="435"/>
    <cellStyle name="Check Cell 4" xfId="436"/>
    <cellStyle name="Check Cell 4 2" xfId="437"/>
    <cellStyle name="Check Cell 4_anakia II etapi.xls sm. defeqturi" xfId="438"/>
    <cellStyle name="Check Cell 5" xfId="439"/>
    <cellStyle name="Check Cell 6" xfId="440"/>
    <cellStyle name="Check Cell 7" xfId="441"/>
    <cellStyle name="Check Cell 8" xfId="914"/>
    <cellStyle name="Check Cell 9" xfId="918"/>
    <cellStyle name="Comma" xfId="1" builtinId="3"/>
    <cellStyle name="Comma 10" xfId="442"/>
    <cellStyle name="Comma 10 2" xfId="443"/>
    <cellStyle name="Comma 11" xfId="2"/>
    <cellStyle name="Comma 11 2" xfId="444"/>
    <cellStyle name="Comma 12" xfId="445"/>
    <cellStyle name="Comma 12 2" xfId="446"/>
    <cellStyle name="Comma 12 3" xfId="447"/>
    <cellStyle name="Comma 12 4" xfId="448"/>
    <cellStyle name="Comma 12 5" xfId="449"/>
    <cellStyle name="Comma 12 6" xfId="450"/>
    <cellStyle name="Comma 12 7" xfId="451"/>
    <cellStyle name="Comma 12 8" xfId="452"/>
    <cellStyle name="Comma 13" xfId="453"/>
    <cellStyle name="Comma 14" xfId="454"/>
    <cellStyle name="Comma 15" xfId="455"/>
    <cellStyle name="Comma 15 2" xfId="456"/>
    <cellStyle name="Comma 15 2 2" xfId="911"/>
    <cellStyle name="Comma 15 3" xfId="975"/>
    <cellStyle name="Comma 16" xfId="457"/>
    <cellStyle name="Comma 16 2" xfId="910"/>
    <cellStyle name="Comma 17" xfId="458"/>
    <cellStyle name="Comma 17 2" xfId="459"/>
    <cellStyle name="Comma 17 3" xfId="460"/>
    <cellStyle name="Comma 18" xfId="461"/>
    <cellStyle name="Comma 18 2" xfId="462"/>
    <cellStyle name="Comma 18 3" xfId="976"/>
    <cellStyle name="Comma 19" xfId="463"/>
    <cellStyle name="Comma 19 2" xfId="977"/>
    <cellStyle name="Comma 2" xfId="464"/>
    <cellStyle name="Comma 2 2" xfId="465"/>
    <cellStyle name="Comma 2 2 2" xfId="466"/>
    <cellStyle name="Comma 2 2 3" xfId="467"/>
    <cellStyle name="Comma 2 2 3 2" xfId="978"/>
    <cellStyle name="Comma 2 3" xfId="468"/>
    <cellStyle name="Comma 2 3 2" xfId="909"/>
    <cellStyle name="Comma 20" xfId="469"/>
    <cellStyle name="Comma 21" xfId="470"/>
    <cellStyle name="Comma 22" xfId="967"/>
    <cellStyle name="Comma 3" xfId="471"/>
    <cellStyle name="Comma 3 2" xfId="969"/>
    <cellStyle name="Comma 4" xfId="472"/>
    <cellStyle name="Comma 5" xfId="473"/>
    <cellStyle name="Comma 6" xfId="474"/>
    <cellStyle name="Comma 7" xfId="475"/>
    <cellStyle name="Comma 8" xfId="476"/>
    <cellStyle name="Comma 9" xfId="477"/>
    <cellStyle name="Currency 2" xfId="970"/>
    <cellStyle name="Explanatory Text 2" xfId="478"/>
    <cellStyle name="Explanatory Text 2 2" xfId="479"/>
    <cellStyle name="Explanatory Text 2 3" xfId="480"/>
    <cellStyle name="Explanatory Text 2 4" xfId="481"/>
    <cellStyle name="Explanatory Text 2 5" xfId="482"/>
    <cellStyle name="Explanatory Text 3" xfId="483"/>
    <cellStyle name="Explanatory Text 4" xfId="484"/>
    <cellStyle name="Explanatory Text 4 2" xfId="485"/>
    <cellStyle name="Explanatory Text 5" xfId="486"/>
    <cellStyle name="Explanatory Text 6" xfId="487"/>
    <cellStyle name="Explanatory Text 7" xfId="488"/>
    <cellStyle name="Explanatory Text 8" xfId="908"/>
    <cellStyle name="Good 2" xfId="489"/>
    <cellStyle name="Good 2 2" xfId="490"/>
    <cellStyle name="Good 2 3" xfId="491"/>
    <cellStyle name="Good 2 4" xfId="492"/>
    <cellStyle name="Good 2 5" xfId="493"/>
    <cellStyle name="Good 3" xfId="494"/>
    <cellStyle name="Good 4" xfId="495"/>
    <cellStyle name="Good 4 2" xfId="496"/>
    <cellStyle name="Good 5" xfId="497"/>
    <cellStyle name="Good 6" xfId="498"/>
    <cellStyle name="Good 7" xfId="499"/>
    <cellStyle name="Good 8" xfId="907"/>
    <cellStyle name="Heading 1 10" xfId="903"/>
    <cellStyle name="Heading 1 2" xfId="500"/>
    <cellStyle name="Heading 1 2 2" xfId="501"/>
    <cellStyle name="Heading 1 2 3" xfId="502"/>
    <cellStyle name="Heading 1 2 4" xfId="503"/>
    <cellStyle name="Heading 1 2 5" xfId="504"/>
    <cellStyle name="Heading 1 2_anakia II etapi.xls sm. defeqturi" xfId="505"/>
    <cellStyle name="Heading 1 3" xfId="506"/>
    <cellStyle name="Heading 1 4" xfId="507"/>
    <cellStyle name="Heading 1 4 2" xfId="508"/>
    <cellStyle name="Heading 1 4_anakia II etapi.xls sm. defeqturi" xfId="509"/>
    <cellStyle name="Heading 1 5" xfId="510"/>
    <cellStyle name="Heading 1 6" xfId="511"/>
    <cellStyle name="Heading 1 7" xfId="512"/>
    <cellStyle name="Heading 1 8" xfId="906"/>
    <cellStyle name="Heading 1 9" xfId="925"/>
    <cellStyle name="Heading 2 10" xfId="901"/>
    <cellStyle name="Heading 2 2" xfId="513"/>
    <cellStyle name="Heading 2 2 2" xfId="514"/>
    <cellStyle name="Heading 2 2 3" xfId="515"/>
    <cellStyle name="Heading 2 2 4" xfId="516"/>
    <cellStyle name="Heading 2 2 5" xfId="517"/>
    <cellStyle name="Heading 2 2_anakia II etapi.xls sm. defeqturi" xfId="518"/>
    <cellStyle name="Heading 2 3" xfId="519"/>
    <cellStyle name="Heading 2 4" xfId="520"/>
    <cellStyle name="Heading 2 4 2" xfId="521"/>
    <cellStyle name="Heading 2 4_anakia II etapi.xls sm. defeqturi" xfId="522"/>
    <cellStyle name="Heading 2 5" xfId="523"/>
    <cellStyle name="Heading 2 6" xfId="524"/>
    <cellStyle name="Heading 2 7" xfId="525"/>
    <cellStyle name="Heading 2 8" xfId="905"/>
    <cellStyle name="Heading 2 9" xfId="927"/>
    <cellStyle name="Heading 3 10" xfId="899"/>
    <cellStyle name="Heading 3 2" xfId="526"/>
    <cellStyle name="Heading 3 2 2" xfId="527"/>
    <cellStyle name="Heading 3 2 3" xfId="528"/>
    <cellStyle name="Heading 3 2 4" xfId="529"/>
    <cellStyle name="Heading 3 2 5" xfId="530"/>
    <cellStyle name="Heading 3 2_anakia II etapi.xls sm. defeqturi" xfId="531"/>
    <cellStyle name="Heading 3 3" xfId="532"/>
    <cellStyle name="Heading 3 4" xfId="533"/>
    <cellStyle name="Heading 3 4 2" xfId="534"/>
    <cellStyle name="Heading 3 4_anakia II etapi.xls sm. defeqturi" xfId="535"/>
    <cellStyle name="Heading 3 5" xfId="536"/>
    <cellStyle name="Heading 3 6" xfId="537"/>
    <cellStyle name="Heading 3 7" xfId="538"/>
    <cellStyle name="Heading 3 8" xfId="904"/>
    <cellStyle name="Heading 3 9" xfId="930"/>
    <cellStyle name="Heading 4 2" xfId="539"/>
    <cellStyle name="Heading 4 2 2" xfId="540"/>
    <cellStyle name="Heading 4 2 3" xfId="541"/>
    <cellStyle name="Heading 4 2 4" xfId="542"/>
    <cellStyle name="Heading 4 2 5" xfId="543"/>
    <cellStyle name="Heading 4 3" xfId="544"/>
    <cellStyle name="Heading 4 4" xfId="545"/>
    <cellStyle name="Heading 4 4 2" xfId="546"/>
    <cellStyle name="Heading 4 5" xfId="547"/>
    <cellStyle name="Heading 4 6" xfId="548"/>
    <cellStyle name="Heading 4 7" xfId="549"/>
    <cellStyle name="Heading 4 8" xfId="902"/>
    <cellStyle name="Hyperlink 2" xfId="550"/>
    <cellStyle name="Input 10" xfId="896"/>
    <cellStyle name="Input 2" xfId="551"/>
    <cellStyle name="Input 2 2" xfId="552"/>
    <cellStyle name="Input 2 3" xfId="553"/>
    <cellStyle name="Input 2 4" xfId="554"/>
    <cellStyle name="Input 2 5" xfId="555"/>
    <cellStyle name="Input 2_anakia II etapi.xls sm. defeqturi" xfId="556"/>
    <cellStyle name="Input 3" xfId="557"/>
    <cellStyle name="Input 4" xfId="558"/>
    <cellStyle name="Input 4 2" xfId="559"/>
    <cellStyle name="Input 4_anakia II etapi.xls sm. defeqturi" xfId="560"/>
    <cellStyle name="Input 5" xfId="561"/>
    <cellStyle name="Input 6" xfId="562"/>
    <cellStyle name="Input 7" xfId="563"/>
    <cellStyle name="Input 8" xfId="900"/>
    <cellStyle name="Input 9" xfId="933"/>
    <cellStyle name="Linked Cell 10" xfId="895"/>
    <cellStyle name="Linked Cell 2" xfId="564"/>
    <cellStyle name="Linked Cell 2 2" xfId="565"/>
    <cellStyle name="Linked Cell 2 3" xfId="566"/>
    <cellStyle name="Linked Cell 2 4" xfId="567"/>
    <cellStyle name="Linked Cell 2 5" xfId="568"/>
    <cellStyle name="Linked Cell 2_anakia II etapi.xls sm. defeqturi" xfId="569"/>
    <cellStyle name="Linked Cell 3" xfId="570"/>
    <cellStyle name="Linked Cell 4" xfId="571"/>
    <cellStyle name="Linked Cell 4 2" xfId="572"/>
    <cellStyle name="Linked Cell 4_anakia II etapi.xls sm. defeqturi" xfId="573"/>
    <cellStyle name="Linked Cell 5" xfId="574"/>
    <cellStyle name="Linked Cell 6" xfId="575"/>
    <cellStyle name="Linked Cell 7" xfId="576"/>
    <cellStyle name="Linked Cell 8" xfId="898"/>
    <cellStyle name="Linked Cell 9" xfId="935"/>
    <cellStyle name="Neutral 2" xfId="577"/>
    <cellStyle name="Neutral 2 2" xfId="578"/>
    <cellStyle name="Neutral 2 3" xfId="579"/>
    <cellStyle name="Neutral 2 4" xfId="580"/>
    <cellStyle name="Neutral 2 5" xfId="581"/>
    <cellStyle name="Neutral 3" xfId="582"/>
    <cellStyle name="Neutral 4" xfId="583"/>
    <cellStyle name="Neutral 4 2" xfId="584"/>
    <cellStyle name="Neutral 5" xfId="585"/>
    <cellStyle name="Neutral 6" xfId="586"/>
    <cellStyle name="Neutral 7" xfId="587"/>
    <cellStyle name="Neutral 8" xfId="897"/>
    <cellStyle name="Normal" xfId="0" builtinId="0"/>
    <cellStyle name="Normal 10" xfId="3"/>
    <cellStyle name="Normal 10 2" xfId="589"/>
    <cellStyle name="Normal 10 3" xfId="588"/>
    <cellStyle name="Normal 11" xfId="590"/>
    <cellStyle name="Normal 11 2" xfId="591"/>
    <cellStyle name="Normal 11 2 2" xfId="592"/>
    <cellStyle name="Normal 11 3" xfId="593"/>
    <cellStyle name="Normal 11_GAZI-2010" xfId="594"/>
    <cellStyle name="Normal 12" xfId="595"/>
    <cellStyle name="Normal 12 2" xfId="596"/>
    <cellStyle name="Normal 12_gazis gare qseli" xfId="597"/>
    <cellStyle name="Normal 13" xfId="598"/>
    <cellStyle name="Normal 13 2" xfId="599"/>
    <cellStyle name="Normal 13 2 2" xfId="600"/>
    <cellStyle name="Normal 13 2 3" xfId="601"/>
    <cellStyle name="Normal 13 3" xfId="602"/>
    <cellStyle name="Normal 13 3 2" xfId="603"/>
    <cellStyle name="Normal 13 3 2 2" xfId="604"/>
    <cellStyle name="Normal 13 3 3" xfId="605"/>
    <cellStyle name="Normal 13 3 3 2" xfId="606"/>
    <cellStyle name="Normal 13 3 3 2 2" xfId="607"/>
    <cellStyle name="Normal 13 3 3 3" xfId="608"/>
    <cellStyle name="Normal 13 3 3 4" xfId="609"/>
    <cellStyle name="Normal 13 3 3 5" xfId="610"/>
    <cellStyle name="Normal 13 3 3 6" xfId="611"/>
    <cellStyle name="Normal 13 3 4" xfId="612"/>
    <cellStyle name="Normal 13 3 5" xfId="613"/>
    <cellStyle name="Normal 13 4" xfId="614"/>
    <cellStyle name="Normal 13 5" xfId="615"/>
    <cellStyle name="Normal 13 5 2" xfId="616"/>
    <cellStyle name="Normal 13 5 3" xfId="617"/>
    <cellStyle name="Normal 13 5 3 2" xfId="618"/>
    <cellStyle name="Normal 13 5 3 2 2" xfId="619"/>
    <cellStyle name="Normal 13 5 3 3" xfId="620"/>
    <cellStyle name="Normal 13 5 3 3 2" xfId="621"/>
    <cellStyle name="Normal 13 5 3 3 3" xfId="622"/>
    <cellStyle name="Normal 13 5 3 4" xfId="623"/>
    <cellStyle name="Normal 13 5 3 5" xfId="624"/>
    <cellStyle name="Normal 13 5 3 6" xfId="625"/>
    <cellStyle name="Normal 13 5 3 7" xfId="626"/>
    <cellStyle name="Normal 13 5 4" xfId="627"/>
    <cellStyle name="Normal 13 5 5" xfId="628"/>
    <cellStyle name="Normal 13 6" xfId="629"/>
    <cellStyle name="Normal 13 7" xfId="630"/>
    <cellStyle name="Normal 13 8" xfId="631"/>
    <cellStyle name="Normal 13_# 6-1 27.01.12 - копия (1)" xfId="632"/>
    <cellStyle name="Normal 14" xfId="633"/>
    <cellStyle name="Normal 14 2" xfId="634"/>
    <cellStyle name="Normal 14 3" xfId="635"/>
    <cellStyle name="Normal 14 3 2" xfId="636"/>
    <cellStyle name="Normal 14 4" xfId="637"/>
    <cellStyle name="Normal 14 5" xfId="638"/>
    <cellStyle name="Normal 14 6" xfId="639"/>
    <cellStyle name="Normal 14_anakia II etapi.xls sm. defeqturi" xfId="640"/>
    <cellStyle name="Normal 15" xfId="641"/>
    <cellStyle name="Normal 16" xfId="642"/>
    <cellStyle name="Normal 16 2" xfId="643"/>
    <cellStyle name="Normal 16 3" xfId="644"/>
    <cellStyle name="Normal 16 4" xfId="645"/>
    <cellStyle name="Normal 16_# 6-1 27.01.12 - копия (1)" xfId="646"/>
    <cellStyle name="Normal 17" xfId="647"/>
    <cellStyle name="Normal 18" xfId="648"/>
    <cellStyle name="Normal 19" xfId="649"/>
    <cellStyle name="Normal 2" xfId="4"/>
    <cellStyle name="Normal 2 10" xfId="651"/>
    <cellStyle name="Normal 2 11" xfId="652"/>
    <cellStyle name="Normal 2 11 2" xfId="979"/>
    <cellStyle name="Normal 2 12" xfId="653"/>
    <cellStyle name="Normal 2 13" xfId="650"/>
    <cellStyle name="Normal 2 14" xfId="1016"/>
    <cellStyle name="Normal 2 2" xfId="654"/>
    <cellStyle name="Normal 2 2 2" xfId="655"/>
    <cellStyle name="Normal 2 2 3" xfId="656"/>
    <cellStyle name="Normal 2 2 4" xfId="657"/>
    <cellStyle name="Normal 2 2 5" xfId="658"/>
    <cellStyle name="Normal 2 2 6" xfId="659"/>
    <cellStyle name="Normal 2 2 7" xfId="660"/>
    <cellStyle name="Normal 2 2 8" xfId="972"/>
    <cellStyle name="Normal 2 2_2D4CD000" xfId="661"/>
    <cellStyle name="Normal 2 3" xfId="662"/>
    <cellStyle name="Normal 2 4" xfId="663"/>
    <cellStyle name="Normal 2 5" xfId="664"/>
    <cellStyle name="Normal 2 6" xfId="665"/>
    <cellStyle name="Normal 2 7" xfId="666"/>
    <cellStyle name="Normal 2 7 2" xfId="667"/>
    <cellStyle name="Normal 2 7 3" xfId="668"/>
    <cellStyle name="Normal 2 7_anakia II etapi.xls sm. defeqturi" xfId="669"/>
    <cellStyle name="Normal 2 8" xfId="670"/>
    <cellStyle name="Normal 2 9" xfId="671"/>
    <cellStyle name="Normal 2_anakia II etapi.xls sm. defeqturi" xfId="672"/>
    <cellStyle name="Normal 20" xfId="673"/>
    <cellStyle name="Normal 21" xfId="674"/>
    <cellStyle name="Normal 22" xfId="675"/>
    <cellStyle name="Normal 23" xfId="676"/>
    <cellStyle name="Normal 24" xfId="5"/>
    <cellStyle name="Normal 24 2" xfId="677"/>
    <cellStyle name="Normal 25" xfId="678"/>
    <cellStyle name="Normal 26" xfId="679"/>
    <cellStyle name="Normal 27" xfId="680"/>
    <cellStyle name="Normal 28" xfId="681"/>
    <cellStyle name="Normal 29" xfId="682"/>
    <cellStyle name="Normal 29 2" xfId="683"/>
    <cellStyle name="Normal 3" xfId="684"/>
    <cellStyle name="Normal 3 2" xfId="685"/>
    <cellStyle name="Normal 3 2 2" xfId="686"/>
    <cellStyle name="Normal 3 2_anakia II etapi.xls sm. defeqturi" xfId="687"/>
    <cellStyle name="Normal 3 3" xfId="688"/>
    <cellStyle name="Normal 30" xfId="689"/>
    <cellStyle name="Normal 30 2" xfId="690"/>
    <cellStyle name="Normal 31" xfId="691"/>
    <cellStyle name="Normal 32" xfId="692"/>
    <cellStyle name="Normal 32 2" xfId="693"/>
    <cellStyle name="Normal 32 2 2" xfId="694"/>
    <cellStyle name="Normal 32 3" xfId="695"/>
    <cellStyle name="Normal 32 3 2" xfId="696"/>
    <cellStyle name="Normal 32 3 2 2" xfId="697"/>
    <cellStyle name="Normal 32 3 3" xfId="894"/>
    <cellStyle name="Normal 32 4" xfId="698"/>
    <cellStyle name="Normal 32_# 6-1 27.01.12 - копия (1)" xfId="699"/>
    <cellStyle name="Normal 33" xfId="700"/>
    <cellStyle name="Normal 33 2" xfId="701"/>
    <cellStyle name="Normal 34" xfId="702"/>
    <cellStyle name="Normal 35" xfId="703"/>
    <cellStyle name="Normal 35 2" xfId="704"/>
    <cellStyle name="Normal 35 3" xfId="705"/>
    <cellStyle name="Normal 36" xfId="706"/>
    <cellStyle name="Normal 36 2" xfId="707"/>
    <cellStyle name="Normal 36 2 2" xfId="708"/>
    <cellStyle name="Normal 36 2 2 2" xfId="709"/>
    <cellStyle name="Normal 36 2 2 3" xfId="962"/>
    <cellStyle name="Normal 36 2 2 4" xfId="981"/>
    <cellStyle name="Normal 36 2 3" xfId="710"/>
    <cellStyle name="Normal 36 2 3 2" xfId="711"/>
    <cellStyle name="Normal 36 2 3 2 2" xfId="712"/>
    <cellStyle name="Normal 36 2 4" xfId="713"/>
    <cellStyle name="Normal 36 2 5" xfId="714"/>
    <cellStyle name="Normal 36 2 6" xfId="715"/>
    <cellStyle name="Normal 36 2 7" xfId="716"/>
    <cellStyle name="Normal 36 3" xfId="717"/>
    <cellStyle name="Normal 36 3 2" xfId="982"/>
    <cellStyle name="Normal 36 4" xfId="718"/>
    <cellStyle name="Normal 36 5" xfId="980"/>
    <cellStyle name="Normal 37" xfId="719"/>
    <cellStyle name="Normal 37 2" xfId="720"/>
    <cellStyle name="Normal 37 3" xfId="983"/>
    <cellStyle name="Normal 38" xfId="721"/>
    <cellStyle name="Normal 38 2" xfId="722"/>
    <cellStyle name="Normal 38 2 2" xfId="723"/>
    <cellStyle name="Normal 38 2 3" xfId="984"/>
    <cellStyle name="Normal 38 3" xfId="724"/>
    <cellStyle name="Normal 38 3 2" xfId="725"/>
    <cellStyle name="Normal 38 4" xfId="726"/>
    <cellStyle name="Normal 39" xfId="727"/>
    <cellStyle name="Normal 39 2" xfId="728"/>
    <cellStyle name="Normal 4" xfId="729"/>
    <cellStyle name="Normal 4 2" xfId="730"/>
    <cellStyle name="Normal 4 3" xfId="731"/>
    <cellStyle name="Normal 4 4" xfId="968"/>
    <cellStyle name="Normal 40" xfId="732"/>
    <cellStyle name="Normal 40 2" xfId="733"/>
    <cellStyle name="Normal 40 3" xfId="734"/>
    <cellStyle name="Normal 41" xfId="735"/>
    <cellStyle name="Normal 41 2" xfId="736"/>
    <cellStyle name="Normal 42" xfId="737"/>
    <cellStyle name="Normal 42 2" xfId="738"/>
    <cellStyle name="Normal 42 3" xfId="739"/>
    <cellStyle name="Normal 42 4" xfId="985"/>
    <cellStyle name="Normal 43" xfId="740"/>
    <cellStyle name="Normal 43 2" xfId="893"/>
    <cellStyle name="Normal 43 3" xfId="986"/>
    <cellStyle name="Normal 44" xfId="741"/>
    <cellStyle name="Normal 44 2" xfId="987"/>
    <cellStyle name="Normal 45" xfId="742"/>
    <cellStyle name="Normal 46" xfId="743"/>
    <cellStyle name="Normal 47" xfId="744"/>
    <cellStyle name="Normal 47 2" xfId="745"/>
    <cellStyle name="Normal 47 3" xfId="746"/>
    <cellStyle name="Normal 47 3 2" xfId="747"/>
    <cellStyle name="Normal 47 3 3" xfId="748"/>
    <cellStyle name="Normal 47 4" xfId="749"/>
    <cellStyle name="Normal 48" xfId="750"/>
    <cellStyle name="Normal 48 2" xfId="751"/>
    <cellStyle name="Normal 49" xfId="752"/>
    <cellStyle name="Normal 5" xfId="753"/>
    <cellStyle name="Normal 5 2" xfId="754"/>
    <cellStyle name="Normal 5 2 2" xfId="755"/>
    <cellStyle name="Normal 5 3" xfId="756"/>
    <cellStyle name="Normal 5 4" xfId="757"/>
    <cellStyle name="Normal 5 4 2" xfId="758"/>
    <cellStyle name="Normal 5 4 2 2" xfId="892"/>
    <cellStyle name="Normal 5 4 3" xfId="759"/>
    <cellStyle name="Normal 5 5" xfId="760"/>
    <cellStyle name="Normal 5 5 2" xfId="891"/>
    <cellStyle name="Normal 5_Copy of SAN2010" xfId="761"/>
    <cellStyle name="Normal 50" xfId="762"/>
    <cellStyle name="Normal 51" xfId="763"/>
    <cellStyle name="Normal 52" xfId="8"/>
    <cellStyle name="Normal 53" xfId="883"/>
    <cellStyle name="Normal 54" xfId="954"/>
    <cellStyle name="Normal 55" xfId="955"/>
    <cellStyle name="Normal 56" xfId="953"/>
    <cellStyle name="Normal 57" xfId="957"/>
    <cellStyle name="Normal 58" xfId="952"/>
    <cellStyle name="Normal 59" xfId="961"/>
    <cellStyle name="Normal 6" xfId="764"/>
    <cellStyle name="Normal 60" xfId="964"/>
    <cellStyle name="Normal 61" xfId="965"/>
    <cellStyle name="Normal 62" xfId="939"/>
    <cellStyle name="Normal 63" xfId="966"/>
    <cellStyle name="Normal 64" xfId="971"/>
    <cellStyle name="Normal 65" xfId="974"/>
    <cellStyle name="Normal 66" xfId="1015"/>
    <cellStyle name="Normal 67" xfId="1017"/>
    <cellStyle name="Normal 7" xfId="765"/>
    <cellStyle name="Normal 75" xfId="766"/>
    <cellStyle name="Normal 8" xfId="767"/>
    <cellStyle name="Normal 8 2" xfId="768"/>
    <cellStyle name="Normal 8_2D4CD000" xfId="769"/>
    <cellStyle name="Normal 9" xfId="770"/>
    <cellStyle name="Normal 9 2" xfId="771"/>
    <cellStyle name="Normal 9 2 2" xfId="772"/>
    <cellStyle name="Normal 9 2 3" xfId="773"/>
    <cellStyle name="Normal 9 2 4" xfId="774"/>
    <cellStyle name="Normal 9 2_anakia II etapi.xls sm. defeqturi" xfId="775"/>
    <cellStyle name="Normal 9_2D4CD000" xfId="776"/>
    <cellStyle name="Normal_gare wyalsadfenigagarini 10" xfId="777"/>
    <cellStyle name="Normal_gare wyalsadfenigagarini 2 2 2" xfId="778"/>
    <cellStyle name="Normal_gare wyalsadfenigagarini 2_SMSH2008-IIkv ." xfId="779"/>
    <cellStyle name="Normal_stadion-1" xfId="944"/>
    <cellStyle name="Note 10" xfId="886"/>
    <cellStyle name="Note 2" xfId="780"/>
    <cellStyle name="Note 2 2" xfId="781"/>
    <cellStyle name="Note 2 3" xfId="782"/>
    <cellStyle name="Note 2 4" xfId="783"/>
    <cellStyle name="Note 2 5" xfId="784"/>
    <cellStyle name="Note 2_anakia II etapi.xls sm. defeqturi" xfId="785"/>
    <cellStyle name="Note 3" xfId="786"/>
    <cellStyle name="Note 4" xfId="787"/>
    <cellStyle name="Note 4 2" xfId="788"/>
    <cellStyle name="Note 4_anakia II etapi.xls sm. defeqturi" xfId="789"/>
    <cellStyle name="Note 5" xfId="790"/>
    <cellStyle name="Note 6" xfId="791"/>
    <cellStyle name="Note 7" xfId="792"/>
    <cellStyle name="Note 8" xfId="890"/>
    <cellStyle name="Note 9" xfId="947"/>
    <cellStyle name="Output 10" xfId="884"/>
    <cellStyle name="Output 2" xfId="793"/>
    <cellStyle name="Output 2 2" xfId="794"/>
    <cellStyle name="Output 2 2 2" xfId="989"/>
    <cellStyle name="Output 2 3" xfId="795"/>
    <cellStyle name="Output 2 3 2" xfId="990"/>
    <cellStyle name="Output 2 4" xfId="796"/>
    <cellStyle name="Output 2 4 2" xfId="991"/>
    <cellStyle name="Output 2 5" xfId="797"/>
    <cellStyle name="Output 2 5 2" xfId="992"/>
    <cellStyle name="Output 2 6" xfId="988"/>
    <cellStyle name="Output 2_anakia II etapi.xls sm. defeqturi" xfId="798"/>
    <cellStyle name="Output 3" xfId="799"/>
    <cellStyle name="Output 3 2" xfId="993"/>
    <cellStyle name="Output 4" xfId="800"/>
    <cellStyle name="Output 4 2" xfId="801"/>
    <cellStyle name="Output 4 2 2" xfId="995"/>
    <cellStyle name="Output 4 3" xfId="994"/>
    <cellStyle name="Output 4_anakia II etapi.xls sm. defeqturi" xfId="802"/>
    <cellStyle name="Output 5" xfId="803"/>
    <cellStyle name="Output 5 2" xfId="996"/>
    <cellStyle name="Output 6" xfId="804"/>
    <cellStyle name="Output 6 2" xfId="997"/>
    <cellStyle name="Output 7" xfId="805"/>
    <cellStyle name="Output 7 2" xfId="998"/>
    <cellStyle name="Output 8" xfId="889"/>
    <cellStyle name="Output 9" xfId="949"/>
    <cellStyle name="Percent 2" xfId="806"/>
    <cellStyle name="Percent 3" xfId="807"/>
    <cellStyle name="Percent 3 2" xfId="808"/>
    <cellStyle name="Percent 4" xfId="809"/>
    <cellStyle name="Percent 5" xfId="810"/>
    <cellStyle name="Percent 6" xfId="811"/>
    <cellStyle name="Percent 6 2" xfId="888"/>
    <cellStyle name="Percent 7" xfId="999"/>
    <cellStyle name="Percent 8" xfId="1000"/>
    <cellStyle name="Style 1" xfId="812"/>
    <cellStyle name="Title 2" xfId="813"/>
    <cellStyle name="Title 2 2" xfId="814"/>
    <cellStyle name="Title 2 3" xfId="815"/>
    <cellStyle name="Title 2 4" xfId="816"/>
    <cellStyle name="Title 2 5" xfId="817"/>
    <cellStyle name="Title 3" xfId="818"/>
    <cellStyle name="Title 4" xfId="819"/>
    <cellStyle name="Title 4 2" xfId="820"/>
    <cellStyle name="Title 5" xfId="821"/>
    <cellStyle name="Title 6" xfId="822"/>
    <cellStyle name="Title 7" xfId="823"/>
    <cellStyle name="Title 8" xfId="887"/>
    <cellStyle name="Total 10" xfId="958"/>
    <cellStyle name="Total 2" xfId="824"/>
    <cellStyle name="Total 2 2" xfId="825"/>
    <cellStyle name="Total 2 2 2" xfId="1002"/>
    <cellStyle name="Total 2 3" xfId="826"/>
    <cellStyle name="Total 2 3 2" xfId="1003"/>
    <cellStyle name="Total 2 4" xfId="827"/>
    <cellStyle name="Total 2 4 2" xfId="1004"/>
    <cellStyle name="Total 2 5" xfId="828"/>
    <cellStyle name="Total 2 5 2" xfId="1005"/>
    <cellStyle name="Total 2 6" xfId="1001"/>
    <cellStyle name="Total 2_anakia II etapi.xls sm. defeqturi" xfId="829"/>
    <cellStyle name="Total 3" xfId="830"/>
    <cellStyle name="Total 3 2" xfId="1006"/>
    <cellStyle name="Total 4" xfId="831"/>
    <cellStyle name="Total 4 2" xfId="832"/>
    <cellStyle name="Total 4 2 2" xfId="1008"/>
    <cellStyle name="Total 4 3" xfId="1007"/>
    <cellStyle name="Total 4_anakia II etapi.xls sm. defeqturi" xfId="833"/>
    <cellStyle name="Total 5" xfId="834"/>
    <cellStyle name="Total 5 2" xfId="1009"/>
    <cellStyle name="Total 6" xfId="835"/>
    <cellStyle name="Total 6 2" xfId="1010"/>
    <cellStyle name="Total 7" xfId="836"/>
    <cellStyle name="Total 7 2" xfId="1011"/>
    <cellStyle name="Total 8" xfId="885"/>
    <cellStyle name="Total 9" xfId="963"/>
    <cellStyle name="Warning Text 2" xfId="837"/>
    <cellStyle name="Warning Text 2 2" xfId="838"/>
    <cellStyle name="Warning Text 2 3" xfId="839"/>
    <cellStyle name="Warning Text 2 4" xfId="840"/>
    <cellStyle name="Warning Text 2 5" xfId="841"/>
    <cellStyle name="Warning Text 3" xfId="842"/>
    <cellStyle name="Warning Text 4" xfId="843"/>
    <cellStyle name="Warning Text 4 2" xfId="844"/>
    <cellStyle name="Warning Text 5" xfId="845"/>
    <cellStyle name="Warning Text 6" xfId="846"/>
    <cellStyle name="Warning Text 7" xfId="847"/>
    <cellStyle name="Warning Text 8" xfId="956"/>
    <cellStyle name="Обычный 10" xfId="848"/>
    <cellStyle name="Обычный 10 2" xfId="849"/>
    <cellStyle name="Обычный 10 2 2" xfId="850"/>
    <cellStyle name="Обычный 11" xfId="1012"/>
    <cellStyle name="Обычный 2" xfId="851"/>
    <cellStyle name="Обычный 2 2" xfId="852"/>
    <cellStyle name="Обычный 2 3" xfId="973"/>
    <cellStyle name="Обычный 3" xfId="853"/>
    <cellStyle name="Обычный 3 2" xfId="854"/>
    <cellStyle name="Обычный 3 3" xfId="855"/>
    <cellStyle name="Обычный 4" xfId="6"/>
    <cellStyle name="Обычный 4 2" xfId="857"/>
    <cellStyle name="Обычный 4 3" xfId="858"/>
    <cellStyle name="Обычный 4 4" xfId="859"/>
    <cellStyle name="Обычный 4 5" xfId="856"/>
    <cellStyle name="Обычный 4_პუშკინის 13" xfId="1013"/>
    <cellStyle name="Обычный 5" xfId="860"/>
    <cellStyle name="Обычный 5 2" xfId="861"/>
    <cellStyle name="Обычный 5 2 2" xfId="862"/>
    <cellStyle name="Обычный 5 3" xfId="863"/>
    <cellStyle name="Обычный 5 4" xfId="864"/>
    <cellStyle name="Обычный 5 4 2" xfId="865"/>
    <cellStyle name="Обычный 5 5" xfId="866"/>
    <cellStyle name="Обычный 6" xfId="867"/>
    <cellStyle name="Обычный 6 2" xfId="868"/>
    <cellStyle name="Обычный 7" xfId="869"/>
    <cellStyle name="Обычный 7 2" xfId="959"/>
    <cellStyle name="Обычный 8" xfId="870"/>
    <cellStyle name="Обычный 8 2" xfId="871"/>
    <cellStyle name="Обычный 8 3" xfId="1014"/>
    <cellStyle name="Обычный 9" xfId="872"/>
    <cellStyle name="Обычный_2338-2339" xfId="873"/>
    <cellStyle name="Обычный_Лист1" xfId="7"/>
    <cellStyle name="Плохой" xfId="874"/>
    <cellStyle name="Процентный 2" xfId="875"/>
    <cellStyle name="Процентный 3" xfId="876"/>
    <cellStyle name="Процентный 3 2" xfId="877"/>
    <cellStyle name="Финансовый 2" xfId="878"/>
    <cellStyle name="Финансовый 2 2" xfId="879"/>
    <cellStyle name="Финансовый 3" xfId="880"/>
    <cellStyle name="Финансовый 4" xfId="881"/>
    <cellStyle name="Финансовый 4 2" xfId="960"/>
    <cellStyle name="Финансовый 5" xfId="88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135"/>
  <sheetViews>
    <sheetView tabSelected="1" zoomScaleNormal="100" workbookViewId="0">
      <selection activeCell="Q125" sqref="Q125"/>
    </sheetView>
  </sheetViews>
  <sheetFormatPr defaultRowHeight="15" x14ac:dyDescent="0.25"/>
  <cols>
    <col min="1" max="1" width="3" style="2" customWidth="1"/>
    <col min="2" max="2" width="8.375" style="7" customWidth="1"/>
    <col min="3" max="3" width="47.75" style="7" customWidth="1"/>
    <col min="4" max="5" width="9.125" style="7" customWidth="1"/>
    <col min="6" max="6" width="11.125" style="7" customWidth="1"/>
    <col min="7" max="7" width="7.625" style="7" customWidth="1"/>
    <col min="8" max="8" width="9" style="7" customWidth="1"/>
    <col min="9" max="9" width="8.25" style="7" customWidth="1"/>
    <col min="10" max="10" width="7.75" style="7" customWidth="1"/>
    <col min="11" max="11" width="7.875" style="7" customWidth="1"/>
    <col min="12" max="12" width="7.25" style="7" customWidth="1"/>
    <col min="13" max="1025" width="9.125" style="7" customWidth="1"/>
  </cols>
  <sheetData>
    <row r="2" spans="1:13" x14ac:dyDescent="0.25">
      <c r="A2" s="220"/>
      <c r="B2" s="242"/>
      <c r="C2" s="242"/>
      <c r="D2" s="242"/>
      <c r="E2" s="242"/>
      <c r="F2" s="242"/>
    </row>
    <row r="3" spans="1:13" x14ac:dyDescent="0.25">
      <c r="A3" s="220"/>
      <c r="B3" s="221"/>
      <c r="C3" s="221"/>
      <c r="D3" s="221"/>
      <c r="E3" s="222"/>
      <c r="F3" s="222"/>
    </row>
    <row r="4" spans="1:13" x14ac:dyDescent="0.25">
      <c r="A4" s="220"/>
      <c r="B4" s="221"/>
      <c r="C4" s="235"/>
      <c r="D4" s="235"/>
      <c r="E4" s="235"/>
      <c r="F4" s="235"/>
    </row>
    <row r="5" spans="1:13" x14ac:dyDescent="0.25">
      <c r="A5" s="220"/>
      <c r="B5" s="221"/>
      <c r="C5" s="235"/>
      <c r="D5" s="235"/>
      <c r="E5" s="235"/>
      <c r="F5" s="235"/>
    </row>
    <row r="6" spans="1:13" x14ac:dyDescent="0.25">
      <c r="A6" s="220"/>
      <c r="B6" s="221"/>
      <c r="C6" s="235"/>
      <c r="D6" s="235"/>
      <c r="E6" s="235"/>
      <c r="F6" s="235"/>
    </row>
    <row r="7" spans="1:13" x14ac:dyDescent="0.25">
      <c r="A7" s="220"/>
      <c r="B7" s="221"/>
      <c r="C7" s="235"/>
      <c r="D7" s="235"/>
      <c r="E7" s="235"/>
      <c r="F7" s="235"/>
    </row>
    <row r="8" spans="1:13" x14ac:dyDescent="0.25">
      <c r="A8" s="220"/>
      <c r="B8" s="221"/>
      <c r="C8" s="235"/>
      <c r="D8" s="235"/>
      <c r="E8" s="235"/>
      <c r="F8" s="235"/>
    </row>
    <row r="9" spans="1:13" x14ac:dyDescent="0.25">
      <c r="A9" s="239" t="s">
        <v>122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</row>
    <row r="10" spans="1:13" x14ac:dyDescent="0.25">
      <c r="A10" s="220"/>
      <c r="B10" s="221"/>
      <c r="C10" s="236" t="s">
        <v>121</v>
      </c>
      <c r="D10" s="236"/>
      <c r="E10" s="236"/>
      <c r="F10" s="236"/>
    </row>
    <row r="11" spans="1:13" ht="12.75" customHeight="1" x14ac:dyDescent="0.25"/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1" customFormat="1" ht="42" customHeight="1" x14ac:dyDescent="0.25">
      <c r="A13" s="241" t="s">
        <v>1</v>
      </c>
      <c r="B13" s="241" t="s">
        <v>12</v>
      </c>
      <c r="C13" s="241" t="s">
        <v>2</v>
      </c>
      <c r="D13" s="241" t="s">
        <v>3</v>
      </c>
      <c r="E13" s="241" t="s">
        <v>13</v>
      </c>
      <c r="F13" s="241"/>
      <c r="G13" s="240" t="s">
        <v>0</v>
      </c>
      <c r="H13" s="240"/>
      <c r="I13" s="240" t="s">
        <v>14</v>
      </c>
      <c r="J13" s="240"/>
      <c r="K13" s="240" t="s">
        <v>15</v>
      </c>
      <c r="L13" s="240"/>
      <c r="M13" s="240" t="s">
        <v>16</v>
      </c>
    </row>
    <row r="14" spans="1:13" s="1" customFormat="1" ht="25.5" x14ac:dyDescent="0.25">
      <c r="A14" s="241"/>
      <c r="B14" s="241"/>
      <c r="C14" s="241"/>
      <c r="D14" s="241"/>
      <c r="E14" s="10" t="s">
        <v>17</v>
      </c>
      <c r="F14" s="11" t="s">
        <v>4</v>
      </c>
      <c r="G14" s="11" t="s">
        <v>18</v>
      </c>
      <c r="H14" s="11" t="s">
        <v>4</v>
      </c>
      <c r="I14" s="11" t="s">
        <v>18</v>
      </c>
      <c r="J14" s="11" t="s">
        <v>4</v>
      </c>
      <c r="K14" s="11" t="s">
        <v>18</v>
      </c>
      <c r="L14" s="11" t="s">
        <v>4</v>
      </c>
      <c r="M14" s="240"/>
    </row>
    <row r="15" spans="1:13" s="1" customFormat="1" ht="13.5" thickBot="1" x14ac:dyDescent="0.3">
      <c r="A15" s="12">
        <v>1</v>
      </c>
      <c r="B15" s="13">
        <v>2</v>
      </c>
      <c r="C15" s="12">
        <v>3</v>
      </c>
      <c r="D15" s="13">
        <v>4</v>
      </c>
      <c r="E15" s="12">
        <v>5</v>
      </c>
      <c r="F15" s="13">
        <v>6</v>
      </c>
      <c r="G15" s="12">
        <v>7</v>
      </c>
      <c r="H15" s="13">
        <v>8</v>
      </c>
      <c r="I15" s="12">
        <v>9</v>
      </c>
      <c r="J15" s="13">
        <v>10</v>
      </c>
      <c r="K15" s="12">
        <v>11</v>
      </c>
      <c r="L15" s="13">
        <v>12</v>
      </c>
      <c r="M15" s="12">
        <v>13</v>
      </c>
    </row>
    <row r="16" spans="1:13" x14ac:dyDescent="0.25">
      <c r="A16" s="102"/>
      <c r="B16" s="68" t="s">
        <v>81</v>
      </c>
      <c r="C16" s="67" t="s">
        <v>110</v>
      </c>
      <c r="D16" s="67" t="s">
        <v>82</v>
      </c>
      <c r="E16" s="66"/>
      <c r="F16" s="65">
        <v>5</v>
      </c>
      <c r="G16" s="64"/>
      <c r="H16" s="64"/>
      <c r="I16" s="64"/>
      <c r="J16" s="64"/>
      <c r="K16" s="63"/>
      <c r="L16" s="63"/>
      <c r="M16" s="63"/>
    </row>
    <row r="17" spans="1:13" ht="15.75" thickBot="1" x14ac:dyDescent="0.3">
      <c r="A17" s="101"/>
      <c r="B17" s="100"/>
      <c r="C17" s="62" t="s">
        <v>19</v>
      </c>
      <c r="D17" s="99" t="s">
        <v>83</v>
      </c>
      <c r="E17" s="98">
        <v>6.8</v>
      </c>
      <c r="F17" s="97">
        <f>F16*E17</f>
        <v>34</v>
      </c>
      <c r="G17" s="97"/>
      <c r="H17" s="61">
        <f t="shared" ref="H17:H20" si="0">G17*F17</f>
        <v>0</v>
      </c>
      <c r="I17" s="96"/>
      <c r="J17" s="60">
        <f>I17*F17</f>
        <v>0</v>
      </c>
      <c r="K17" s="96"/>
      <c r="L17" s="59">
        <f t="shared" ref="L17:L18" si="1">K17*F17</f>
        <v>0</v>
      </c>
      <c r="M17" s="58">
        <f t="shared" ref="M17:M20" si="2">L17+J17+H17</f>
        <v>0</v>
      </c>
    </row>
    <row r="18" spans="1:13" ht="15.75" thickBot="1" x14ac:dyDescent="0.3">
      <c r="A18" s="177"/>
      <c r="B18" s="178"/>
      <c r="C18" s="179" t="s">
        <v>20</v>
      </c>
      <c r="D18" s="178" t="s">
        <v>8</v>
      </c>
      <c r="E18" s="180">
        <v>1.1000000000000001</v>
      </c>
      <c r="F18" s="181">
        <f>F16*E18</f>
        <v>5.5</v>
      </c>
      <c r="G18" s="181"/>
      <c r="H18" s="61">
        <f t="shared" si="0"/>
        <v>0</v>
      </c>
      <c r="I18" s="181"/>
      <c r="J18" s="183">
        <f t="shared" ref="J18" si="3">I18*F18</f>
        <v>0</v>
      </c>
      <c r="K18" s="181"/>
      <c r="L18" s="182">
        <f t="shared" si="1"/>
        <v>0</v>
      </c>
      <c r="M18" s="58">
        <f t="shared" si="2"/>
        <v>0</v>
      </c>
    </row>
    <row r="19" spans="1:13" x14ac:dyDescent="0.25">
      <c r="A19" s="206">
        <v>8</v>
      </c>
      <c r="B19" s="205" t="s">
        <v>118</v>
      </c>
      <c r="C19" s="197" t="s">
        <v>120</v>
      </c>
      <c r="D19" s="196" t="s">
        <v>119</v>
      </c>
      <c r="E19" s="195"/>
      <c r="F19" s="194">
        <v>232</v>
      </c>
      <c r="G19" s="193"/>
      <c r="H19" s="61">
        <f t="shared" si="0"/>
        <v>0</v>
      </c>
      <c r="I19" s="192"/>
      <c r="J19" s="192"/>
      <c r="K19" s="192"/>
      <c r="L19" s="192"/>
      <c r="M19" s="58">
        <f t="shared" si="2"/>
        <v>0</v>
      </c>
    </row>
    <row r="20" spans="1:13" ht="15.75" thickBot="1" x14ac:dyDescent="0.3">
      <c r="A20" s="198"/>
      <c r="B20" s="200"/>
      <c r="C20" s="199" t="s">
        <v>19</v>
      </c>
      <c r="D20" s="204" t="s">
        <v>11</v>
      </c>
      <c r="E20" s="201">
        <v>1</v>
      </c>
      <c r="F20" s="203">
        <f>E20*F19</f>
        <v>232</v>
      </c>
      <c r="G20" s="223"/>
      <c r="H20" s="61">
        <f t="shared" si="0"/>
        <v>0</v>
      </c>
      <c r="I20" s="202"/>
      <c r="J20" s="202">
        <v>0</v>
      </c>
      <c r="K20" s="202"/>
      <c r="L20" s="202">
        <v>0</v>
      </c>
      <c r="M20" s="58">
        <f t="shared" si="2"/>
        <v>0</v>
      </c>
    </row>
    <row r="21" spans="1:13" ht="27" x14ac:dyDescent="0.25">
      <c r="A21" s="184"/>
      <c r="B21" s="185" t="s">
        <v>84</v>
      </c>
      <c r="C21" s="186" t="s">
        <v>85</v>
      </c>
      <c r="D21" s="187" t="s">
        <v>7</v>
      </c>
      <c r="E21" s="188"/>
      <c r="F21" s="189">
        <v>2.9</v>
      </c>
      <c r="G21" s="190"/>
      <c r="H21" s="190"/>
      <c r="I21" s="190"/>
      <c r="J21" s="190"/>
      <c r="K21" s="191"/>
      <c r="L21" s="191"/>
      <c r="M21" s="191"/>
    </row>
    <row r="22" spans="1:13" ht="15.75" thickBot="1" x14ac:dyDescent="0.3">
      <c r="A22" s="94"/>
      <c r="B22" s="56"/>
      <c r="C22" s="93" t="s">
        <v>19</v>
      </c>
      <c r="D22" s="55" t="s">
        <v>83</v>
      </c>
      <c r="E22" s="54">
        <v>1.85</v>
      </c>
      <c r="F22" s="92">
        <f>F21*E22</f>
        <v>5.3650000000000002</v>
      </c>
      <c r="G22" s="224"/>
      <c r="H22" s="61">
        <f t="shared" ref="H22" si="4">G22*F22</f>
        <v>0</v>
      </c>
      <c r="I22" s="53"/>
      <c r="J22" s="60">
        <f t="shared" ref="J22" si="5">I22*F22</f>
        <v>0</v>
      </c>
      <c r="K22" s="53"/>
      <c r="L22" s="59">
        <f t="shared" ref="L22:L25" si="6">K22*F22</f>
        <v>0</v>
      </c>
      <c r="M22" s="58">
        <f t="shared" ref="M22:M25" si="7">L22+J22+H22</f>
        <v>0</v>
      </c>
    </row>
    <row r="23" spans="1:13" ht="27" x14ac:dyDescent="0.25">
      <c r="A23" s="91"/>
      <c r="B23" s="52" t="s">
        <v>86</v>
      </c>
      <c r="C23" s="67" t="s">
        <v>87</v>
      </c>
      <c r="D23" s="51" t="s">
        <v>82</v>
      </c>
      <c r="E23" s="50"/>
      <c r="F23" s="49">
        <v>1.5</v>
      </c>
      <c r="G23" s="48"/>
      <c r="H23" s="48"/>
      <c r="I23" s="48"/>
      <c r="J23" s="48"/>
      <c r="K23" s="48"/>
      <c r="L23" s="48"/>
      <c r="M23" s="48"/>
    </row>
    <row r="24" spans="1:13" ht="15.75" thickBot="1" x14ac:dyDescent="0.3">
      <c r="A24" s="90"/>
      <c r="B24" s="47"/>
      <c r="C24" s="93" t="s">
        <v>19</v>
      </c>
      <c r="D24" s="55" t="s">
        <v>83</v>
      </c>
      <c r="E24" s="46">
        <v>0.87</v>
      </c>
      <c r="F24" s="89">
        <f>F23*E24</f>
        <v>1.3049999999999999</v>
      </c>
      <c r="G24" s="89"/>
      <c r="H24" s="61">
        <f>G24*F24</f>
        <v>0</v>
      </c>
      <c r="I24" s="45"/>
      <c r="J24" s="60">
        <f>I24*F24</f>
        <v>0</v>
      </c>
      <c r="K24" s="45"/>
      <c r="L24" s="59">
        <f t="shared" si="6"/>
        <v>0</v>
      </c>
      <c r="M24" s="58">
        <f t="shared" si="7"/>
        <v>0</v>
      </c>
    </row>
    <row r="25" spans="1:13" ht="29.25" customHeight="1" thickBot="1" x14ac:dyDescent="0.3">
      <c r="A25" s="88"/>
      <c r="B25" s="44" t="s">
        <v>88</v>
      </c>
      <c r="C25" s="67" t="s">
        <v>89</v>
      </c>
      <c r="D25" s="43" t="s">
        <v>7</v>
      </c>
      <c r="E25" s="42"/>
      <c r="F25" s="57">
        <f>F21</f>
        <v>2.9</v>
      </c>
      <c r="G25" s="41"/>
      <c r="H25" s="41"/>
      <c r="I25" s="41"/>
      <c r="J25" s="41"/>
      <c r="K25" s="41"/>
      <c r="L25" s="59">
        <f t="shared" si="6"/>
        <v>0</v>
      </c>
      <c r="M25" s="58">
        <f t="shared" si="7"/>
        <v>0</v>
      </c>
    </row>
    <row r="26" spans="1:13" x14ac:dyDescent="0.25">
      <c r="A26" s="87"/>
      <c r="B26" s="40" t="s">
        <v>90</v>
      </c>
      <c r="C26" s="67" t="s">
        <v>91</v>
      </c>
      <c r="D26" s="51" t="s">
        <v>92</v>
      </c>
      <c r="E26" s="39"/>
      <c r="F26" s="65">
        <v>30</v>
      </c>
      <c r="G26" s="38"/>
      <c r="H26" s="38"/>
      <c r="I26" s="38"/>
      <c r="J26" s="38"/>
      <c r="K26" s="38"/>
      <c r="L26" s="38"/>
      <c r="M26" s="38"/>
    </row>
    <row r="27" spans="1:13" ht="15.75" thickBot="1" x14ac:dyDescent="0.3">
      <c r="A27" s="86"/>
      <c r="B27" s="37"/>
      <c r="C27" s="62" t="s">
        <v>19</v>
      </c>
      <c r="D27" s="36" t="s">
        <v>83</v>
      </c>
      <c r="E27" s="35">
        <v>0.71399999999999997</v>
      </c>
      <c r="F27" s="97">
        <f>F26*E27</f>
        <v>21.419999999999998</v>
      </c>
      <c r="G27" s="61"/>
      <c r="H27" s="61">
        <f t="shared" ref="H27:H37" si="8">G27*F27</f>
        <v>0</v>
      </c>
      <c r="I27" s="60"/>
      <c r="J27" s="60">
        <f t="shared" ref="J27:J37" si="9">I27*F27</f>
        <v>0</v>
      </c>
      <c r="K27" s="60"/>
      <c r="L27" s="59">
        <f t="shared" ref="L27:L37" si="10">K27*F27</f>
        <v>0</v>
      </c>
      <c r="M27" s="58">
        <f t="shared" ref="M27:M37" si="11">L27+J27+H27</f>
        <v>0</v>
      </c>
    </row>
    <row r="28" spans="1:13" ht="15.75" thickBot="1" x14ac:dyDescent="0.3">
      <c r="A28" s="86"/>
      <c r="B28" s="37"/>
      <c r="C28" s="34" t="s">
        <v>20</v>
      </c>
      <c r="D28" s="36" t="s">
        <v>8</v>
      </c>
      <c r="E28" s="35">
        <v>1.83E-2</v>
      </c>
      <c r="F28" s="97">
        <f>F26*E28</f>
        <v>0.54900000000000004</v>
      </c>
      <c r="G28" s="61"/>
      <c r="H28" s="61">
        <f t="shared" si="8"/>
        <v>0</v>
      </c>
      <c r="I28" s="60"/>
      <c r="J28" s="60">
        <f t="shared" si="9"/>
        <v>0</v>
      </c>
      <c r="K28" s="60"/>
      <c r="L28" s="59">
        <f t="shared" si="10"/>
        <v>0</v>
      </c>
      <c r="M28" s="58">
        <f t="shared" si="11"/>
        <v>0</v>
      </c>
    </row>
    <row r="29" spans="1:13" ht="15.75" thickBot="1" x14ac:dyDescent="0.3">
      <c r="A29" s="86"/>
      <c r="B29" s="33"/>
      <c r="C29" s="32" t="s">
        <v>93</v>
      </c>
      <c r="D29" s="36" t="s">
        <v>92</v>
      </c>
      <c r="E29" s="31">
        <v>1.03</v>
      </c>
      <c r="F29" s="76">
        <f>F26*E29</f>
        <v>30.900000000000002</v>
      </c>
      <c r="G29" s="61"/>
      <c r="H29" s="61">
        <f t="shared" si="8"/>
        <v>0</v>
      </c>
      <c r="I29" s="61"/>
      <c r="J29" s="60">
        <f t="shared" si="9"/>
        <v>0</v>
      </c>
      <c r="K29" s="60"/>
      <c r="L29" s="59">
        <f t="shared" si="10"/>
        <v>0</v>
      </c>
      <c r="M29" s="58">
        <f t="shared" si="11"/>
        <v>0</v>
      </c>
    </row>
    <row r="30" spans="1:13" ht="15.75" thickBot="1" x14ac:dyDescent="0.3">
      <c r="A30" s="86"/>
      <c r="B30" s="33"/>
      <c r="C30" s="32" t="s">
        <v>99</v>
      </c>
      <c r="D30" s="30" t="s">
        <v>11</v>
      </c>
      <c r="E30" s="31">
        <v>0.7</v>
      </c>
      <c r="F30" s="76">
        <f>F26*E30</f>
        <v>21</v>
      </c>
      <c r="G30" s="61"/>
      <c r="H30" s="61">
        <f t="shared" si="8"/>
        <v>0</v>
      </c>
      <c r="I30" s="61"/>
      <c r="J30" s="60">
        <f t="shared" si="9"/>
        <v>0</v>
      </c>
      <c r="K30" s="60"/>
      <c r="L30" s="59">
        <f t="shared" si="10"/>
        <v>0</v>
      </c>
      <c r="M30" s="58">
        <f t="shared" si="11"/>
        <v>0</v>
      </c>
    </row>
    <row r="31" spans="1:13" ht="15.75" thickBot="1" x14ac:dyDescent="0.3">
      <c r="A31" s="86"/>
      <c r="B31" s="33"/>
      <c r="C31" s="32" t="s">
        <v>100</v>
      </c>
      <c r="D31" s="30" t="s">
        <v>21</v>
      </c>
      <c r="E31" s="31">
        <v>2</v>
      </c>
      <c r="F31" s="76">
        <f>F26*E31</f>
        <v>60</v>
      </c>
      <c r="G31" s="61"/>
      <c r="H31" s="61">
        <f t="shared" si="8"/>
        <v>0</v>
      </c>
      <c r="I31" s="61"/>
      <c r="J31" s="60">
        <f t="shared" si="9"/>
        <v>0</v>
      </c>
      <c r="K31" s="60"/>
      <c r="L31" s="59">
        <f t="shared" si="10"/>
        <v>0</v>
      </c>
      <c r="M31" s="58">
        <f t="shared" si="11"/>
        <v>0</v>
      </c>
    </row>
    <row r="32" spans="1:13" ht="15.75" thickBot="1" x14ac:dyDescent="0.3">
      <c r="A32" s="86"/>
      <c r="B32" s="33"/>
      <c r="C32" s="32" t="s">
        <v>94</v>
      </c>
      <c r="D32" s="30" t="s">
        <v>11</v>
      </c>
      <c r="E32" s="31">
        <v>0.7</v>
      </c>
      <c r="F32" s="76">
        <f>F26*E32</f>
        <v>21</v>
      </c>
      <c r="G32" s="61"/>
      <c r="H32" s="61">
        <f t="shared" si="8"/>
        <v>0</v>
      </c>
      <c r="I32" s="61"/>
      <c r="J32" s="60">
        <f t="shared" si="9"/>
        <v>0</v>
      </c>
      <c r="K32" s="60"/>
      <c r="L32" s="59">
        <f t="shared" si="10"/>
        <v>0</v>
      </c>
      <c r="M32" s="58">
        <f t="shared" si="11"/>
        <v>0</v>
      </c>
    </row>
    <row r="33" spans="1:13" ht="15.75" thickBot="1" x14ac:dyDescent="0.3">
      <c r="A33" s="86"/>
      <c r="B33" s="33"/>
      <c r="C33" s="32" t="s">
        <v>95</v>
      </c>
      <c r="D33" s="30" t="s">
        <v>11</v>
      </c>
      <c r="E33" s="31">
        <v>1.6</v>
      </c>
      <c r="F33" s="76">
        <f>F26*E33</f>
        <v>48</v>
      </c>
      <c r="G33" s="61"/>
      <c r="H33" s="61">
        <f t="shared" si="8"/>
        <v>0</v>
      </c>
      <c r="I33" s="61"/>
      <c r="J33" s="60">
        <f t="shared" si="9"/>
        <v>0</v>
      </c>
      <c r="K33" s="60"/>
      <c r="L33" s="59">
        <f t="shared" si="10"/>
        <v>0</v>
      </c>
      <c r="M33" s="58">
        <f t="shared" si="11"/>
        <v>0</v>
      </c>
    </row>
    <row r="34" spans="1:13" ht="15.75" thickBot="1" x14ac:dyDescent="0.3">
      <c r="A34" s="86"/>
      <c r="B34" s="33"/>
      <c r="C34" s="32" t="s">
        <v>96</v>
      </c>
      <c r="D34" s="30" t="s">
        <v>11</v>
      </c>
      <c r="E34" s="31">
        <v>1.5</v>
      </c>
      <c r="F34" s="76">
        <f>F26*E34</f>
        <v>45</v>
      </c>
      <c r="G34" s="61"/>
      <c r="H34" s="61">
        <f t="shared" si="8"/>
        <v>0</v>
      </c>
      <c r="I34" s="61"/>
      <c r="J34" s="60">
        <f t="shared" si="9"/>
        <v>0</v>
      </c>
      <c r="K34" s="60"/>
      <c r="L34" s="59">
        <f t="shared" si="10"/>
        <v>0</v>
      </c>
      <c r="M34" s="58">
        <f t="shared" si="11"/>
        <v>0</v>
      </c>
    </row>
    <row r="35" spans="1:13" ht="15.75" thickBot="1" x14ac:dyDescent="0.3">
      <c r="A35" s="86"/>
      <c r="B35" s="33"/>
      <c r="C35" s="32" t="s">
        <v>97</v>
      </c>
      <c r="D35" s="30" t="s">
        <v>11</v>
      </c>
      <c r="E35" s="31">
        <v>14</v>
      </c>
      <c r="F35" s="76">
        <f>F26*E35</f>
        <v>420</v>
      </c>
      <c r="G35" s="61"/>
      <c r="H35" s="61">
        <f t="shared" si="8"/>
        <v>0</v>
      </c>
      <c r="I35" s="61"/>
      <c r="J35" s="60">
        <f t="shared" si="9"/>
        <v>0</v>
      </c>
      <c r="K35" s="60"/>
      <c r="L35" s="59">
        <f t="shared" si="10"/>
        <v>0</v>
      </c>
      <c r="M35" s="58">
        <f t="shared" si="11"/>
        <v>0</v>
      </c>
    </row>
    <row r="36" spans="1:13" ht="15.75" thickBot="1" x14ac:dyDescent="0.3">
      <c r="A36" s="86"/>
      <c r="B36" s="33"/>
      <c r="C36" s="32" t="s">
        <v>98</v>
      </c>
      <c r="D36" s="36" t="s">
        <v>92</v>
      </c>
      <c r="E36" s="31">
        <v>1</v>
      </c>
      <c r="F36" s="29">
        <f>E36*F26</f>
        <v>30</v>
      </c>
      <c r="G36" s="61"/>
      <c r="H36" s="61">
        <f t="shared" si="8"/>
        <v>0</v>
      </c>
      <c r="I36" s="61"/>
      <c r="J36" s="60">
        <f t="shared" si="9"/>
        <v>0</v>
      </c>
      <c r="K36" s="60"/>
      <c r="L36" s="59">
        <f t="shared" si="10"/>
        <v>0</v>
      </c>
      <c r="M36" s="58">
        <f t="shared" si="11"/>
        <v>0</v>
      </c>
    </row>
    <row r="37" spans="1:13" ht="15.75" thickBot="1" x14ac:dyDescent="0.3">
      <c r="A37" s="85"/>
      <c r="B37" s="28"/>
      <c r="C37" s="84" t="s">
        <v>6</v>
      </c>
      <c r="D37" s="83" t="s">
        <v>8</v>
      </c>
      <c r="E37" s="27">
        <v>0.216</v>
      </c>
      <c r="F37" s="26">
        <f>F26*E37</f>
        <v>6.4799999999999995</v>
      </c>
      <c r="G37" s="61"/>
      <c r="H37" s="61">
        <f t="shared" si="8"/>
        <v>0</v>
      </c>
      <c r="I37" s="61"/>
      <c r="J37" s="60">
        <f t="shared" si="9"/>
        <v>0</v>
      </c>
      <c r="K37" s="60"/>
      <c r="L37" s="59">
        <f t="shared" si="10"/>
        <v>0</v>
      </c>
      <c r="M37" s="58">
        <f t="shared" si="11"/>
        <v>0</v>
      </c>
    </row>
    <row r="38" spans="1:13" ht="27" x14ac:dyDescent="0.25">
      <c r="A38" s="82"/>
      <c r="B38" s="25" t="s">
        <v>9</v>
      </c>
      <c r="C38" s="24" t="s">
        <v>101</v>
      </c>
      <c r="D38" s="24" t="s">
        <v>92</v>
      </c>
      <c r="E38" s="23"/>
      <c r="F38" s="22">
        <v>60</v>
      </c>
      <c r="G38" s="21"/>
      <c r="H38" s="21"/>
      <c r="I38" s="21"/>
      <c r="J38" s="21"/>
      <c r="K38" s="21"/>
      <c r="L38" s="21"/>
      <c r="M38" s="21"/>
    </row>
    <row r="39" spans="1:13" ht="15.75" thickBot="1" x14ac:dyDescent="0.3">
      <c r="A39" s="81"/>
      <c r="B39" s="80"/>
      <c r="C39" s="79" t="s">
        <v>102</v>
      </c>
      <c r="D39" s="78" t="s">
        <v>83</v>
      </c>
      <c r="E39" s="77">
        <v>0.65800000000000003</v>
      </c>
      <c r="F39" s="76">
        <f>F38*E39</f>
        <v>39.480000000000004</v>
      </c>
      <c r="G39" s="61"/>
      <c r="H39" s="61">
        <f t="shared" ref="H39:H47" si="12">G39*F39</f>
        <v>0</v>
      </c>
      <c r="I39" s="60"/>
      <c r="J39" s="60">
        <f t="shared" ref="J39:J47" si="13">I39*F39</f>
        <v>0</v>
      </c>
      <c r="K39" s="60"/>
      <c r="L39" s="59">
        <f t="shared" ref="L39:L47" si="14">K39*F39</f>
        <v>0</v>
      </c>
      <c r="M39" s="58">
        <f t="shared" ref="M39:M47" si="15">L39+J39+H39</f>
        <v>0</v>
      </c>
    </row>
    <row r="40" spans="1:13" ht="15.75" thickBot="1" x14ac:dyDescent="0.3">
      <c r="A40" s="81"/>
      <c r="B40" s="79"/>
      <c r="C40" s="79" t="s">
        <v>103</v>
      </c>
      <c r="D40" s="147" t="s">
        <v>8</v>
      </c>
      <c r="E40" s="75">
        <v>0.01</v>
      </c>
      <c r="F40" s="74">
        <f>E40*F38</f>
        <v>0.6</v>
      </c>
      <c r="G40" s="61"/>
      <c r="H40" s="61">
        <f t="shared" si="12"/>
        <v>0</v>
      </c>
      <c r="I40" s="60"/>
      <c r="J40" s="60">
        <f t="shared" si="13"/>
        <v>0</v>
      </c>
      <c r="K40" s="60"/>
      <c r="L40" s="59">
        <f t="shared" si="14"/>
        <v>0</v>
      </c>
      <c r="M40" s="58">
        <f t="shared" si="15"/>
        <v>0</v>
      </c>
    </row>
    <row r="41" spans="1:13" ht="15.75" thickBot="1" x14ac:dyDescent="0.3">
      <c r="A41" s="81"/>
      <c r="B41" s="80"/>
      <c r="C41" s="79" t="s">
        <v>22</v>
      </c>
      <c r="D41" s="147"/>
      <c r="E41" s="75"/>
      <c r="F41" s="74"/>
      <c r="G41" s="61"/>
      <c r="H41" s="61">
        <f t="shared" si="12"/>
        <v>0</v>
      </c>
      <c r="I41" s="60"/>
      <c r="J41" s="60">
        <f t="shared" si="13"/>
        <v>0</v>
      </c>
      <c r="K41" s="60"/>
      <c r="L41" s="59">
        <f t="shared" si="14"/>
        <v>0</v>
      </c>
      <c r="M41" s="58">
        <f t="shared" si="15"/>
        <v>0</v>
      </c>
    </row>
    <row r="42" spans="1:13" ht="15.75" thickBot="1" x14ac:dyDescent="0.3">
      <c r="A42" s="81"/>
      <c r="B42" s="80"/>
      <c r="C42" s="79" t="s">
        <v>104</v>
      </c>
      <c r="D42" s="147" t="s">
        <v>5</v>
      </c>
      <c r="E42" s="75">
        <v>0.35</v>
      </c>
      <c r="F42" s="74">
        <f>F38*E42</f>
        <v>21</v>
      </c>
      <c r="G42" s="61"/>
      <c r="H42" s="61">
        <f t="shared" si="12"/>
        <v>0</v>
      </c>
      <c r="I42" s="60"/>
      <c r="J42" s="60">
        <f t="shared" si="13"/>
        <v>0</v>
      </c>
      <c r="K42" s="60"/>
      <c r="L42" s="59">
        <f t="shared" si="14"/>
        <v>0</v>
      </c>
      <c r="M42" s="58">
        <f t="shared" si="15"/>
        <v>0</v>
      </c>
    </row>
    <row r="43" spans="1:13" ht="15.75" thickBot="1" x14ac:dyDescent="0.3">
      <c r="A43" s="81"/>
      <c r="B43" s="80"/>
      <c r="C43" s="79" t="s">
        <v>105</v>
      </c>
      <c r="D43" s="147" t="s">
        <v>5</v>
      </c>
      <c r="E43" s="75">
        <v>0.63</v>
      </c>
      <c r="F43" s="74">
        <f>E43*F38</f>
        <v>37.799999999999997</v>
      </c>
      <c r="G43" s="61"/>
      <c r="H43" s="61">
        <f t="shared" si="12"/>
        <v>0</v>
      </c>
      <c r="I43" s="60"/>
      <c r="J43" s="60">
        <f t="shared" si="13"/>
        <v>0</v>
      </c>
      <c r="K43" s="60"/>
      <c r="L43" s="59">
        <f t="shared" si="14"/>
        <v>0</v>
      </c>
      <c r="M43" s="58">
        <f t="shared" si="15"/>
        <v>0</v>
      </c>
    </row>
    <row r="44" spans="1:13" ht="15.75" thickBot="1" x14ac:dyDescent="0.3">
      <c r="A44" s="81"/>
      <c r="B44" s="80"/>
      <c r="C44" s="79" t="s">
        <v>108</v>
      </c>
      <c r="D44" s="147" t="s">
        <v>92</v>
      </c>
      <c r="E44" s="69" t="s">
        <v>109</v>
      </c>
      <c r="F44" s="74">
        <v>10</v>
      </c>
      <c r="G44" s="61"/>
      <c r="H44" s="61"/>
      <c r="I44" s="60"/>
      <c r="J44" s="60">
        <f t="shared" si="13"/>
        <v>0</v>
      </c>
      <c r="K44" s="60"/>
      <c r="L44" s="59"/>
      <c r="M44" s="58">
        <f t="shared" si="15"/>
        <v>0</v>
      </c>
    </row>
    <row r="45" spans="1:13" ht="15.75" thickBot="1" x14ac:dyDescent="0.3">
      <c r="A45" s="81"/>
      <c r="B45" s="80"/>
      <c r="C45" s="79" t="s">
        <v>10</v>
      </c>
      <c r="D45" s="147" t="s">
        <v>5</v>
      </c>
      <c r="E45" s="75">
        <v>0.79</v>
      </c>
      <c r="F45" s="74">
        <f>E45*F38</f>
        <v>47.400000000000006</v>
      </c>
      <c r="G45" s="61"/>
      <c r="H45" s="61">
        <f t="shared" si="12"/>
        <v>0</v>
      </c>
      <c r="I45" s="60"/>
      <c r="J45" s="60">
        <f t="shared" si="13"/>
        <v>0</v>
      </c>
      <c r="K45" s="60"/>
      <c r="L45" s="59">
        <f t="shared" si="14"/>
        <v>0</v>
      </c>
      <c r="M45" s="58">
        <f t="shared" si="15"/>
        <v>0</v>
      </c>
    </row>
    <row r="46" spans="1:13" ht="15.75" thickBot="1" x14ac:dyDescent="0.3">
      <c r="A46" s="81"/>
      <c r="B46" s="80"/>
      <c r="C46" s="79" t="s">
        <v>106</v>
      </c>
      <c r="D46" s="147" t="s">
        <v>92</v>
      </c>
      <c r="E46" s="75">
        <v>8.9999999999999993E-3</v>
      </c>
      <c r="F46" s="74">
        <f>E46*F38</f>
        <v>0.53999999999999992</v>
      </c>
      <c r="G46" s="61"/>
      <c r="H46" s="61">
        <f t="shared" si="12"/>
        <v>0</v>
      </c>
      <c r="I46" s="60"/>
      <c r="J46" s="60">
        <f t="shared" si="13"/>
        <v>0</v>
      </c>
      <c r="K46" s="60"/>
      <c r="L46" s="59">
        <f t="shared" si="14"/>
        <v>0</v>
      </c>
      <c r="M46" s="58">
        <f t="shared" si="15"/>
        <v>0</v>
      </c>
    </row>
    <row r="47" spans="1:13" ht="15.75" thickBot="1" x14ac:dyDescent="0.3">
      <c r="A47" s="73"/>
      <c r="B47" s="72"/>
      <c r="C47" s="71" t="s">
        <v>107</v>
      </c>
      <c r="D47" s="72" t="s">
        <v>8</v>
      </c>
      <c r="E47" s="70">
        <f>1.6/100</f>
        <v>1.6E-2</v>
      </c>
      <c r="F47" s="95">
        <f>F38*E47</f>
        <v>0.96</v>
      </c>
      <c r="G47" s="61"/>
      <c r="H47" s="61">
        <f t="shared" si="12"/>
        <v>0</v>
      </c>
      <c r="I47" s="60"/>
      <c r="J47" s="60">
        <f t="shared" si="13"/>
        <v>0</v>
      </c>
      <c r="K47" s="60"/>
      <c r="L47" s="59">
        <f t="shared" si="14"/>
        <v>0</v>
      </c>
      <c r="M47" s="58">
        <f t="shared" si="15"/>
        <v>0</v>
      </c>
    </row>
    <row r="48" spans="1:13" x14ac:dyDescent="0.25">
      <c r="A48" s="117"/>
      <c r="B48" s="117"/>
      <c r="C48" s="116" t="s">
        <v>79</v>
      </c>
      <c r="D48" s="117"/>
      <c r="E48" s="117"/>
      <c r="F48" s="115"/>
      <c r="G48" s="225"/>
      <c r="H48" s="115"/>
      <c r="I48" s="117"/>
      <c r="J48" s="115"/>
      <c r="K48" s="115"/>
      <c r="L48" s="115"/>
      <c r="M48" s="115"/>
    </row>
    <row r="49" spans="1:13" ht="31.5" x14ac:dyDescent="0.25">
      <c r="A49" s="169"/>
      <c r="B49" s="168" t="s">
        <v>77</v>
      </c>
      <c r="C49" s="176" t="s">
        <v>116</v>
      </c>
      <c r="D49" s="207" t="s">
        <v>51</v>
      </c>
      <c r="E49" s="208"/>
      <c r="F49" s="211">
        <v>20</v>
      </c>
      <c r="G49" s="226"/>
      <c r="H49" s="166"/>
      <c r="I49" s="169"/>
      <c r="J49" s="169"/>
      <c r="K49" s="167"/>
      <c r="L49" s="166"/>
      <c r="M49" s="167"/>
    </row>
    <row r="50" spans="1:13" ht="16.5" x14ac:dyDescent="0.3">
      <c r="A50" s="165"/>
      <c r="B50" s="164"/>
      <c r="C50" s="156" t="s">
        <v>52</v>
      </c>
      <c r="D50" s="165" t="s">
        <v>53</v>
      </c>
      <c r="E50" s="163">
        <v>1.76</v>
      </c>
      <c r="F50" s="162">
        <f>E50*F49</f>
        <v>35.200000000000003</v>
      </c>
      <c r="G50" s="227"/>
      <c r="H50" s="161">
        <f>G50*F50</f>
        <v>0</v>
      </c>
      <c r="I50" s="165"/>
      <c r="J50" s="165"/>
      <c r="K50" s="165"/>
      <c r="L50" s="165"/>
      <c r="M50" s="162">
        <f>L50+J50+H50</f>
        <v>0</v>
      </c>
    </row>
    <row r="51" spans="1:13" ht="15.75" x14ac:dyDescent="0.3">
      <c r="A51" s="165"/>
      <c r="B51" s="165"/>
      <c r="C51" s="156" t="s">
        <v>54</v>
      </c>
      <c r="D51" s="165" t="s">
        <v>55</v>
      </c>
      <c r="E51" s="160">
        <v>3.1399999999999997E-2</v>
      </c>
      <c r="F51" s="162">
        <f>E51*F50</f>
        <v>1.10528</v>
      </c>
      <c r="G51" s="228"/>
      <c r="H51" s="161">
        <f t="shared" ref="H51:H54" si="16">G51*F51</f>
        <v>0</v>
      </c>
      <c r="I51" s="165"/>
      <c r="J51" s="165"/>
      <c r="K51" s="162"/>
      <c r="L51" s="161">
        <f>K51*F51</f>
        <v>0</v>
      </c>
      <c r="M51" s="162">
        <f t="shared" ref="M51:M58" si="17">L51+J51+H51</f>
        <v>0</v>
      </c>
    </row>
    <row r="52" spans="1:13" ht="15.75" x14ac:dyDescent="0.3">
      <c r="A52" s="165"/>
      <c r="B52" s="165"/>
      <c r="C52" s="124" t="s">
        <v>117</v>
      </c>
      <c r="D52" s="165" t="s">
        <v>51</v>
      </c>
      <c r="E52" s="163">
        <v>0.94599999999999995</v>
      </c>
      <c r="F52" s="162">
        <f>E52*F49</f>
        <v>18.919999999999998</v>
      </c>
      <c r="G52" s="228"/>
      <c r="H52" s="161">
        <f t="shared" si="16"/>
        <v>0</v>
      </c>
      <c r="I52" s="162"/>
      <c r="J52" s="161">
        <f>I52*F52</f>
        <v>0</v>
      </c>
      <c r="K52" s="162"/>
      <c r="L52" s="161">
        <f t="shared" ref="L52:L58" si="18">K52*F52</f>
        <v>0</v>
      </c>
      <c r="M52" s="162">
        <f t="shared" si="17"/>
        <v>0</v>
      </c>
    </row>
    <row r="53" spans="1:13" ht="15.75" x14ac:dyDescent="0.3">
      <c r="A53" s="165"/>
      <c r="B53" s="165"/>
      <c r="C53" s="156" t="s">
        <v>56</v>
      </c>
      <c r="D53" s="165" t="s">
        <v>55</v>
      </c>
      <c r="E53" s="160">
        <v>6.5199999999999994E-2</v>
      </c>
      <c r="F53" s="162">
        <f>E53*F49</f>
        <v>1.3039999999999998</v>
      </c>
      <c r="G53" s="228"/>
      <c r="H53" s="161">
        <f t="shared" si="16"/>
        <v>0</v>
      </c>
      <c r="I53" s="162"/>
      <c r="J53" s="161">
        <f t="shared" ref="J53:J58" si="19">I53*F53</f>
        <v>0</v>
      </c>
      <c r="K53" s="162"/>
      <c r="L53" s="161">
        <f t="shared" si="18"/>
        <v>0</v>
      </c>
      <c r="M53" s="162">
        <f t="shared" si="17"/>
        <v>0</v>
      </c>
    </row>
    <row r="54" spans="1:13" ht="31.5" x14ac:dyDescent="0.3">
      <c r="A54" s="159"/>
      <c r="B54" s="158" t="s">
        <v>76</v>
      </c>
      <c r="C54" s="132" t="s">
        <v>75</v>
      </c>
      <c r="D54" s="209" t="s">
        <v>51</v>
      </c>
      <c r="E54" s="210"/>
      <c r="F54" s="212">
        <v>20</v>
      </c>
      <c r="G54" s="229"/>
      <c r="H54" s="161">
        <f t="shared" si="16"/>
        <v>0</v>
      </c>
      <c r="I54" s="159"/>
      <c r="J54" s="161">
        <f t="shared" si="19"/>
        <v>0</v>
      </c>
      <c r="K54" s="157"/>
      <c r="L54" s="161">
        <f t="shared" si="18"/>
        <v>0</v>
      </c>
      <c r="M54" s="162">
        <f t="shared" si="17"/>
        <v>0</v>
      </c>
    </row>
    <row r="55" spans="1:13" ht="16.5" x14ac:dyDescent="0.3">
      <c r="A55" s="131"/>
      <c r="B55" s="130"/>
      <c r="C55" s="124" t="s">
        <v>52</v>
      </c>
      <c r="D55" s="131" t="s">
        <v>53</v>
      </c>
      <c r="E55" s="129">
        <v>1.76</v>
      </c>
      <c r="F55" s="128">
        <f>E55*F54</f>
        <v>35.200000000000003</v>
      </c>
      <c r="G55" s="227"/>
      <c r="H55" s="161">
        <f>G55*F55</f>
        <v>0</v>
      </c>
      <c r="I55" s="131"/>
      <c r="J55" s="161">
        <f t="shared" si="19"/>
        <v>0</v>
      </c>
      <c r="K55" s="131"/>
      <c r="L55" s="161">
        <f t="shared" si="18"/>
        <v>0</v>
      </c>
      <c r="M55" s="162">
        <f t="shared" si="17"/>
        <v>0</v>
      </c>
    </row>
    <row r="56" spans="1:13" ht="15.75" x14ac:dyDescent="0.3">
      <c r="A56" s="131"/>
      <c r="B56" s="131"/>
      <c r="C56" s="124" t="s">
        <v>54</v>
      </c>
      <c r="D56" s="131" t="s">
        <v>55</v>
      </c>
      <c r="E56" s="127">
        <v>2.1700000000000001E-2</v>
      </c>
      <c r="F56" s="128">
        <f>E56*F54</f>
        <v>0.434</v>
      </c>
      <c r="G56" s="107"/>
      <c r="H56" s="161">
        <f t="shared" ref="H56:H58" si="20">G56*F56</f>
        <v>0</v>
      </c>
      <c r="I56" s="131"/>
      <c r="J56" s="161">
        <f t="shared" si="19"/>
        <v>0</v>
      </c>
      <c r="K56" s="128"/>
      <c r="L56" s="161">
        <f t="shared" si="18"/>
        <v>0</v>
      </c>
      <c r="M56" s="162">
        <f t="shared" si="17"/>
        <v>0</v>
      </c>
    </row>
    <row r="57" spans="1:13" ht="15.75" x14ac:dyDescent="0.3">
      <c r="A57" s="131"/>
      <c r="B57" s="131"/>
      <c r="C57" s="124" t="s">
        <v>80</v>
      </c>
      <c r="D57" s="131" t="s">
        <v>51</v>
      </c>
      <c r="E57" s="129">
        <v>0.93700000000000006</v>
      </c>
      <c r="F57" s="128">
        <f>E57*F54</f>
        <v>18.740000000000002</v>
      </c>
      <c r="G57" s="107"/>
      <c r="H57" s="161">
        <f t="shared" si="20"/>
        <v>0</v>
      </c>
      <c r="I57" s="128"/>
      <c r="J57" s="161">
        <f t="shared" si="19"/>
        <v>0</v>
      </c>
      <c r="K57" s="128"/>
      <c r="L57" s="161">
        <f t="shared" si="18"/>
        <v>0</v>
      </c>
      <c r="M57" s="162">
        <f t="shared" si="17"/>
        <v>0</v>
      </c>
    </row>
    <row r="58" spans="1:13" ht="15.75" x14ac:dyDescent="0.3">
      <c r="A58" s="131"/>
      <c r="B58" s="131"/>
      <c r="C58" s="124" t="s">
        <v>56</v>
      </c>
      <c r="D58" s="131" t="s">
        <v>55</v>
      </c>
      <c r="E58" s="127">
        <v>7.0800000000000002E-2</v>
      </c>
      <c r="F58" s="128">
        <f>E58*F54</f>
        <v>1.4159999999999999</v>
      </c>
      <c r="G58" s="107"/>
      <c r="H58" s="161">
        <f t="shared" si="20"/>
        <v>0</v>
      </c>
      <c r="I58" s="128"/>
      <c r="J58" s="161">
        <f t="shared" si="19"/>
        <v>0</v>
      </c>
      <c r="K58" s="128"/>
      <c r="L58" s="161">
        <f t="shared" si="18"/>
        <v>0</v>
      </c>
      <c r="M58" s="162">
        <f t="shared" si="17"/>
        <v>0</v>
      </c>
    </row>
    <row r="59" spans="1:13" ht="31.5" x14ac:dyDescent="0.25">
      <c r="A59" s="169"/>
      <c r="B59" s="168" t="s">
        <v>57</v>
      </c>
      <c r="C59" s="132" t="s">
        <v>59</v>
      </c>
      <c r="D59" s="207" t="s">
        <v>51</v>
      </c>
      <c r="E59" s="208"/>
      <c r="F59" s="211">
        <v>20</v>
      </c>
      <c r="G59" s="226"/>
      <c r="H59" s="166"/>
      <c r="I59" s="169"/>
      <c r="J59" s="169"/>
      <c r="K59" s="167"/>
      <c r="L59" s="166"/>
      <c r="M59" s="167"/>
    </row>
    <row r="60" spans="1:13" ht="16.5" x14ac:dyDescent="0.3">
      <c r="A60" s="165"/>
      <c r="B60" s="164"/>
      <c r="C60" s="156" t="s">
        <v>52</v>
      </c>
      <c r="D60" s="165" t="s">
        <v>53</v>
      </c>
      <c r="E60" s="163">
        <v>1.56</v>
      </c>
      <c r="F60" s="162">
        <f>E60*F59</f>
        <v>31.200000000000003</v>
      </c>
      <c r="G60" s="227"/>
      <c r="H60" s="161">
        <f>G60*F60</f>
        <v>0</v>
      </c>
      <c r="I60" s="165"/>
      <c r="J60" s="165"/>
      <c r="K60" s="165"/>
      <c r="L60" s="165"/>
      <c r="M60" s="162">
        <f>L60+J60+H60</f>
        <v>0</v>
      </c>
    </row>
    <row r="61" spans="1:13" ht="15.75" x14ac:dyDescent="0.3">
      <c r="A61" s="165"/>
      <c r="B61" s="165"/>
      <c r="C61" s="156" t="s">
        <v>54</v>
      </c>
      <c r="D61" s="165" t="s">
        <v>55</v>
      </c>
      <c r="E61" s="160">
        <v>3.1399999999999997E-2</v>
      </c>
      <c r="F61" s="162">
        <f>E61*F60</f>
        <v>0.97968</v>
      </c>
      <c r="G61" s="228"/>
      <c r="H61" s="161">
        <f t="shared" ref="H61:H68" si="21">G61*F61</f>
        <v>0</v>
      </c>
      <c r="I61" s="165"/>
      <c r="J61" s="165"/>
      <c r="K61" s="162"/>
      <c r="L61" s="161">
        <f>K61*F61</f>
        <v>0</v>
      </c>
      <c r="M61" s="162">
        <f t="shared" ref="M61:M68" si="22">L61+J61+H61</f>
        <v>0</v>
      </c>
    </row>
    <row r="62" spans="1:13" ht="15.75" x14ac:dyDescent="0.3">
      <c r="A62" s="165"/>
      <c r="B62" s="165"/>
      <c r="C62" s="124" t="s">
        <v>58</v>
      </c>
      <c r="D62" s="165" t="s">
        <v>51</v>
      </c>
      <c r="E62" s="163">
        <v>0.94599999999999995</v>
      </c>
      <c r="F62" s="162">
        <f>E62*F59</f>
        <v>18.919999999999998</v>
      </c>
      <c r="G62" s="228"/>
      <c r="H62" s="161">
        <f t="shared" si="21"/>
        <v>0</v>
      </c>
      <c r="I62" s="162"/>
      <c r="J62" s="161">
        <f>I62*F62</f>
        <v>0</v>
      </c>
      <c r="K62" s="162"/>
      <c r="L62" s="161">
        <f t="shared" ref="L62:L68" si="23">K62*F62</f>
        <v>0</v>
      </c>
      <c r="M62" s="162">
        <f t="shared" si="22"/>
        <v>0</v>
      </c>
    </row>
    <row r="63" spans="1:13" ht="15.75" x14ac:dyDescent="0.3">
      <c r="A63" s="165"/>
      <c r="B63" s="165"/>
      <c r="C63" s="156" t="s">
        <v>56</v>
      </c>
      <c r="D63" s="165" t="s">
        <v>55</v>
      </c>
      <c r="E63" s="160">
        <v>6.5199999999999994E-2</v>
      </c>
      <c r="F63" s="162">
        <f>E63*F59</f>
        <v>1.3039999999999998</v>
      </c>
      <c r="G63" s="228"/>
      <c r="H63" s="161">
        <f t="shared" si="21"/>
        <v>0</v>
      </c>
      <c r="I63" s="162"/>
      <c r="J63" s="161">
        <f t="shared" ref="J63:J68" si="24">I63*F63</f>
        <v>0</v>
      </c>
      <c r="K63" s="162"/>
      <c r="L63" s="161">
        <f t="shared" si="23"/>
        <v>0</v>
      </c>
      <c r="M63" s="162">
        <f t="shared" si="22"/>
        <v>0</v>
      </c>
    </row>
    <row r="64" spans="1:13" ht="31.5" x14ac:dyDescent="0.3">
      <c r="A64" s="159"/>
      <c r="B64" s="158" t="s">
        <v>60</v>
      </c>
      <c r="C64" s="132" t="s">
        <v>74</v>
      </c>
      <c r="D64" s="209" t="s">
        <v>51</v>
      </c>
      <c r="E64" s="210"/>
      <c r="F64" s="212">
        <v>20</v>
      </c>
      <c r="G64" s="229"/>
      <c r="H64" s="161">
        <f t="shared" si="21"/>
        <v>0</v>
      </c>
      <c r="I64" s="159"/>
      <c r="J64" s="161">
        <f t="shared" si="24"/>
        <v>0</v>
      </c>
      <c r="K64" s="157"/>
      <c r="L64" s="161">
        <f t="shared" si="23"/>
        <v>0</v>
      </c>
      <c r="M64" s="162">
        <f t="shared" si="22"/>
        <v>0</v>
      </c>
    </row>
    <row r="65" spans="1:13" ht="16.5" x14ac:dyDescent="0.3">
      <c r="A65" s="131"/>
      <c r="B65" s="130"/>
      <c r="C65" s="124" t="s">
        <v>52</v>
      </c>
      <c r="D65" s="131" t="s">
        <v>53</v>
      </c>
      <c r="E65" s="129">
        <v>1.56</v>
      </c>
      <c r="F65" s="128">
        <f>E65*F64</f>
        <v>31.200000000000003</v>
      </c>
      <c r="G65" s="227"/>
      <c r="H65" s="161">
        <f>G65*F65</f>
        <v>0</v>
      </c>
      <c r="I65" s="131"/>
      <c r="J65" s="161">
        <f t="shared" si="24"/>
        <v>0</v>
      </c>
      <c r="K65" s="131"/>
      <c r="L65" s="161">
        <f t="shared" si="23"/>
        <v>0</v>
      </c>
      <c r="M65" s="162">
        <f t="shared" si="22"/>
        <v>0</v>
      </c>
    </row>
    <row r="66" spans="1:13" ht="15.75" x14ac:dyDescent="0.3">
      <c r="A66" s="131"/>
      <c r="B66" s="131"/>
      <c r="C66" s="124" t="s">
        <v>54</v>
      </c>
      <c r="D66" s="131" t="s">
        <v>55</v>
      </c>
      <c r="E66" s="127">
        <v>2.1700000000000001E-2</v>
      </c>
      <c r="F66" s="128">
        <f>E66*F64</f>
        <v>0.434</v>
      </c>
      <c r="G66" s="107"/>
      <c r="H66" s="161">
        <f t="shared" si="21"/>
        <v>0</v>
      </c>
      <c r="I66" s="131"/>
      <c r="J66" s="161">
        <f t="shared" si="24"/>
        <v>0</v>
      </c>
      <c r="K66" s="128"/>
      <c r="L66" s="161">
        <f t="shared" si="23"/>
        <v>0</v>
      </c>
      <c r="M66" s="162">
        <f t="shared" si="22"/>
        <v>0</v>
      </c>
    </row>
    <row r="67" spans="1:13" ht="15.75" x14ac:dyDescent="0.3">
      <c r="A67" s="131"/>
      <c r="B67" s="131"/>
      <c r="C67" s="124" t="s">
        <v>73</v>
      </c>
      <c r="D67" s="131" t="s">
        <v>51</v>
      </c>
      <c r="E67" s="129">
        <v>0.93700000000000006</v>
      </c>
      <c r="F67" s="128">
        <f>E67*F64</f>
        <v>18.740000000000002</v>
      </c>
      <c r="G67" s="107"/>
      <c r="H67" s="161">
        <f t="shared" si="21"/>
        <v>0</v>
      </c>
      <c r="I67" s="128"/>
      <c r="J67" s="161">
        <f t="shared" si="24"/>
        <v>0</v>
      </c>
      <c r="K67" s="128"/>
      <c r="L67" s="161">
        <f t="shared" si="23"/>
        <v>0</v>
      </c>
      <c r="M67" s="162">
        <f t="shared" si="22"/>
        <v>0</v>
      </c>
    </row>
    <row r="68" spans="1:13" ht="15.75" x14ac:dyDescent="0.3">
      <c r="A68" s="131"/>
      <c r="B68" s="131"/>
      <c r="C68" s="124" t="s">
        <v>56</v>
      </c>
      <c r="D68" s="131" t="s">
        <v>55</v>
      </c>
      <c r="E68" s="127">
        <v>7.0800000000000002E-2</v>
      </c>
      <c r="F68" s="128">
        <f>E68*F64</f>
        <v>1.4159999999999999</v>
      </c>
      <c r="G68" s="107"/>
      <c r="H68" s="161">
        <f t="shared" si="21"/>
        <v>0</v>
      </c>
      <c r="I68" s="128"/>
      <c r="J68" s="161">
        <f t="shared" si="24"/>
        <v>0</v>
      </c>
      <c r="K68" s="128"/>
      <c r="L68" s="161">
        <f t="shared" si="23"/>
        <v>0</v>
      </c>
      <c r="M68" s="162">
        <f t="shared" si="22"/>
        <v>0</v>
      </c>
    </row>
    <row r="69" spans="1:13" ht="16.5" x14ac:dyDescent="0.3">
      <c r="A69" s="123"/>
      <c r="B69" s="123"/>
      <c r="C69" s="122" t="s">
        <v>78</v>
      </c>
      <c r="D69" s="123"/>
      <c r="E69" s="121"/>
      <c r="F69" s="120"/>
      <c r="G69" s="230"/>
      <c r="H69" s="119"/>
      <c r="I69" s="118"/>
      <c r="J69" s="118"/>
      <c r="K69" s="119"/>
      <c r="L69" s="119"/>
      <c r="M69" s="118"/>
    </row>
    <row r="70" spans="1:13" ht="15.75" x14ac:dyDescent="0.3">
      <c r="A70" s="138"/>
      <c r="B70" s="140"/>
      <c r="C70" s="146" t="s">
        <v>64</v>
      </c>
      <c r="D70" s="146" t="s">
        <v>51</v>
      </c>
      <c r="E70" s="213"/>
      <c r="F70" s="215">
        <v>20</v>
      </c>
      <c r="G70" s="231"/>
      <c r="H70" s="144"/>
      <c r="I70" s="143"/>
      <c r="J70" s="143"/>
      <c r="K70" s="145"/>
      <c r="L70" s="144"/>
      <c r="M70" s="145"/>
    </row>
    <row r="71" spans="1:13" ht="15.75" x14ac:dyDescent="0.3">
      <c r="A71" s="137"/>
      <c r="B71" s="143"/>
      <c r="C71" s="143" t="s">
        <v>52</v>
      </c>
      <c r="D71" s="143" t="s">
        <v>53</v>
      </c>
      <c r="E71" s="142">
        <v>1.76</v>
      </c>
      <c r="F71" s="216">
        <f>E71*F70</f>
        <v>35.200000000000003</v>
      </c>
      <c r="G71" s="227"/>
      <c r="H71" s="134">
        <f>G71*F71</f>
        <v>0</v>
      </c>
      <c r="I71" s="136"/>
      <c r="J71" s="136"/>
      <c r="K71" s="136"/>
      <c r="L71" s="136"/>
      <c r="M71" s="135">
        <f>L71+J71+H71</f>
        <v>0</v>
      </c>
    </row>
    <row r="72" spans="1:13" ht="15.75" x14ac:dyDescent="0.3">
      <c r="A72" s="137"/>
      <c r="B72" s="143"/>
      <c r="C72" s="143" t="s">
        <v>54</v>
      </c>
      <c r="D72" s="143" t="s">
        <v>55</v>
      </c>
      <c r="E72" s="141">
        <v>2.1700000000000001E-2</v>
      </c>
      <c r="F72" s="216">
        <v>0.3906</v>
      </c>
      <c r="G72" s="227"/>
      <c r="H72" s="134"/>
      <c r="I72" s="136"/>
      <c r="J72" s="136"/>
      <c r="K72" s="135"/>
      <c r="L72" s="134">
        <f>K72*F72</f>
        <v>0</v>
      </c>
      <c r="M72" s="135">
        <f t="shared" ref="M72:M74" si="25">L72+J72+H72</f>
        <v>0</v>
      </c>
    </row>
    <row r="73" spans="1:13" ht="15.75" x14ac:dyDescent="0.3">
      <c r="A73" s="137"/>
      <c r="B73" s="143"/>
      <c r="C73" s="143" t="s">
        <v>65</v>
      </c>
      <c r="D73" s="143" t="s">
        <v>51</v>
      </c>
      <c r="E73" s="142">
        <v>0.93899999999999995</v>
      </c>
      <c r="F73" s="216">
        <v>16.901999999999997</v>
      </c>
      <c r="G73" s="227"/>
      <c r="H73" s="134"/>
      <c r="I73" s="135"/>
      <c r="J73" s="134">
        <f>I73*F73</f>
        <v>0</v>
      </c>
      <c r="K73" s="135"/>
      <c r="L73" s="134"/>
      <c r="M73" s="135">
        <f t="shared" si="25"/>
        <v>0</v>
      </c>
    </row>
    <row r="74" spans="1:13" ht="15.75" x14ac:dyDescent="0.3">
      <c r="A74" s="126"/>
      <c r="B74" s="143"/>
      <c r="C74" s="143" t="s">
        <v>56</v>
      </c>
      <c r="D74" s="143" t="s">
        <v>55</v>
      </c>
      <c r="E74" s="141">
        <v>7.0800000000000002E-2</v>
      </c>
      <c r="F74" s="216">
        <f>E74*F70</f>
        <v>1.4159999999999999</v>
      </c>
      <c r="G74" s="227"/>
      <c r="H74" s="134"/>
      <c r="I74" s="135"/>
      <c r="J74" s="134">
        <f>I74*F74</f>
        <v>0</v>
      </c>
      <c r="K74" s="135"/>
      <c r="L74" s="134"/>
      <c r="M74" s="135">
        <f t="shared" si="25"/>
        <v>0</v>
      </c>
    </row>
    <row r="75" spans="1:13" ht="15.75" x14ac:dyDescent="0.3">
      <c r="A75" s="138"/>
      <c r="B75" s="140"/>
      <c r="C75" s="146" t="s">
        <v>63</v>
      </c>
      <c r="D75" s="146" t="s">
        <v>51</v>
      </c>
      <c r="E75" s="213"/>
      <c r="F75" s="215">
        <v>20</v>
      </c>
      <c r="G75" s="231"/>
      <c r="H75" s="144"/>
      <c r="I75" s="143"/>
      <c r="J75" s="143"/>
      <c r="K75" s="145"/>
      <c r="L75" s="144"/>
      <c r="M75" s="145"/>
    </row>
    <row r="76" spans="1:13" ht="15.75" x14ac:dyDescent="0.3">
      <c r="A76" s="137"/>
      <c r="B76" s="143"/>
      <c r="C76" s="143" t="s">
        <v>52</v>
      </c>
      <c r="D76" s="143" t="s">
        <v>53</v>
      </c>
      <c r="E76" s="142">
        <v>1.76</v>
      </c>
      <c r="F76" s="216">
        <f>E76*F75</f>
        <v>35.200000000000003</v>
      </c>
      <c r="G76" s="227"/>
      <c r="H76" s="134">
        <f>G76*F76</f>
        <v>0</v>
      </c>
      <c r="I76" s="136"/>
      <c r="J76" s="136"/>
      <c r="K76" s="136"/>
      <c r="L76" s="136"/>
      <c r="M76" s="135">
        <f>L76+J76+H76</f>
        <v>0</v>
      </c>
    </row>
    <row r="77" spans="1:13" ht="15.75" x14ac:dyDescent="0.3">
      <c r="A77" s="137"/>
      <c r="B77" s="143"/>
      <c r="C77" s="143" t="s">
        <v>54</v>
      </c>
      <c r="D77" s="143" t="s">
        <v>55</v>
      </c>
      <c r="E77" s="141">
        <v>2.1700000000000001E-2</v>
      </c>
      <c r="F77" s="216">
        <v>0.3906</v>
      </c>
      <c r="G77" s="227"/>
      <c r="H77" s="134"/>
      <c r="I77" s="136"/>
      <c r="J77" s="136"/>
      <c r="K77" s="135"/>
      <c r="L77" s="134">
        <f>K77*F77</f>
        <v>0</v>
      </c>
      <c r="M77" s="135">
        <f t="shared" ref="M77:M79" si="26">L77+J77+H77</f>
        <v>0</v>
      </c>
    </row>
    <row r="78" spans="1:13" ht="15.75" x14ac:dyDescent="0.3">
      <c r="A78" s="137"/>
      <c r="B78" s="143"/>
      <c r="C78" s="143" t="s">
        <v>66</v>
      </c>
      <c r="D78" s="143" t="s">
        <v>51</v>
      </c>
      <c r="E78" s="142">
        <v>0.93899999999999995</v>
      </c>
      <c r="F78" s="216">
        <v>16.901999999999997</v>
      </c>
      <c r="G78" s="227"/>
      <c r="H78" s="134"/>
      <c r="I78" s="135"/>
      <c r="J78" s="134">
        <f>I78*F78</f>
        <v>0</v>
      </c>
      <c r="K78" s="135"/>
      <c r="L78" s="134"/>
      <c r="M78" s="135">
        <f t="shared" si="26"/>
        <v>0</v>
      </c>
    </row>
    <row r="79" spans="1:13" ht="15.75" x14ac:dyDescent="0.3">
      <c r="A79" s="126"/>
      <c r="B79" s="143"/>
      <c r="C79" s="143" t="s">
        <v>56</v>
      </c>
      <c r="D79" s="143" t="s">
        <v>55</v>
      </c>
      <c r="E79" s="141">
        <v>7.0800000000000002E-2</v>
      </c>
      <c r="F79" s="216">
        <f>E79*F75</f>
        <v>1.4159999999999999</v>
      </c>
      <c r="G79" s="227"/>
      <c r="H79" s="134"/>
      <c r="I79" s="135"/>
      <c r="J79" s="134">
        <f>I79*F79</f>
        <v>0</v>
      </c>
      <c r="K79" s="135"/>
      <c r="L79" s="134"/>
      <c r="M79" s="135">
        <f t="shared" si="26"/>
        <v>0</v>
      </c>
    </row>
    <row r="80" spans="1:13" ht="15.75" x14ac:dyDescent="0.3">
      <c r="A80" s="138"/>
      <c r="B80" s="140" t="s">
        <v>60</v>
      </c>
      <c r="C80" s="146" t="s">
        <v>61</v>
      </c>
      <c r="D80" s="146" t="s">
        <v>51</v>
      </c>
      <c r="E80" s="213"/>
      <c r="F80" s="214">
        <v>20</v>
      </c>
      <c r="G80" s="231"/>
      <c r="H80" s="144"/>
      <c r="I80" s="143"/>
      <c r="J80" s="143"/>
      <c r="K80" s="145"/>
      <c r="L80" s="144"/>
      <c r="M80" s="145"/>
    </row>
    <row r="81" spans="1:13" ht="15.75" x14ac:dyDescent="0.3">
      <c r="A81" s="137"/>
      <c r="B81" s="143"/>
      <c r="C81" s="143" t="s">
        <v>52</v>
      </c>
      <c r="D81" s="143" t="s">
        <v>53</v>
      </c>
      <c r="E81" s="142">
        <v>1.56</v>
      </c>
      <c r="F81" s="216">
        <f>E81*F80</f>
        <v>31.200000000000003</v>
      </c>
      <c r="G81" s="227"/>
      <c r="H81" s="134">
        <f>G81*F81</f>
        <v>0</v>
      </c>
      <c r="I81" s="136"/>
      <c r="J81" s="136"/>
      <c r="K81" s="136"/>
      <c r="L81" s="136"/>
      <c r="M81" s="135">
        <f>L81+J81+H81</f>
        <v>0</v>
      </c>
    </row>
    <row r="82" spans="1:13" ht="15.75" x14ac:dyDescent="0.3">
      <c r="A82" s="137"/>
      <c r="B82" s="143"/>
      <c r="C82" s="143" t="s">
        <v>54</v>
      </c>
      <c r="D82" s="143" t="s">
        <v>55</v>
      </c>
      <c r="E82" s="141">
        <v>2.1700000000000001E-2</v>
      </c>
      <c r="F82" s="216">
        <v>0.3906</v>
      </c>
      <c r="G82" s="227"/>
      <c r="H82" s="134"/>
      <c r="I82" s="136"/>
      <c r="J82" s="136"/>
      <c r="K82" s="135"/>
      <c r="L82" s="134">
        <f>K82*F82</f>
        <v>0</v>
      </c>
      <c r="M82" s="135">
        <f t="shared" ref="M82:M83" si="27">L82+J82+H82</f>
        <v>0</v>
      </c>
    </row>
    <row r="83" spans="1:13" ht="15.75" x14ac:dyDescent="0.3">
      <c r="A83" s="137"/>
      <c r="B83" s="143"/>
      <c r="C83" s="143" t="s">
        <v>62</v>
      </c>
      <c r="D83" s="143" t="s">
        <v>51</v>
      </c>
      <c r="E83" s="142">
        <v>0.93899999999999995</v>
      </c>
      <c r="F83" s="216">
        <v>16.901999999999997</v>
      </c>
      <c r="G83" s="227"/>
      <c r="H83" s="134"/>
      <c r="I83" s="135"/>
      <c r="J83" s="134">
        <f>I83*F83</f>
        <v>0</v>
      </c>
      <c r="K83" s="135"/>
      <c r="L83" s="134"/>
      <c r="M83" s="135">
        <f t="shared" si="27"/>
        <v>0</v>
      </c>
    </row>
    <row r="84" spans="1:13" ht="15.75" x14ac:dyDescent="0.3">
      <c r="A84" s="126"/>
      <c r="B84" s="143"/>
      <c r="C84" s="143" t="s">
        <v>56</v>
      </c>
      <c r="D84" s="143" t="s">
        <v>55</v>
      </c>
      <c r="E84" s="141">
        <v>7.0800000000000002E-2</v>
      </c>
      <c r="F84" s="216">
        <f>E84*F80</f>
        <v>1.4159999999999999</v>
      </c>
      <c r="G84" s="227"/>
      <c r="H84" s="134"/>
      <c r="I84" s="135"/>
      <c r="J84" s="134">
        <f>I84*F84</f>
        <v>0</v>
      </c>
      <c r="K84" s="135"/>
      <c r="L84" s="134"/>
      <c r="M84" s="135">
        <f t="shared" ref="M84" si="28">L84+J84+H84</f>
        <v>0</v>
      </c>
    </row>
    <row r="85" spans="1:13" ht="15.75" x14ac:dyDescent="0.3">
      <c r="A85" s="3"/>
      <c r="B85" s="152" t="s">
        <v>60</v>
      </c>
      <c r="C85" s="151" t="s">
        <v>68</v>
      </c>
      <c r="D85" s="151" t="s">
        <v>51</v>
      </c>
      <c r="E85" s="217"/>
      <c r="F85" s="218">
        <v>56</v>
      </c>
      <c r="G85" s="232"/>
      <c r="H85" s="14"/>
      <c r="I85" s="4"/>
      <c r="J85" s="5"/>
      <c r="K85" s="4"/>
      <c r="L85" s="5"/>
      <c r="M85" s="5"/>
    </row>
    <row r="86" spans="1:13" ht="15.75" x14ac:dyDescent="0.3">
      <c r="A86" s="3"/>
      <c r="B86" s="150"/>
      <c r="C86" s="150" t="s">
        <v>52</v>
      </c>
      <c r="D86" s="150" t="s">
        <v>53</v>
      </c>
      <c r="E86" s="149">
        <v>1.56</v>
      </c>
      <c r="F86" s="219">
        <f>E86*F85</f>
        <v>87.36</v>
      </c>
      <c r="G86" s="227"/>
      <c r="H86" s="134">
        <f>G86*F86</f>
        <v>0</v>
      </c>
      <c r="I86" s="136"/>
      <c r="J86" s="136"/>
      <c r="K86" s="136"/>
      <c r="L86" s="136"/>
      <c r="M86" s="135">
        <f>L86+J86+H86</f>
        <v>0</v>
      </c>
    </row>
    <row r="87" spans="1:13" ht="15.75" x14ac:dyDescent="0.3">
      <c r="A87" s="3"/>
      <c r="B87" s="150"/>
      <c r="C87" s="150" t="s">
        <v>54</v>
      </c>
      <c r="D87" s="150" t="s">
        <v>55</v>
      </c>
      <c r="E87" s="148">
        <v>2.1700000000000001E-2</v>
      </c>
      <c r="F87" s="219">
        <f>E87*F85</f>
        <v>1.2152000000000001</v>
      </c>
      <c r="G87" s="227"/>
      <c r="H87" s="134"/>
      <c r="I87" s="136"/>
      <c r="J87" s="136"/>
      <c r="K87" s="135"/>
      <c r="L87" s="134">
        <f>K87*F87</f>
        <v>0</v>
      </c>
      <c r="M87" s="135">
        <f t="shared" ref="M87:M89" si="29">L87+J87+H87</f>
        <v>0</v>
      </c>
    </row>
    <row r="88" spans="1:13" ht="15.75" x14ac:dyDescent="0.3">
      <c r="A88" s="3"/>
      <c r="B88" s="150" t="s">
        <v>69</v>
      </c>
      <c r="C88" s="150" t="s">
        <v>71</v>
      </c>
      <c r="D88" s="150" t="s">
        <v>51</v>
      </c>
      <c r="E88" s="149">
        <v>0.93899999999999995</v>
      </c>
      <c r="F88" s="219">
        <f>E88*F85</f>
        <v>52.583999999999996</v>
      </c>
      <c r="G88" s="227"/>
      <c r="H88" s="134"/>
      <c r="I88" s="135"/>
      <c r="J88" s="134">
        <f>I88*F88</f>
        <v>0</v>
      </c>
      <c r="K88" s="135"/>
      <c r="L88" s="134"/>
      <c r="M88" s="135">
        <f t="shared" si="29"/>
        <v>0</v>
      </c>
    </row>
    <row r="89" spans="1:13" ht="15.75" x14ac:dyDescent="0.3">
      <c r="A89" s="126"/>
      <c r="B89" s="150"/>
      <c r="C89" s="150" t="s">
        <v>56</v>
      </c>
      <c r="D89" s="150" t="s">
        <v>55</v>
      </c>
      <c r="E89" s="148">
        <v>7.0800000000000002E-2</v>
      </c>
      <c r="F89" s="219">
        <f>E89*F85</f>
        <v>3.9648000000000003</v>
      </c>
      <c r="G89" s="227"/>
      <c r="H89" s="134"/>
      <c r="I89" s="135"/>
      <c r="J89" s="134">
        <f>I89*F89</f>
        <v>0</v>
      </c>
      <c r="K89" s="135"/>
      <c r="L89" s="134"/>
      <c r="M89" s="135">
        <f t="shared" si="29"/>
        <v>0</v>
      </c>
    </row>
    <row r="90" spans="1:13" ht="15.75" x14ac:dyDescent="0.3">
      <c r="A90" s="3"/>
      <c r="B90" s="153" t="s">
        <v>50</v>
      </c>
      <c r="C90" s="155" t="s">
        <v>70</v>
      </c>
      <c r="D90" s="151" t="s">
        <v>51</v>
      </c>
      <c r="E90" s="217"/>
      <c r="F90" s="218">
        <v>36</v>
      </c>
      <c r="G90" s="106"/>
      <c r="H90" s="6"/>
      <c r="I90" s="3"/>
      <c r="J90" s="6"/>
      <c r="K90" s="3"/>
      <c r="L90" s="6"/>
      <c r="M90" s="6"/>
    </row>
    <row r="91" spans="1:13" ht="15.75" x14ac:dyDescent="0.3">
      <c r="A91" s="133"/>
      <c r="B91" s="154"/>
      <c r="C91" s="154" t="s">
        <v>52</v>
      </c>
      <c r="D91" s="150" t="s">
        <v>53</v>
      </c>
      <c r="E91" s="149">
        <v>1.56</v>
      </c>
      <c r="F91" s="219">
        <f>E91*F90</f>
        <v>56.160000000000004</v>
      </c>
      <c r="G91" s="227"/>
      <c r="H91" s="134">
        <f>G91*F91</f>
        <v>0</v>
      </c>
      <c r="I91" s="136"/>
      <c r="J91" s="136"/>
      <c r="K91" s="136"/>
      <c r="L91" s="136"/>
      <c r="M91" s="135">
        <f>L91+J91+H91</f>
        <v>0</v>
      </c>
    </row>
    <row r="92" spans="1:13" ht="15.75" x14ac:dyDescent="0.3">
      <c r="A92" s="131"/>
      <c r="B92" s="154"/>
      <c r="C92" s="154" t="s">
        <v>54</v>
      </c>
      <c r="D92" s="150" t="s">
        <v>55</v>
      </c>
      <c r="E92" s="148">
        <v>1.72E-2</v>
      </c>
      <c r="F92" s="219">
        <f>E92*F90</f>
        <v>0.61919999999999997</v>
      </c>
      <c r="G92" s="227"/>
      <c r="H92" s="134"/>
      <c r="I92" s="136"/>
      <c r="J92" s="136"/>
      <c r="K92" s="135"/>
      <c r="L92" s="134">
        <f>K92*F92</f>
        <v>0</v>
      </c>
      <c r="M92" s="135">
        <f t="shared" ref="M92:M94" si="30">L92+J92+H92</f>
        <v>0</v>
      </c>
    </row>
    <row r="93" spans="1:13" ht="15.75" x14ac:dyDescent="0.3">
      <c r="A93" s="131"/>
      <c r="B93" s="154" t="s">
        <v>69</v>
      </c>
      <c r="C93" s="154" t="s">
        <v>72</v>
      </c>
      <c r="D93" s="150" t="s">
        <v>51</v>
      </c>
      <c r="E93" s="149">
        <v>0.93799999999999994</v>
      </c>
      <c r="F93" s="219">
        <f>E93*F90</f>
        <v>33.768000000000001</v>
      </c>
      <c r="G93" s="227"/>
      <c r="H93" s="134"/>
      <c r="I93" s="135"/>
      <c r="J93" s="134">
        <f>I93*F93</f>
        <v>0</v>
      </c>
      <c r="K93" s="135"/>
      <c r="L93" s="134"/>
      <c r="M93" s="135">
        <f t="shared" si="30"/>
        <v>0</v>
      </c>
    </row>
    <row r="94" spans="1:13" ht="15.75" x14ac:dyDescent="0.3">
      <c r="A94" s="131"/>
      <c r="B94" s="154"/>
      <c r="C94" s="154" t="s">
        <v>56</v>
      </c>
      <c r="D94" s="150" t="s">
        <v>55</v>
      </c>
      <c r="E94" s="148">
        <v>3.9300000000000002E-2</v>
      </c>
      <c r="F94" s="219">
        <f>E94*F90</f>
        <v>1.4148000000000001</v>
      </c>
      <c r="G94" s="227"/>
      <c r="H94" s="134"/>
      <c r="I94" s="135"/>
      <c r="J94" s="134">
        <f>I94*F94</f>
        <v>0</v>
      </c>
      <c r="K94" s="135"/>
      <c r="L94" s="134"/>
      <c r="M94" s="135">
        <f t="shared" si="30"/>
        <v>0</v>
      </c>
    </row>
    <row r="95" spans="1:13" ht="15.75" x14ac:dyDescent="0.3">
      <c r="A95" s="117"/>
      <c r="B95" s="114"/>
      <c r="C95" s="114" t="s">
        <v>67</v>
      </c>
      <c r="D95" s="117"/>
      <c r="E95" s="113"/>
      <c r="F95" s="117"/>
      <c r="G95" s="106"/>
      <c r="H95" s="112"/>
      <c r="I95" s="117"/>
      <c r="J95" s="112"/>
      <c r="K95" s="117"/>
      <c r="L95" s="112"/>
      <c r="M95" s="112"/>
    </row>
    <row r="96" spans="1:13" ht="15.75" x14ac:dyDescent="0.3">
      <c r="A96" s="3"/>
      <c r="B96" s="4"/>
      <c r="C96" s="20" t="s">
        <v>23</v>
      </c>
      <c r="D96" s="111" t="s">
        <v>11</v>
      </c>
      <c r="E96" s="110"/>
      <c r="F96" s="109">
        <v>2</v>
      </c>
      <c r="G96" s="108"/>
      <c r="H96" s="107">
        <f>G96*F96</f>
        <v>0</v>
      </c>
      <c r="I96" s="108"/>
      <c r="J96" s="107">
        <f t="shared" ref="J96:J122" si="31">I96*F96</f>
        <v>0</v>
      </c>
      <c r="K96" s="106"/>
      <c r="L96" s="107">
        <f t="shared" ref="L96:L122" si="32">K96*F96</f>
        <v>0</v>
      </c>
      <c r="M96" s="107">
        <f t="shared" ref="M96:M122" si="33">L96+J96+H96</f>
        <v>0</v>
      </c>
    </row>
    <row r="97" spans="1:13" ht="15.75" x14ac:dyDescent="0.3">
      <c r="A97" s="3"/>
      <c r="B97" s="4"/>
      <c r="C97" s="20" t="s">
        <v>24</v>
      </c>
      <c r="D97" s="111" t="s">
        <v>11</v>
      </c>
      <c r="E97" s="110"/>
      <c r="F97" s="109">
        <v>30</v>
      </c>
      <c r="G97" s="108"/>
      <c r="H97" s="107">
        <f t="shared" ref="H97:H122" si="34">G97*F97</f>
        <v>0</v>
      </c>
      <c r="I97" s="108"/>
      <c r="J97" s="107">
        <f t="shared" si="31"/>
        <v>0</v>
      </c>
      <c r="K97" s="106"/>
      <c r="L97" s="107">
        <f t="shared" si="32"/>
        <v>0</v>
      </c>
      <c r="M97" s="107">
        <f t="shared" si="33"/>
        <v>0</v>
      </c>
    </row>
    <row r="98" spans="1:13" ht="15.75" x14ac:dyDescent="0.3">
      <c r="A98" s="3"/>
      <c r="B98" s="4"/>
      <c r="C98" s="20" t="s">
        <v>25</v>
      </c>
      <c r="D98" s="111" t="s">
        <v>11</v>
      </c>
      <c r="E98" s="110"/>
      <c r="F98" s="109">
        <v>2</v>
      </c>
      <c r="G98" s="108"/>
      <c r="H98" s="107">
        <f t="shared" si="34"/>
        <v>0</v>
      </c>
      <c r="I98" s="108"/>
      <c r="J98" s="107">
        <f t="shared" si="31"/>
        <v>0</v>
      </c>
      <c r="K98" s="106"/>
      <c r="L98" s="107">
        <f t="shared" si="32"/>
        <v>0</v>
      </c>
      <c r="M98" s="107">
        <f t="shared" si="33"/>
        <v>0</v>
      </c>
    </row>
    <row r="99" spans="1:13" ht="15.75" x14ac:dyDescent="0.3">
      <c r="A99" s="3"/>
      <c r="B99" s="4"/>
      <c r="C99" s="20" t="s">
        <v>26</v>
      </c>
      <c r="D99" s="111" t="s">
        <v>11</v>
      </c>
      <c r="E99" s="110"/>
      <c r="F99" s="109">
        <v>1</v>
      </c>
      <c r="G99" s="108"/>
      <c r="H99" s="107">
        <f t="shared" si="34"/>
        <v>0</v>
      </c>
      <c r="I99" s="108"/>
      <c r="J99" s="107">
        <f t="shared" si="31"/>
        <v>0</v>
      </c>
      <c r="K99" s="106"/>
      <c r="L99" s="107">
        <f t="shared" si="32"/>
        <v>0</v>
      </c>
      <c r="M99" s="107">
        <f t="shared" si="33"/>
        <v>0</v>
      </c>
    </row>
    <row r="100" spans="1:13" ht="15.75" x14ac:dyDescent="0.3">
      <c r="A100" s="3"/>
      <c r="B100" s="4"/>
      <c r="C100" s="20" t="s">
        <v>27</v>
      </c>
      <c r="D100" s="111" t="s">
        <v>11</v>
      </c>
      <c r="E100" s="110"/>
      <c r="F100" s="109">
        <v>16</v>
      </c>
      <c r="G100" s="108"/>
      <c r="H100" s="107">
        <f t="shared" si="34"/>
        <v>0</v>
      </c>
      <c r="I100" s="108"/>
      <c r="J100" s="107">
        <f t="shared" si="31"/>
        <v>0</v>
      </c>
      <c r="K100" s="106"/>
      <c r="L100" s="107">
        <f t="shared" si="32"/>
        <v>0</v>
      </c>
      <c r="M100" s="107">
        <f t="shared" si="33"/>
        <v>0</v>
      </c>
    </row>
    <row r="101" spans="1:13" ht="15.75" x14ac:dyDescent="0.3">
      <c r="A101" s="3"/>
      <c r="B101" s="4"/>
      <c r="C101" s="20" t="s">
        <v>28</v>
      </c>
      <c r="D101" s="111" t="s">
        <v>11</v>
      </c>
      <c r="E101" s="110"/>
      <c r="F101" s="109">
        <v>16</v>
      </c>
      <c r="G101" s="108"/>
      <c r="H101" s="107">
        <f t="shared" si="34"/>
        <v>0</v>
      </c>
      <c r="I101" s="108"/>
      <c r="J101" s="107">
        <f t="shared" si="31"/>
        <v>0</v>
      </c>
      <c r="K101" s="106"/>
      <c r="L101" s="107">
        <f t="shared" si="32"/>
        <v>0</v>
      </c>
      <c r="M101" s="107">
        <f t="shared" si="33"/>
        <v>0</v>
      </c>
    </row>
    <row r="102" spans="1:13" ht="15.75" x14ac:dyDescent="0.3">
      <c r="A102" s="3"/>
      <c r="B102" s="4"/>
      <c r="C102" s="20" t="s">
        <v>29</v>
      </c>
      <c r="D102" s="111" t="s">
        <v>11</v>
      </c>
      <c r="E102" s="110"/>
      <c r="F102" s="109">
        <v>10</v>
      </c>
      <c r="G102" s="108"/>
      <c r="H102" s="107">
        <f t="shared" si="34"/>
        <v>0</v>
      </c>
      <c r="I102" s="108"/>
      <c r="J102" s="107">
        <f t="shared" si="31"/>
        <v>0</v>
      </c>
      <c r="K102" s="106"/>
      <c r="L102" s="107">
        <f t="shared" si="32"/>
        <v>0</v>
      </c>
      <c r="M102" s="107">
        <f t="shared" si="33"/>
        <v>0</v>
      </c>
    </row>
    <row r="103" spans="1:13" ht="15.75" x14ac:dyDescent="0.3">
      <c r="A103" s="3"/>
      <c r="B103" s="4"/>
      <c r="C103" s="20" t="s">
        <v>30</v>
      </c>
      <c r="D103" s="111" t="s">
        <v>11</v>
      </c>
      <c r="E103" s="110"/>
      <c r="F103" s="109">
        <v>10</v>
      </c>
      <c r="G103" s="108"/>
      <c r="H103" s="107">
        <f t="shared" si="34"/>
        <v>0</v>
      </c>
      <c r="I103" s="108"/>
      <c r="J103" s="107">
        <f t="shared" si="31"/>
        <v>0</v>
      </c>
      <c r="K103" s="106"/>
      <c r="L103" s="107">
        <f t="shared" si="32"/>
        <v>0</v>
      </c>
      <c r="M103" s="107">
        <f t="shared" si="33"/>
        <v>0</v>
      </c>
    </row>
    <row r="104" spans="1:13" ht="15.75" x14ac:dyDescent="0.3">
      <c r="A104" s="3"/>
      <c r="B104" s="4"/>
      <c r="C104" s="20" t="s">
        <v>31</v>
      </c>
      <c r="D104" s="111" t="s">
        <v>11</v>
      </c>
      <c r="E104" s="110"/>
      <c r="F104" s="109">
        <v>20</v>
      </c>
      <c r="G104" s="108"/>
      <c r="H104" s="107">
        <f t="shared" si="34"/>
        <v>0</v>
      </c>
      <c r="I104" s="108"/>
      <c r="J104" s="107">
        <f t="shared" si="31"/>
        <v>0</v>
      </c>
      <c r="K104" s="106"/>
      <c r="L104" s="107">
        <f t="shared" si="32"/>
        <v>0</v>
      </c>
      <c r="M104" s="107">
        <f t="shared" si="33"/>
        <v>0</v>
      </c>
    </row>
    <row r="105" spans="1:13" ht="15.75" x14ac:dyDescent="0.3">
      <c r="A105" s="3"/>
      <c r="B105" s="4"/>
      <c r="C105" s="20" t="s">
        <v>32</v>
      </c>
      <c r="D105" s="111" t="s">
        <v>11</v>
      </c>
      <c r="E105" s="110"/>
      <c r="F105" s="109">
        <v>26</v>
      </c>
      <c r="G105" s="108"/>
      <c r="H105" s="107">
        <f t="shared" si="34"/>
        <v>0</v>
      </c>
      <c r="I105" s="108"/>
      <c r="J105" s="107">
        <f t="shared" si="31"/>
        <v>0</v>
      </c>
      <c r="K105" s="106"/>
      <c r="L105" s="107">
        <f t="shared" si="32"/>
        <v>0</v>
      </c>
      <c r="M105" s="107">
        <f t="shared" si="33"/>
        <v>0</v>
      </c>
    </row>
    <row r="106" spans="1:13" ht="15.75" x14ac:dyDescent="0.3">
      <c r="A106" s="3"/>
      <c r="B106" s="4"/>
      <c r="C106" s="20" t="s">
        <v>33</v>
      </c>
      <c r="D106" s="111" t="s">
        <v>11</v>
      </c>
      <c r="E106" s="110"/>
      <c r="F106" s="109">
        <v>16</v>
      </c>
      <c r="G106" s="108"/>
      <c r="H106" s="107">
        <f t="shared" si="34"/>
        <v>0</v>
      </c>
      <c r="I106" s="108"/>
      <c r="J106" s="107">
        <f t="shared" si="31"/>
        <v>0</v>
      </c>
      <c r="K106" s="106"/>
      <c r="L106" s="107">
        <f t="shared" si="32"/>
        <v>0</v>
      </c>
      <c r="M106" s="107">
        <f t="shared" si="33"/>
        <v>0</v>
      </c>
    </row>
    <row r="107" spans="1:13" ht="15.75" x14ac:dyDescent="0.3">
      <c r="A107" s="3"/>
      <c r="B107" s="4"/>
      <c r="C107" s="20" t="s">
        <v>34</v>
      </c>
      <c r="D107" s="111" t="s">
        <v>11</v>
      </c>
      <c r="E107" s="110"/>
      <c r="F107" s="109">
        <v>40</v>
      </c>
      <c r="G107" s="108"/>
      <c r="H107" s="107">
        <f t="shared" si="34"/>
        <v>0</v>
      </c>
      <c r="I107" s="108"/>
      <c r="J107" s="107">
        <f t="shared" si="31"/>
        <v>0</v>
      </c>
      <c r="K107" s="106"/>
      <c r="L107" s="107">
        <f t="shared" si="32"/>
        <v>0</v>
      </c>
      <c r="M107" s="107">
        <f t="shared" si="33"/>
        <v>0</v>
      </c>
    </row>
    <row r="108" spans="1:13" ht="15.75" x14ac:dyDescent="0.3">
      <c r="A108" s="3"/>
      <c r="B108" s="4"/>
      <c r="C108" s="20" t="s">
        <v>35</v>
      </c>
      <c r="D108" s="111" t="s">
        <v>11</v>
      </c>
      <c r="E108" s="110"/>
      <c r="F108" s="109">
        <v>100</v>
      </c>
      <c r="G108" s="108"/>
      <c r="H108" s="107">
        <f t="shared" si="34"/>
        <v>0</v>
      </c>
      <c r="I108" s="108"/>
      <c r="J108" s="107">
        <f t="shared" si="31"/>
        <v>0</v>
      </c>
      <c r="K108" s="106"/>
      <c r="L108" s="107">
        <f t="shared" si="32"/>
        <v>0</v>
      </c>
      <c r="M108" s="107">
        <f t="shared" si="33"/>
        <v>0</v>
      </c>
    </row>
    <row r="109" spans="1:13" ht="15.75" x14ac:dyDescent="0.3">
      <c r="A109" s="3"/>
      <c r="B109" s="4"/>
      <c r="C109" s="20" t="s">
        <v>36</v>
      </c>
      <c r="D109" s="111" t="s">
        <v>11</v>
      </c>
      <c r="E109" s="110"/>
      <c r="F109" s="109">
        <v>16</v>
      </c>
      <c r="G109" s="108"/>
      <c r="H109" s="107">
        <f t="shared" si="34"/>
        <v>0</v>
      </c>
      <c r="I109" s="108"/>
      <c r="J109" s="107">
        <f t="shared" si="31"/>
        <v>0</v>
      </c>
      <c r="K109" s="106"/>
      <c r="L109" s="107">
        <f t="shared" si="32"/>
        <v>0</v>
      </c>
      <c r="M109" s="107">
        <f t="shared" si="33"/>
        <v>0</v>
      </c>
    </row>
    <row r="110" spans="1:13" ht="15.75" x14ac:dyDescent="0.3">
      <c r="A110" s="3"/>
      <c r="B110" s="4"/>
      <c r="C110" s="20" t="s">
        <v>37</v>
      </c>
      <c r="D110" s="111" t="s">
        <v>11</v>
      </c>
      <c r="E110" s="110"/>
      <c r="F110" s="109">
        <v>10</v>
      </c>
      <c r="G110" s="108"/>
      <c r="H110" s="107">
        <f t="shared" si="34"/>
        <v>0</v>
      </c>
      <c r="I110" s="108"/>
      <c r="J110" s="107">
        <f t="shared" si="31"/>
        <v>0</v>
      </c>
      <c r="K110" s="106"/>
      <c r="L110" s="107">
        <f t="shared" si="32"/>
        <v>0</v>
      </c>
      <c r="M110" s="107">
        <f t="shared" si="33"/>
        <v>0</v>
      </c>
    </row>
    <row r="111" spans="1:13" ht="15.75" x14ac:dyDescent="0.3">
      <c r="A111" s="3"/>
      <c r="B111" s="4"/>
      <c r="C111" s="20" t="s">
        <v>38</v>
      </c>
      <c r="D111" s="111" t="s">
        <v>11</v>
      </c>
      <c r="E111" s="110"/>
      <c r="F111" s="109">
        <v>12</v>
      </c>
      <c r="G111" s="108"/>
      <c r="H111" s="107">
        <f t="shared" si="34"/>
        <v>0</v>
      </c>
      <c r="I111" s="108"/>
      <c r="J111" s="107">
        <f t="shared" si="31"/>
        <v>0</v>
      </c>
      <c r="K111" s="106"/>
      <c r="L111" s="107">
        <f t="shared" si="32"/>
        <v>0</v>
      </c>
      <c r="M111" s="107">
        <f t="shared" si="33"/>
        <v>0</v>
      </c>
    </row>
    <row r="112" spans="1:13" ht="15.75" x14ac:dyDescent="0.3">
      <c r="A112" s="3"/>
      <c r="B112" s="4"/>
      <c r="C112" s="20" t="s">
        <v>39</v>
      </c>
      <c r="D112" s="111" t="s">
        <v>11</v>
      </c>
      <c r="E112" s="110"/>
      <c r="F112" s="109">
        <v>12</v>
      </c>
      <c r="G112" s="108"/>
      <c r="H112" s="107">
        <f t="shared" si="34"/>
        <v>0</v>
      </c>
      <c r="I112" s="108"/>
      <c r="J112" s="107">
        <f t="shared" si="31"/>
        <v>0</v>
      </c>
      <c r="K112" s="106"/>
      <c r="L112" s="107">
        <f t="shared" si="32"/>
        <v>0</v>
      </c>
      <c r="M112" s="107">
        <f t="shared" si="33"/>
        <v>0</v>
      </c>
    </row>
    <row r="113" spans="1:13" ht="15.75" x14ac:dyDescent="0.3">
      <c r="A113" s="3"/>
      <c r="B113" s="4"/>
      <c r="C113" s="20" t="s">
        <v>40</v>
      </c>
      <c r="D113" s="111" t="s">
        <v>11</v>
      </c>
      <c r="E113" s="110"/>
      <c r="F113" s="109">
        <v>12</v>
      </c>
      <c r="G113" s="108"/>
      <c r="H113" s="107">
        <f t="shared" si="34"/>
        <v>0</v>
      </c>
      <c r="I113" s="108"/>
      <c r="J113" s="107">
        <f t="shared" si="31"/>
        <v>0</v>
      </c>
      <c r="K113" s="106"/>
      <c r="L113" s="107">
        <f t="shared" si="32"/>
        <v>0</v>
      </c>
      <c r="M113" s="107">
        <f t="shared" si="33"/>
        <v>0</v>
      </c>
    </row>
    <row r="114" spans="1:13" ht="15.75" x14ac:dyDescent="0.3">
      <c r="A114" s="3"/>
      <c r="B114" s="4"/>
      <c r="C114" s="20" t="s">
        <v>41</v>
      </c>
      <c r="D114" s="111" t="s">
        <v>11</v>
      </c>
      <c r="E114" s="110"/>
      <c r="F114" s="109">
        <v>4</v>
      </c>
      <c r="G114" s="108"/>
      <c r="H114" s="107">
        <f t="shared" si="34"/>
        <v>0</v>
      </c>
      <c r="I114" s="108"/>
      <c r="J114" s="107">
        <f t="shared" si="31"/>
        <v>0</v>
      </c>
      <c r="K114" s="106"/>
      <c r="L114" s="107">
        <f t="shared" si="32"/>
        <v>0</v>
      </c>
      <c r="M114" s="107">
        <f t="shared" si="33"/>
        <v>0</v>
      </c>
    </row>
    <row r="115" spans="1:13" ht="15.75" x14ac:dyDescent="0.3">
      <c r="A115" s="3"/>
      <c r="B115" s="4"/>
      <c r="C115" s="20" t="s">
        <v>42</v>
      </c>
      <c r="D115" s="111" t="s">
        <v>11</v>
      </c>
      <c r="E115" s="110"/>
      <c r="F115" s="109">
        <v>4</v>
      </c>
      <c r="G115" s="108"/>
      <c r="H115" s="107">
        <f t="shared" si="34"/>
        <v>0</v>
      </c>
      <c r="I115" s="108"/>
      <c r="J115" s="107">
        <f t="shared" si="31"/>
        <v>0</v>
      </c>
      <c r="K115" s="106"/>
      <c r="L115" s="107">
        <f t="shared" si="32"/>
        <v>0</v>
      </c>
      <c r="M115" s="107">
        <f t="shared" si="33"/>
        <v>0</v>
      </c>
    </row>
    <row r="116" spans="1:13" ht="15.75" x14ac:dyDescent="0.3">
      <c r="A116" s="3"/>
      <c r="B116" s="4"/>
      <c r="C116" s="20" t="s">
        <v>43</v>
      </c>
      <c r="D116" s="111" t="s">
        <v>11</v>
      </c>
      <c r="E116" s="110"/>
      <c r="F116" s="109">
        <v>4</v>
      </c>
      <c r="G116" s="108"/>
      <c r="H116" s="107">
        <f t="shared" si="34"/>
        <v>0</v>
      </c>
      <c r="I116" s="108"/>
      <c r="J116" s="107">
        <f t="shared" si="31"/>
        <v>0</v>
      </c>
      <c r="K116" s="106"/>
      <c r="L116" s="107">
        <f t="shared" si="32"/>
        <v>0</v>
      </c>
      <c r="M116" s="107">
        <f t="shared" si="33"/>
        <v>0</v>
      </c>
    </row>
    <row r="117" spans="1:13" ht="15.75" x14ac:dyDescent="0.3">
      <c r="A117" s="3"/>
      <c r="B117" s="4"/>
      <c r="C117" s="20" t="s">
        <v>44</v>
      </c>
      <c r="D117" s="111" t="s">
        <v>11</v>
      </c>
      <c r="E117" s="110"/>
      <c r="F117" s="109">
        <v>4</v>
      </c>
      <c r="G117" s="108"/>
      <c r="H117" s="107">
        <f t="shared" si="34"/>
        <v>0</v>
      </c>
      <c r="I117" s="108"/>
      <c r="J117" s="107">
        <f t="shared" si="31"/>
        <v>0</v>
      </c>
      <c r="K117" s="106"/>
      <c r="L117" s="107">
        <f t="shared" si="32"/>
        <v>0</v>
      </c>
      <c r="M117" s="107">
        <f t="shared" si="33"/>
        <v>0</v>
      </c>
    </row>
    <row r="118" spans="1:13" ht="15.75" x14ac:dyDescent="0.3">
      <c r="A118" s="126"/>
      <c r="B118" s="125"/>
      <c r="C118" s="139" t="s">
        <v>45</v>
      </c>
      <c r="D118" s="105" t="s">
        <v>11</v>
      </c>
      <c r="E118" s="104"/>
      <c r="F118" s="109">
        <v>40</v>
      </c>
      <c r="G118" s="103"/>
      <c r="H118" s="107">
        <f t="shared" si="34"/>
        <v>0</v>
      </c>
      <c r="I118" s="108"/>
      <c r="J118" s="107">
        <f t="shared" si="31"/>
        <v>0</v>
      </c>
      <c r="K118" s="103"/>
      <c r="L118" s="107">
        <f t="shared" si="32"/>
        <v>0</v>
      </c>
      <c r="M118" s="107">
        <f t="shared" si="33"/>
        <v>0</v>
      </c>
    </row>
    <row r="119" spans="1:13" ht="15.75" x14ac:dyDescent="0.3">
      <c r="A119" s="126"/>
      <c r="B119" s="125"/>
      <c r="C119" s="139" t="s">
        <v>46</v>
      </c>
      <c r="D119" s="105" t="s">
        <v>11</v>
      </c>
      <c r="E119" s="104"/>
      <c r="F119" s="109">
        <v>10</v>
      </c>
      <c r="G119" s="103"/>
      <c r="H119" s="107">
        <f t="shared" si="34"/>
        <v>0</v>
      </c>
      <c r="I119" s="108"/>
      <c r="J119" s="107">
        <f t="shared" si="31"/>
        <v>0</v>
      </c>
      <c r="K119" s="103"/>
      <c r="L119" s="107">
        <f t="shared" si="32"/>
        <v>0</v>
      </c>
      <c r="M119" s="107">
        <f t="shared" si="33"/>
        <v>0</v>
      </c>
    </row>
    <row r="120" spans="1:13" ht="15.75" x14ac:dyDescent="0.3">
      <c r="A120" s="126"/>
      <c r="B120" s="125"/>
      <c r="C120" s="139" t="s">
        <v>47</v>
      </c>
      <c r="D120" s="105" t="s">
        <v>11</v>
      </c>
      <c r="E120" s="104"/>
      <c r="F120" s="109">
        <v>10</v>
      </c>
      <c r="G120" s="103"/>
      <c r="H120" s="107">
        <f t="shared" si="34"/>
        <v>0</v>
      </c>
      <c r="I120" s="108"/>
      <c r="J120" s="107">
        <f t="shared" si="31"/>
        <v>0</v>
      </c>
      <c r="K120" s="103"/>
      <c r="L120" s="107">
        <f t="shared" si="32"/>
        <v>0</v>
      </c>
      <c r="M120" s="107">
        <f t="shared" si="33"/>
        <v>0</v>
      </c>
    </row>
    <row r="121" spans="1:13" ht="15.75" x14ac:dyDescent="0.3">
      <c r="A121" s="126"/>
      <c r="B121" s="125"/>
      <c r="C121" s="139" t="s">
        <v>48</v>
      </c>
      <c r="D121" s="105" t="s">
        <v>11</v>
      </c>
      <c r="E121" s="104"/>
      <c r="F121" s="109">
        <v>30</v>
      </c>
      <c r="G121" s="103"/>
      <c r="H121" s="107">
        <f t="shared" si="34"/>
        <v>0</v>
      </c>
      <c r="I121" s="108"/>
      <c r="J121" s="107">
        <f t="shared" si="31"/>
        <v>0</v>
      </c>
      <c r="K121" s="103"/>
      <c r="L121" s="107">
        <f t="shared" si="32"/>
        <v>0</v>
      </c>
      <c r="M121" s="107">
        <f t="shared" si="33"/>
        <v>0</v>
      </c>
    </row>
    <row r="122" spans="1:13" ht="15.75" x14ac:dyDescent="0.3">
      <c r="A122" s="126"/>
      <c r="B122" s="125"/>
      <c r="C122" s="139" t="s">
        <v>49</v>
      </c>
      <c r="D122" s="105" t="s">
        <v>11</v>
      </c>
      <c r="E122" s="104"/>
      <c r="F122" s="109">
        <v>10</v>
      </c>
      <c r="G122" s="103"/>
      <c r="H122" s="107">
        <f t="shared" si="34"/>
        <v>0</v>
      </c>
      <c r="I122" s="108"/>
      <c r="J122" s="107">
        <f t="shared" si="31"/>
        <v>0</v>
      </c>
      <c r="K122" s="103"/>
      <c r="L122" s="107">
        <f t="shared" si="32"/>
        <v>0</v>
      </c>
      <c r="M122" s="107">
        <f t="shared" si="33"/>
        <v>0</v>
      </c>
    </row>
    <row r="123" spans="1:13" ht="15.75" x14ac:dyDescent="0.3">
      <c r="A123" s="170"/>
      <c r="B123" s="170"/>
      <c r="C123" s="170" t="s">
        <v>111</v>
      </c>
      <c r="D123" s="170"/>
      <c r="E123" s="170"/>
      <c r="F123" s="170"/>
      <c r="G123" s="233"/>
      <c r="H123" s="171">
        <f>SUM(H17:H122)</f>
        <v>0</v>
      </c>
      <c r="I123" s="171"/>
      <c r="J123" s="171">
        <f>SUM(J17:J122)</f>
        <v>0</v>
      </c>
      <c r="K123" s="171"/>
      <c r="L123" s="171">
        <f>SUM(L17:L122)</f>
        <v>0</v>
      </c>
      <c r="M123" s="171">
        <f>SUM(M17:M122)</f>
        <v>0</v>
      </c>
    </row>
    <row r="124" spans="1:13" ht="15.75" x14ac:dyDescent="0.3">
      <c r="A124" s="170"/>
      <c r="B124" s="170"/>
      <c r="C124" s="173" t="s">
        <v>112</v>
      </c>
      <c r="D124" s="174">
        <v>0</v>
      </c>
      <c r="E124" s="175"/>
      <c r="F124" s="175"/>
      <c r="G124" s="234"/>
      <c r="H124" s="171"/>
      <c r="I124" s="171"/>
      <c r="J124" s="171"/>
      <c r="K124" s="171"/>
      <c r="L124" s="171"/>
      <c r="M124" s="171">
        <f>J123*D124</f>
        <v>0</v>
      </c>
    </row>
    <row r="125" spans="1:13" ht="15.75" x14ac:dyDescent="0.3">
      <c r="A125" s="170"/>
      <c r="B125" s="170"/>
      <c r="C125" s="170" t="s">
        <v>111</v>
      </c>
      <c r="D125" s="170"/>
      <c r="E125" s="170"/>
      <c r="F125" s="170"/>
      <c r="G125" s="233"/>
      <c r="H125" s="171"/>
      <c r="I125" s="171"/>
      <c r="J125" s="171"/>
      <c r="K125" s="171"/>
      <c r="L125" s="171"/>
      <c r="M125" s="171">
        <f>SUM(M123:M124)</f>
        <v>0</v>
      </c>
    </row>
    <row r="126" spans="1:13" ht="15.75" x14ac:dyDescent="0.3">
      <c r="A126" s="170"/>
      <c r="B126" s="170"/>
      <c r="C126" s="170" t="s">
        <v>113</v>
      </c>
      <c r="D126" s="174">
        <v>0</v>
      </c>
      <c r="E126" s="175"/>
      <c r="F126" s="175"/>
      <c r="G126" s="234"/>
      <c r="H126" s="171"/>
      <c r="I126" s="171"/>
      <c r="J126" s="171"/>
      <c r="K126" s="171"/>
      <c r="L126" s="171"/>
      <c r="M126" s="171">
        <f>M125*D126</f>
        <v>0</v>
      </c>
    </row>
    <row r="127" spans="1:13" ht="15.75" x14ac:dyDescent="0.3">
      <c r="A127" s="170"/>
      <c r="B127" s="170"/>
      <c r="C127" s="170" t="s">
        <v>111</v>
      </c>
      <c r="D127" s="170"/>
      <c r="E127" s="170"/>
      <c r="F127" s="170"/>
      <c r="G127" s="233"/>
      <c r="H127" s="171"/>
      <c r="I127" s="171"/>
      <c r="J127" s="171"/>
      <c r="K127" s="171"/>
      <c r="L127" s="171"/>
      <c r="M127" s="171">
        <f>SUM(M125:M126)</f>
        <v>0</v>
      </c>
    </row>
    <row r="128" spans="1:13" ht="15.75" x14ac:dyDescent="0.3">
      <c r="A128" s="170"/>
      <c r="B128" s="170"/>
      <c r="C128" s="170" t="s">
        <v>114</v>
      </c>
      <c r="D128" s="174">
        <v>0</v>
      </c>
      <c r="E128" s="175"/>
      <c r="F128" s="175"/>
      <c r="G128" s="234"/>
      <c r="H128" s="171"/>
      <c r="I128" s="171"/>
      <c r="J128" s="171"/>
      <c r="K128" s="171"/>
      <c r="L128" s="171"/>
      <c r="M128" s="171">
        <f>M127*D128</f>
        <v>0</v>
      </c>
    </row>
    <row r="129" spans="1:13" ht="15.75" x14ac:dyDescent="0.3">
      <c r="A129" s="170"/>
      <c r="B129" s="170"/>
      <c r="C129" s="170" t="s">
        <v>111</v>
      </c>
      <c r="D129" s="170"/>
      <c r="E129" s="170"/>
      <c r="F129" s="170"/>
      <c r="G129" s="233"/>
      <c r="H129" s="172"/>
      <c r="I129" s="172"/>
      <c r="J129" s="172"/>
      <c r="K129" s="172"/>
      <c r="L129" s="172"/>
      <c r="M129" s="172">
        <f>SUM(M127:M128)</f>
        <v>0</v>
      </c>
    </row>
    <row r="130" spans="1:13" ht="15.75" x14ac:dyDescent="0.3">
      <c r="A130" s="170"/>
      <c r="B130" s="170"/>
      <c r="C130" s="170" t="s">
        <v>115</v>
      </c>
      <c r="D130" s="174">
        <v>0.18</v>
      </c>
      <c r="E130" s="175"/>
      <c r="F130" s="175"/>
      <c r="G130" s="234"/>
      <c r="H130" s="171"/>
      <c r="I130" s="171"/>
      <c r="J130" s="171"/>
      <c r="K130" s="171"/>
      <c r="L130" s="171"/>
      <c r="M130" s="171">
        <f>M129*D130</f>
        <v>0</v>
      </c>
    </row>
    <row r="131" spans="1:13" ht="15.75" x14ac:dyDescent="0.3">
      <c r="A131" s="170"/>
      <c r="B131" s="170"/>
      <c r="C131" s="170" t="s">
        <v>111</v>
      </c>
      <c r="D131" s="170"/>
      <c r="E131" s="170"/>
      <c r="F131" s="170"/>
      <c r="G131" s="233"/>
      <c r="H131" s="172"/>
      <c r="I131" s="172"/>
      <c r="J131" s="172"/>
      <c r="K131" s="172"/>
      <c r="L131" s="172"/>
      <c r="M131" s="172">
        <f>SUM(M129:M130)</f>
        <v>0</v>
      </c>
    </row>
    <row r="132" spans="1:13" x14ac:dyDescent="0.25">
      <c r="C132" s="9"/>
      <c r="D132" s="2"/>
      <c r="E132" s="2"/>
    </row>
    <row r="133" spans="1:13" x14ac:dyDescent="0.25">
      <c r="B133" s="2"/>
      <c r="C133" s="19"/>
      <c r="D133" s="15"/>
      <c r="E133" s="15"/>
      <c r="F133" s="16"/>
      <c r="G133" s="15"/>
      <c r="H133" s="17"/>
      <c r="I133" s="17"/>
      <c r="J133" s="17"/>
      <c r="K133" s="15"/>
      <c r="L133" s="18"/>
      <c r="M133" s="18"/>
    </row>
    <row r="134" spans="1:13" x14ac:dyDescent="0.25">
      <c r="A134" s="238"/>
      <c r="B134" s="238"/>
      <c r="C134" s="238"/>
      <c r="D134" s="15"/>
      <c r="E134" s="15"/>
      <c r="F134" s="16"/>
      <c r="G134" s="15"/>
      <c r="H134" s="17"/>
      <c r="I134" s="17"/>
      <c r="J134" s="17"/>
      <c r="K134" s="15"/>
      <c r="L134" s="18"/>
      <c r="M134" s="18"/>
    </row>
    <row r="135" spans="1:13" x14ac:dyDescent="0.25">
      <c r="A135" s="237"/>
      <c r="B135" s="237"/>
      <c r="C135" s="237"/>
      <c r="D135" s="237"/>
      <c r="E135" s="237"/>
      <c r="F135" s="237"/>
      <c r="G135" s="237"/>
      <c r="H135" s="237"/>
      <c r="I135" s="237"/>
      <c r="J135" s="237"/>
      <c r="K135" s="237"/>
      <c r="L135" s="237"/>
      <c r="M135" s="237"/>
    </row>
  </sheetData>
  <autoFilter ref="A1:M135"/>
  <mergeCells count="19">
    <mergeCell ref="B2:F2"/>
    <mergeCell ref="C4:F4"/>
    <mergeCell ref="C5:F5"/>
    <mergeCell ref="C6:F6"/>
    <mergeCell ref="C7:F7"/>
    <mergeCell ref="C8:F8"/>
    <mergeCell ref="C10:F10"/>
    <mergeCell ref="A135:M135"/>
    <mergeCell ref="A134:C134"/>
    <mergeCell ref="A9:M9"/>
    <mergeCell ref="I13:J13"/>
    <mergeCell ref="G13:H13"/>
    <mergeCell ref="K13:L13"/>
    <mergeCell ref="M13:M14"/>
    <mergeCell ref="A13:A14"/>
    <mergeCell ref="B13:B14"/>
    <mergeCell ref="C13:C14"/>
    <mergeCell ref="D13:D14"/>
    <mergeCell ref="E13:F13"/>
  </mergeCells>
  <pageMargins left="0.25" right="0.25" top="0.25" bottom="0.5" header="0.51180555555555496" footer="0.3"/>
  <pageSetup paperSize="9" firstPageNumber="0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შიდა ქსელები</vt:lpstr>
      <vt:lpstr>'შიდა ქსელები'!Print_Area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Mikheil Chubinidze</dc:creator>
  <dc:description/>
  <cp:lastModifiedBy>Esma Goginava</cp:lastModifiedBy>
  <cp:revision>4</cp:revision>
  <dcterms:created xsi:type="dcterms:W3CDTF">2006-09-16T00:00:00Z</dcterms:created>
  <dcterms:modified xsi:type="dcterms:W3CDTF">2020-03-13T07:35:14Z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