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ia.makharashvili\Desktop\წყალსადენები\"/>
    </mc:Choice>
  </mc:AlternateContent>
  <bookViews>
    <workbookView xWindow="0" yWindow="0" windowWidth="17490" windowHeight="12180"/>
  </bookViews>
  <sheets>
    <sheet name="ხარჯთაღრიცხვა" sheetId="1" r:id="rId1"/>
  </sheets>
  <definedNames>
    <definedName name="_xlnm._FilterDatabase" localSheetId="0" hidden="1">ხარჯთაღრიცხვა!$A$7:$M$112</definedName>
    <definedName name="_xlnm.Print_Area" localSheetId="0">ხარჯთაღრიცხვა!$A$1:$M$113</definedName>
    <definedName name="_xlnm.Print_Titles" localSheetId="0">ხარჯთაღრიცხვა!$7:$7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6" i="1" l="1"/>
  <c r="M96" i="1" s="1"/>
  <c r="F95" i="1"/>
  <c r="H95" i="1" s="1"/>
  <c r="M95" i="1" s="1"/>
  <c r="F94" i="1"/>
  <c r="H94" i="1" s="1"/>
  <c r="M94" i="1" s="1"/>
  <c r="F93" i="1"/>
  <c r="H93" i="1" s="1"/>
  <c r="M93" i="1" s="1"/>
  <c r="F92" i="1"/>
  <c r="H92" i="1" s="1"/>
  <c r="M92" i="1" s="1"/>
  <c r="F91" i="1"/>
  <c r="F90" i="1"/>
  <c r="L90" i="1" s="1"/>
  <c r="M90" i="1" s="1"/>
  <c r="F89" i="1"/>
  <c r="J89" i="1" s="1"/>
  <c r="M89" i="1" s="1"/>
  <c r="F87" i="1"/>
  <c r="H87" i="1" s="1"/>
  <c r="F86" i="1"/>
  <c r="H86" i="1" s="1"/>
  <c r="M86" i="1" s="1"/>
  <c r="L84" i="1"/>
  <c r="M84" i="1" s="1"/>
  <c r="F84" i="1"/>
  <c r="F83" i="1"/>
  <c r="J83" i="1" s="1"/>
  <c r="F75" i="1"/>
  <c r="H75" i="1" s="1"/>
  <c r="M75" i="1" s="1"/>
  <c r="H74" i="1"/>
  <c r="M74" i="1" s="1"/>
  <c r="F74" i="1"/>
  <c r="F73" i="1"/>
  <c r="H73" i="1" s="1"/>
  <c r="M73" i="1" s="1"/>
  <c r="F71" i="1"/>
  <c r="J71" i="1" s="1"/>
  <c r="M71" i="1" s="1"/>
  <c r="F69" i="1"/>
  <c r="H69" i="1" s="1"/>
  <c r="M69" i="1" s="1"/>
  <c r="H68" i="1"/>
  <c r="M68" i="1" s="1"/>
  <c r="F66" i="1"/>
  <c r="L66" i="1" s="1"/>
  <c r="M66" i="1" s="1"/>
  <c r="J65" i="1"/>
  <c r="M65" i="1" s="1"/>
  <c r="F65" i="1"/>
  <c r="F63" i="1"/>
  <c r="H63" i="1" s="1"/>
  <c r="M63" i="1" s="1"/>
  <c r="F62" i="1"/>
  <c r="H62" i="1" s="1"/>
  <c r="M62" i="1" s="1"/>
  <c r="F60" i="1"/>
  <c r="L60" i="1" s="1"/>
  <c r="M60" i="1" s="1"/>
  <c r="F59" i="1"/>
  <c r="J59" i="1" s="1"/>
  <c r="M59" i="1" s="1"/>
  <c r="H57" i="1"/>
  <c r="M57" i="1" s="1"/>
  <c r="F57" i="1"/>
  <c r="F56" i="1"/>
  <c r="H56" i="1" s="1"/>
  <c r="M56" i="1" s="1"/>
  <c r="F54" i="1"/>
  <c r="L54" i="1" s="1"/>
  <c r="M54" i="1" s="1"/>
  <c r="J53" i="1"/>
  <c r="M53" i="1" s="1"/>
  <c r="F53" i="1"/>
  <c r="H51" i="1"/>
  <c r="M51" i="1" s="1"/>
  <c r="F50" i="1"/>
  <c r="H50" i="1" s="1"/>
  <c r="M50" i="1" s="1"/>
  <c r="H49" i="1"/>
  <c r="M49" i="1" s="1"/>
  <c r="F49" i="1"/>
  <c r="F48" i="1"/>
  <c r="H48" i="1" s="1"/>
  <c r="M48" i="1" s="1"/>
  <c r="F47" i="1"/>
  <c r="H47" i="1" s="1"/>
  <c r="M47" i="1" s="1"/>
  <c r="F46" i="1"/>
  <c r="H46" i="1" s="1"/>
  <c r="M46" i="1" s="1"/>
  <c r="F44" i="1"/>
  <c r="L44" i="1" s="1"/>
  <c r="M44" i="1" s="1"/>
  <c r="J43" i="1"/>
  <c r="M43" i="1" s="1"/>
  <c r="F43" i="1"/>
  <c r="F41" i="1"/>
  <c r="H41" i="1" s="1"/>
  <c r="M41" i="1" s="1"/>
  <c r="F40" i="1"/>
  <c r="H40" i="1" s="1"/>
  <c r="M40" i="1" s="1"/>
  <c r="L38" i="1"/>
  <c r="M38" i="1" s="1"/>
  <c r="F38" i="1"/>
  <c r="F37" i="1"/>
  <c r="J37" i="1" s="1"/>
  <c r="M37" i="1" s="1"/>
  <c r="F35" i="1"/>
  <c r="H35" i="1" s="1"/>
  <c r="F34" i="1"/>
  <c r="F33" i="1"/>
  <c r="J33" i="1" s="1"/>
  <c r="M33" i="1" s="1"/>
  <c r="F31" i="1"/>
  <c r="L31" i="1" s="1"/>
  <c r="M31" i="1" s="1"/>
  <c r="J30" i="1"/>
  <c r="M30" i="1" s="1"/>
  <c r="F30" i="1"/>
  <c r="M29" i="1"/>
  <c r="F26" i="1"/>
  <c r="F28" i="1" s="1"/>
  <c r="L28" i="1" s="1"/>
  <c r="M28" i="1" s="1"/>
  <c r="F25" i="1"/>
  <c r="J25" i="1" s="1"/>
  <c r="M25" i="1" s="1"/>
  <c r="F23" i="1"/>
  <c r="J23" i="1" s="1"/>
  <c r="H15" i="1"/>
  <c r="H16" i="1" s="1"/>
  <c r="M12" i="1"/>
  <c r="F12" i="1"/>
  <c r="F13" i="1" s="1"/>
  <c r="J13" i="1" s="1"/>
  <c r="M13" i="1" s="1"/>
  <c r="F11" i="1"/>
  <c r="L11" i="1" s="1"/>
  <c r="F10" i="1"/>
  <c r="J10" i="1" s="1"/>
  <c r="M10" i="1" s="1"/>
  <c r="H97" i="1" l="1"/>
  <c r="H98" i="1" s="1"/>
  <c r="H99" i="1" s="1"/>
  <c r="F27" i="1"/>
  <c r="J27" i="1" s="1"/>
  <c r="M27" i="1" s="1"/>
  <c r="L97" i="1"/>
  <c r="J97" i="1"/>
  <c r="M83" i="1"/>
  <c r="M11" i="1"/>
  <c r="M23" i="1"/>
  <c r="M35" i="1"/>
  <c r="H76" i="1"/>
  <c r="L76" i="1"/>
  <c r="H17" i="1"/>
  <c r="L98" i="1"/>
  <c r="L99" i="1" s="1"/>
  <c r="J15" i="1"/>
  <c r="M87" i="1"/>
  <c r="F14" i="1"/>
  <c r="L14" i="1" s="1"/>
  <c r="M14" i="1" s="1"/>
  <c r="J76" i="1" l="1"/>
  <c r="J77" i="1" s="1"/>
  <c r="J78" i="1" s="1"/>
  <c r="M15" i="1"/>
  <c r="M16" i="1" s="1"/>
  <c r="L15" i="1"/>
  <c r="H100" i="1"/>
  <c r="H101" i="1" s="1"/>
  <c r="L100" i="1"/>
  <c r="L101" i="1" s="1"/>
  <c r="J16" i="1"/>
  <c r="J17" i="1"/>
  <c r="L16" i="1"/>
  <c r="L17" i="1" s="1"/>
  <c r="M76" i="1"/>
  <c r="M97" i="1"/>
  <c r="H18" i="1"/>
  <c r="H19" i="1"/>
  <c r="J98" i="1"/>
  <c r="J99" i="1" s="1"/>
  <c r="L77" i="1"/>
  <c r="L78" i="1" s="1"/>
  <c r="H77" i="1"/>
  <c r="H78" i="1" s="1"/>
  <c r="M17" i="1" l="1"/>
  <c r="M18" i="1" s="1"/>
  <c r="M19" i="1" s="1"/>
  <c r="L18" i="1"/>
  <c r="L19" i="1" s="1"/>
  <c r="H79" i="1"/>
  <c r="H80" i="1" s="1"/>
  <c r="H102" i="1" s="1"/>
  <c r="H103" i="1" s="1"/>
  <c r="M104" i="1" s="1"/>
  <c r="J79" i="1"/>
  <c r="J80" i="1" s="1"/>
  <c r="L79" i="1"/>
  <c r="L80" i="1" s="1"/>
  <c r="L102" i="1" s="1"/>
  <c r="M98" i="1"/>
  <c r="M99" i="1" s="1"/>
  <c r="J18" i="1"/>
  <c r="J19" i="1"/>
  <c r="M77" i="1"/>
  <c r="M78" i="1" s="1"/>
  <c r="J100" i="1"/>
  <c r="J101" i="1" s="1"/>
  <c r="L103" i="1" l="1"/>
  <c r="M100" i="1"/>
  <c r="M101" i="1" s="1"/>
  <c r="M79" i="1"/>
  <c r="M80" i="1" s="1"/>
  <c r="J102" i="1"/>
  <c r="J103" i="1" s="1"/>
  <c r="M102" i="1" l="1"/>
  <c r="M103" i="1" s="1"/>
  <c r="M105" i="1" s="1"/>
  <c r="M106" i="1" s="1"/>
  <c r="M107" i="1" s="1"/>
  <c r="M108" i="1" l="1"/>
  <c r="M109" i="1" s="1"/>
</calcChain>
</file>

<file path=xl/sharedStrings.xml><?xml version="1.0" encoding="utf-8"?>
<sst xmlns="http://schemas.openxmlformats.org/spreadsheetml/2006/main" count="217" uniqueCount="103">
  <si>
    <t>obieqtis dasaxeleba:</t>
  </si>
  <si>
    <t>lari</t>
  </si>
  <si>
    <t>#</t>
  </si>
  <si>
    <t>safuZveli</t>
  </si>
  <si>
    <t>samuSaos dasaxeleba</t>
  </si>
  <si>
    <t>ganz.</t>
  </si>
  <si>
    <t>normatiuli resursi</t>
  </si>
  <si>
    <t>masala</t>
  </si>
  <si>
    <t>xelfasi</t>
  </si>
  <si>
    <t>samSeneblo meqanizmebi</t>
  </si>
  <si>
    <t>jami</t>
  </si>
  <si>
    <t>erT.</t>
  </si>
  <si>
    <t>sul</t>
  </si>
  <si>
    <t>fasi</t>
  </si>
  <si>
    <t>2'</t>
  </si>
  <si>
    <t>3'</t>
  </si>
  <si>
    <t>4'</t>
  </si>
  <si>
    <t>5'</t>
  </si>
  <si>
    <t>6'</t>
  </si>
  <si>
    <t>7'</t>
  </si>
  <si>
    <t>8'</t>
  </si>
  <si>
    <t>9'</t>
  </si>
  <si>
    <t>10'</t>
  </si>
  <si>
    <t>11'</t>
  </si>
  <si>
    <t>12'</t>
  </si>
  <si>
    <t>13'</t>
  </si>
  <si>
    <t>I. demontaJis samuSaoebi</t>
  </si>
  <si>
    <t>46-30-1</t>
  </si>
  <si>
    <t>asfaltbetonis safaris demontaJi siganiT 50sm</t>
  </si>
  <si>
    <t>m2</t>
  </si>
  <si>
    <t xml:space="preserve">Sromis danaxarjebi  </t>
  </si>
  <si>
    <t>kac/sT</t>
  </si>
  <si>
    <t>sxva manqana</t>
  </si>
  <si>
    <t>sabazro</t>
  </si>
  <si>
    <t>samSeneblo nagvis datvirTva xeliT a/m</t>
  </si>
  <si>
    <t>t</t>
  </si>
  <si>
    <t>samSeneblo nagvis transportireba 15km-ze</t>
  </si>
  <si>
    <t>zednadebi xarjebi</t>
  </si>
  <si>
    <t>mogeba</t>
  </si>
  <si>
    <t>jami I</t>
  </si>
  <si>
    <t>II.samSeneblo samuSaoebi</t>
  </si>
  <si>
    <t>1. gare sakanalizacio qseli</t>
  </si>
  <si>
    <t>1-79-3</t>
  </si>
  <si>
    <t>III kategoriis gruntis damuSaveba xeliT</t>
  </si>
  <si>
    <t>m3</t>
  </si>
  <si>
    <t>Sromis danaxarjebi 3,37X0,8X1,2=</t>
  </si>
  <si>
    <t>1-81-3</t>
  </si>
  <si>
    <t>III kategoriis gruntis ukuCayra xeliT</t>
  </si>
  <si>
    <t xml:space="preserve">Sromis danaxarjebi </t>
  </si>
  <si>
    <t>1-118-11</t>
  </si>
  <si>
    <t>III kategoriis gruntis datkepna pnevmosatkepnebiT</t>
  </si>
  <si>
    <t>pnevmosatkepni</t>
  </si>
  <si>
    <t>manq/sT</t>
  </si>
  <si>
    <t>III kategoriis gruntis datvirTva xeliT a/m</t>
  </si>
  <si>
    <t xml:space="preserve">gruntis gatana 15 km-ze </t>
  </si>
  <si>
    <t>23-1-1</t>
  </si>
  <si>
    <t>qviSis baliSebis mowyoba sisq.10sm sakanalizacio milebis qveS da zemodan</t>
  </si>
  <si>
    <t>masala:</t>
  </si>
  <si>
    <t>qviSa</t>
  </si>
  <si>
    <t>11-1-6</t>
  </si>
  <si>
    <t>RorRis safuZvelis mowyoba sisqiT 10sm sakanalizacio Wis Zirebze</t>
  </si>
  <si>
    <t>RorRi m400 fr.20-40mm</t>
  </si>
  <si>
    <t>sxva masala</t>
  </si>
  <si>
    <t>23-12-1</t>
  </si>
  <si>
    <t>anakrebi rk/betonis kanalizaciis Wa d=1000 mm siRrmiT 1-1,5m (12 cali)</t>
  </si>
  <si>
    <t>anakrebi rk/betonis rgoli d=1 m</t>
  </si>
  <si>
    <t>grZ.m</t>
  </si>
  <si>
    <t xml:space="preserve">gadaxurvis fila 1,2*1,2m </t>
  </si>
  <si>
    <t>armatura a-3</t>
  </si>
  <si>
    <t>kg</t>
  </si>
  <si>
    <t>betoni m250</t>
  </si>
  <si>
    <t xml:space="preserve">Tujis xufi </t>
  </si>
  <si>
    <t>kompleqti</t>
  </si>
  <si>
    <t>22-8-5</t>
  </si>
  <si>
    <r>
      <t xml:space="preserve">kanalizaciis gofrirebuli plastmasis mili  d=150mm </t>
    </r>
    <r>
      <rPr>
        <b/>
        <sz val="11"/>
        <rFont val="Arial"/>
        <family val="2"/>
      </rPr>
      <t>SN8</t>
    </r>
  </si>
  <si>
    <r>
      <t xml:space="preserve">kanalizaciis gofrirebuli mili  d=150mm </t>
    </r>
    <r>
      <rPr>
        <sz val="11"/>
        <rFont val="Arial"/>
        <family val="2"/>
      </rPr>
      <t>SN8</t>
    </r>
  </si>
  <si>
    <t>22-8-6</t>
  </si>
  <si>
    <t>kanalizaciis plastmasis mili  d=200mm</t>
  </si>
  <si>
    <t xml:space="preserve">kanalizaciis gofrirebuli mili  d=200mm </t>
  </si>
  <si>
    <t>22-8-7</t>
  </si>
  <si>
    <t>kanalizaciis plastmasis mili  d=250mm</t>
  </si>
  <si>
    <t xml:space="preserve">kanalizaciis gofrirebuli mili  d=250mm </t>
  </si>
  <si>
    <t>23-22</t>
  </si>
  <si>
    <t>SeWra arsebul qselSi</t>
  </si>
  <si>
    <t>c</t>
  </si>
  <si>
    <t>betoni m100</t>
  </si>
  <si>
    <t xml:space="preserve">jami </t>
  </si>
  <si>
    <t>jami 1</t>
  </si>
  <si>
    <t>2. teritoriis keTilmowyoba</t>
  </si>
  <si>
    <t>RorRis safuZvelis mowyoba sakanalizacio qselis Tavze sisqiT 10sm datkepvniT</t>
  </si>
  <si>
    <t>6-1-16</t>
  </si>
  <si>
    <t xml:space="preserve">sakanalizacio qselis Tavze monoliTuri betonis safaris sisqiT 10sm mowyoba m300 betonisagan </t>
  </si>
  <si>
    <t>betoni m300</t>
  </si>
  <si>
    <t>yalibis fari</t>
  </si>
  <si>
    <t>xis ficari 3x.40mm da meti</t>
  </si>
  <si>
    <t>armatura a-1</t>
  </si>
  <si>
    <t>jami 2</t>
  </si>
  <si>
    <t>jami 1+2</t>
  </si>
  <si>
    <t>jami I+II</t>
  </si>
  <si>
    <t>masalis transportireba</t>
  </si>
  <si>
    <t>gauTvaliswinebeli xarjebi</t>
  </si>
  <si>
    <t xml:space="preserve">dRg </t>
  </si>
  <si>
    <t xml:space="preserve"> q. borjomSi rusTavelis 129-143-Si, faliaSvilis da tabiZis quCis sakanalizacio qselis nawilobrivi sareabilitacio samuSaoebi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</si>
</sst>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[$-437]yyyy\ &quot;წლის&quot;\ dd\ mm\,\ dddd"/>
    <numFmt numFmtId="166" formatCode="_-* #,##0.00_-;\-* #,##0.00_-;_-* &quot;-&quot;??_-;_-@_-"/>
    <numFmt numFmtId="167" formatCode="0.00000"/>
    <numFmt numFmtId="168" formatCode="0.0000"/>
    <numFmt numFmtId="169" formatCode="0.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AcadNusx"/>
    </font>
    <font>
      <b/>
      <sz val="11"/>
      <color indexed="8"/>
      <name val="AcadNusx"/>
    </font>
    <font>
      <sz val="10"/>
      <name val="Arial"/>
      <family val="2"/>
      <charset val="204"/>
    </font>
    <font>
      <b/>
      <sz val="11"/>
      <name val="AcadNusx"/>
    </font>
    <font>
      <sz val="10"/>
      <name val="Arial"/>
      <family val="2"/>
    </font>
    <font>
      <sz val="11"/>
      <name val="Arial"/>
      <family val="2"/>
      <charset val="204"/>
    </font>
    <font>
      <sz val="11"/>
      <name val="AcadNusx"/>
    </font>
    <font>
      <sz val="11"/>
      <name val="Times New Roman"/>
      <family val="1"/>
    </font>
    <font>
      <sz val="11"/>
      <color indexed="8"/>
      <name val="Calibri"/>
      <family val="2"/>
    </font>
    <font>
      <sz val="11"/>
      <name val="Arial Cyr"/>
      <charset val="204"/>
    </font>
    <font>
      <b/>
      <sz val="11"/>
      <name val="Times New Roman"/>
      <family val="1"/>
    </font>
    <font>
      <sz val="11"/>
      <name val="Times New Roman"/>
      <family val="1"/>
      <charset val="204"/>
    </font>
    <font>
      <i/>
      <sz val="11"/>
      <name val="AcadNusx"/>
    </font>
    <font>
      <b/>
      <sz val="11"/>
      <name val="Arial"/>
      <family val="2"/>
    </font>
    <font>
      <sz val="11"/>
      <name val="Arial"/>
      <family val="2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6" fillId="0" borderId="0"/>
    <xf numFmtId="165" fontId="4" fillId="0" borderId="0" applyFont="0" applyFill="0" applyBorder="0" applyAlignment="0" applyProtection="0"/>
    <xf numFmtId="0" fontId="6" fillId="0" borderId="0"/>
    <xf numFmtId="9" fontId="4" fillId="0" borderId="0" applyFont="0" applyFill="0" applyBorder="0" applyAlignment="0" applyProtection="0"/>
    <xf numFmtId="0" fontId="6" fillId="0" borderId="0"/>
    <xf numFmtId="0" fontId="6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23">
    <xf numFmtId="0" fontId="0" fillId="0" borderId="0" xfId="0"/>
    <xf numFmtId="0" fontId="2" fillId="0" borderId="0" xfId="1" applyNumberFormat="1" applyFont="1" applyFill="1" applyAlignment="1" applyProtection="1">
      <alignment horizontal="center" vertical="center"/>
    </xf>
    <xf numFmtId="164" fontId="3" fillId="0" borderId="0" xfId="1" applyFont="1" applyFill="1" applyAlignment="1" applyProtection="1">
      <alignment horizontal="center" vertical="center"/>
    </xf>
    <xf numFmtId="164" fontId="3" fillId="0" borderId="0" xfId="1" applyFont="1" applyFill="1" applyAlignment="1" applyProtection="1">
      <alignment horizontal="left" vertical="center"/>
    </xf>
    <xf numFmtId="0" fontId="2" fillId="0" borderId="0" xfId="0" applyFont="1" applyFill="1" applyProtection="1"/>
    <xf numFmtId="2" fontId="8" fillId="0" borderId="0" xfId="4" applyNumberFormat="1" applyFont="1" applyFill="1" applyAlignment="1" applyProtection="1">
      <alignment horizontal="center" vertical="center"/>
    </xf>
    <xf numFmtId="0" fontId="8" fillId="0" borderId="0" xfId="3" applyFont="1" applyFill="1" applyAlignment="1" applyProtection="1">
      <alignment horizontal="center"/>
    </xf>
    <xf numFmtId="0" fontId="8" fillId="0" borderId="0" xfId="1" applyNumberFormat="1" applyFont="1" applyFill="1" applyAlignment="1" applyProtection="1">
      <alignment horizontal="center" vertical="center"/>
    </xf>
    <xf numFmtId="0" fontId="8" fillId="0" borderId="0" xfId="5" applyFont="1" applyFill="1" applyAlignment="1" applyProtection="1">
      <alignment horizontal="center" vertical="center"/>
    </xf>
    <xf numFmtId="0" fontId="5" fillId="0" borderId="0" xfId="5" applyFont="1" applyFill="1" applyAlignment="1" applyProtection="1">
      <alignment horizontal="left" vertical="center"/>
    </xf>
    <xf numFmtId="9" fontId="8" fillId="0" borderId="0" xfId="6" applyFont="1" applyFill="1" applyAlignment="1" applyProtection="1">
      <alignment horizontal="center" vertical="center"/>
    </xf>
    <xf numFmtId="2" fontId="8" fillId="0" borderId="0" xfId="4" applyNumberFormat="1" applyFont="1" applyFill="1" applyBorder="1" applyAlignment="1" applyProtection="1">
      <alignment horizontal="center" vertical="center"/>
    </xf>
    <xf numFmtId="2" fontId="8" fillId="0" borderId="0" xfId="1" applyNumberFormat="1" applyFont="1" applyFill="1" applyAlignment="1" applyProtection="1">
      <alignment horizontal="center" vertical="center"/>
    </xf>
    <xf numFmtId="2" fontId="8" fillId="0" borderId="1" xfId="4" applyNumberFormat="1" applyFont="1" applyFill="1" applyBorder="1" applyAlignment="1" applyProtection="1">
      <alignment horizontal="center" vertical="center"/>
    </xf>
    <xf numFmtId="166" fontId="8" fillId="0" borderId="0" xfId="3" applyNumberFormat="1" applyFont="1" applyFill="1" applyAlignment="1" applyProtection="1">
      <alignment horizont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8" applyFont="1" applyFill="1" applyBorder="1" applyAlignment="1" applyProtection="1">
      <alignment horizontal="center" vertical="center" wrapText="1"/>
    </xf>
    <xf numFmtId="2" fontId="5" fillId="0" borderId="1" xfId="9" applyNumberFormat="1" applyFont="1" applyFill="1" applyBorder="1" applyAlignment="1" applyProtection="1">
      <alignment horizontal="center" vertical="center" wrapText="1"/>
    </xf>
    <xf numFmtId="2" fontId="8" fillId="0" borderId="1" xfId="9" applyNumberFormat="1" applyFont="1" applyFill="1" applyBorder="1" applyAlignment="1" applyProtection="1">
      <alignment horizontal="center" vertical="center" wrapText="1"/>
    </xf>
    <xf numFmtId="0" fontId="11" fillId="0" borderId="0" xfId="2" applyFont="1" applyFill="1" applyProtection="1"/>
    <xf numFmtId="0" fontId="8" fillId="0" borderId="1" xfId="8" applyFont="1" applyFill="1" applyBorder="1" applyAlignment="1" applyProtection="1">
      <alignment horizontal="left" vertical="center" wrapText="1"/>
    </xf>
    <xf numFmtId="0" fontId="5" fillId="0" borderId="1" xfId="2" applyFont="1" applyFill="1" applyBorder="1" applyAlignment="1" applyProtection="1">
      <alignment horizontal="left" vertical="center" wrapText="1"/>
    </xf>
    <xf numFmtId="0" fontId="8" fillId="0" borderId="1" xfId="2" applyFont="1" applyFill="1" applyBorder="1" applyAlignment="1" applyProtection="1">
      <alignment horizontal="center" vertical="center" wrapText="1"/>
    </xf>
    <xf numFmtId="2" fontId="8" fillId="0" borderId="1" xfId="2" applyNumberFormat="1" applyFont="1" applyFill="1" applyBorder="1" applyAlignment="1" applyProtection="1">
      <alignment horizontal="center" vertical="center" wrapText="1"/>
    </xf>
    <xf numFmtId="2" fontId="5" fillId="0" borderId="1" xfId="1" applyNumberFormat="1" applyFont="1" applyFill="1" applyBorder="1" applyAlignment="1" applyProtection="1">
      <alignment horizontal="center" vertical="center" wrapText="1"/>
    </xf>
    <xf numFmtId="2" fontId="8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2" applyFont="1" applyFill="1" applyBorder="1" applyAlignment="1" applyProtection="1">
      <alignment horizontal="left" vertical="center" wrapText="1"/>
    </xf>
    <xf numFmtId="0" fontId="9" fillId="0" borderId="1" xfId="2" quotePrefix="1" applyFont="1" applyFill="1" applyBorder="1" applyAlignment="1" applyProtection="1">
      <alignment horizontal="center" vertical="center" wrapText="1"/>
    </xf>
    <xf numFmtId="0" fontId="5" fillId="0" borderId="1" xfId="2" applyFont="1" applyFill="1" applyBorder="1" applyAlignment="1" applyProtection="1">
      <alignment horizontal="center" vertical="center" wrapText="1"/>
    </xf>
    <xf numFmtId="0" fontId="9" fillId="0" borderId="0" xfId="2" applyFont="1" applyFill="1" applyProtection="1"/>
    <xf numFmtId="0" fontId="9" fillId="0" borderId="1" xfId="2" applyFont="1" applyFill="1" applyBorder="1" applyAlignment="1" applyProtection="1">
      <alignment horizontal="center" vertical="center"/>
    </xf>
    <xf numFmtId="2" fontId="9" fillId="0" borderId="1" xfId="2" applyNumberFormat="1" applyFont="1" applyFill="1" applyBorder="1" applyAlignment="1" applyProtection="1">
      <alignment horizontal="center" vertical="center"/>
    </xf>
    <xf numFmtId="2" fontId="9" fillId="0" borderId="1" xfId="1" applyNumberFormat="1" applyFont="1" applyFill="1" applyBorder="1" applyAlignment="1" applyProtection="1">
      <alignment horizontal="center" vertical="center"/>
    </xf>
    <xf numFmtId="2" fontId="12" fillId="0" borderId="1" xfId="1" applyNumberFormat="1" applyFont="1" applyFill="1" applyBorder="1" applyAlignment="1" applyProtection="1">
      <alignment horizontal="center" vertical="center"/>
    </xf>
    <xf numFmtId="0" fontId="7" fillId="0" borderId="0" xfId="2" applyFont="1" applyFill="1" applyProtection="1"/>
    <xf numFmtId="0" fontId="12" fillId="0" borderId="1" xfId="2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13" fillId="0" borderId="0" xfId="2" applyFont="1" applyFill="1" applyProtection="1"/>
    <xf numFmtId="0" fontId="8" fillId="0" borderId="1" xfId="0" applyFont="1" applyFill="1" applyBorder="1" applyAlignment="1">
      <alignment vertical="center" wrapText="1"/>
    </xf>
    <xf numFmtId="164" fontId="8" fillId="0" borderId="1" xfId="9" applyFont="1" applyFill="1" applyBorder="1" applyAlignment="1">
      <alignment vertical="center" wrapText="1"/>
    </xf>
    <xf numFmtId="2" fontId="8" fillId="0" borderId="1" xfId="9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 applyProtection="1">
      <alignment horizontal="left" vertical="center" wrapText="1"/>
    </xf>
    <xf numFmtId="164" fontId="8" fillId="0" borderId="1" xfId="9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2" fontId="14" fillId="0" borderId="1" xfId="9" applyNumberFormat="1" applyFont="1" applyFill="1" applyBorder="1" applyAlignment="1" applyProtection="1">
      <alignment horizontal="center" vertical="center" wrapText="1"/>
    </xf>
    <xf numFmtId="0" fontId="9" fillId="0" borderId="1" xfId="0" quotePrefix="1" applyFont="1" applyFill="1" applyBorder="1" applyAlignment="1">
      <alignment horizontal="center" vertical="top" wrapText="1"/>
    </xf>
    <xf numFmtId="2" fontId="8" fillId="0" borderId="1" xfId="9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2" fontId="5" fillId="0" borderId="1" xfId="9" applyNumberFormat="1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67" fontId="8" fillId="0" borderId="1" xfId="0" applyNumberFormat="1" applyFont="1" applyFill="1" applyBorder="1" applyAlignment="1">
      <alignment horizontal="center" vertical="center" wrapText="1"/>
    </xf>
    <xf numFmtId="168" fontId="8" fillId="0" borderId="1" xfId="0" applyNumberFormat="1" applyFont="1" applyFill="1" applyBorder="1" applyAlignment="1">
      <alignment horizontal="center" vertical="center" wrapText="1"/>
    </xf>
    <xf numFmtId="169" fontId="8" fillId="0" borderId="1" xfId="0" applyNumberFormat="1" applyFont="1" applyFill="1" applyBorder="1" applyAlignment="1">
      <alignment horizontal="center" vertical="center" wrapText="1"/>
    </xf>
    <xf numFmtId="2" fontId="14" fillId="0" borderId="1" xfId="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2" fontId="8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 wrapText="1"/>
    </xf>
    <xf numFmtId="169" fontId="8" fillId="0" borderId="1" xfId="0" applyNumberFormat="1" applyFont="1" applyFill="1" applyBorder="1" applyAlignment="1">
      <alignment horizontal="center" vertical="top" wrapText="1"/>
    </xf>
    <xf numFmtId="168" fontId="8" fillId="0" borderId="1" xfId="0" applyNumberFormat="1" applyFont="1" applyFill="1" applyBorder="1" applyAlignment="1">
      <alignment horizontal="center" vertical="top" wrapText="1"/>
    </xf>
    <xf numFmtId="0" fontId="9" fillId="0" borderId="1" xfId="0" quotePrefix="1" applyFont="1" applyFill="1" applyBorder="1" applyAlignment="1" applyProtection="1">
      <alignment vertical="top" wrapText="1"/>
    </xf>
    <xf numFmtId="0" fontId="5" fillId="0" borderId="1" xfId="3" applyFont="1" applyFill="1" applyBorder="1" applyAlignment="1" applyProtection="1">
      <alignment horizontal="center" vertical="center"/>
    </xf>
    <xf numFmtId="0" fontId="5" fillId="0" borderId="1" xfId="3" applyFont="1" applyFill="1" applyBorder="1" applyAlignment="1" applyProtection="1">
      <alignment horizontal="left" vertical="center"/>
    </xf>
    <xf numFmtId="2" fontId="5" fillId="0" borderId="1" xfId="4" applyNumberFormat="1" applyFont="1" applyFill="1" applyBorder="1" applyAlignment="1" applyProtection="1">
      <alignment horizontal="center" vertical="center"/>
    </xf>
    <xf numFmtId="2" fontId="5" fillId="0" borderId="1" xfId="1" applyNumberFormat="1" applyFont="1" applyFill="1" applyBorder="1" applyAlignment="1" applyProtection="1">
      <alignment horizontal="center" vertical="center"/>
    </xf>
    <xf numFmtId="0" fontId="5" fillId="0" borderId="0" xfId="3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10" fontId="5" fillId="0" borderId="0" xfId="10" applyNumberFormat="1" applyFont="1" applyFill="1" applyBorder="1" applyAlignment="1" applyProtection="1">
      <alignment horizontal="center" vertical="center" wrapText="1"/>
      <protection locked="0"/>
    </xf>
    <xf numFmtId="2" fontId="5" fillId="0" borderId="0" xfId="11" applyNumberFormat="1" applyFont="1" applyFill="1" applyBorder="1" applyAlignment="1" applyProtection="1">
      <alignment horizontal="center" vertical="center" wrapText="1"/>
      <protection locked="0"/>
    </xf>
    <xf numFmtId="2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3" applyFont="1" applyFill="1" applyAlignment="1" applyProtection="1">
      <alignment horizontal="center" vertical="center"/>
    </xf>
    <xf numFmtId="0" fontId="8" fillId="0" borderId="0" xfId="3" applyFont="1" applyFill="1" applyAlignment="1" applyProtection="1">
      <alignment horizontal="left" wrapText="1"/>
    </xf>
    <xf numFmtId="0" fontId="5" fillId="0" borderId="4" xfId="3" applyFont="1" applyFill="1" applyBorder="1" applyAlignment="1" applyProtection="1">
      <alignment horizontal="center" vertical="center"/>
    </xf>
    <xf numFmtId="2" fontId="8" fillId="0" borderId="9" xfId="9" applyNumberFormat="1" applyFont="1" applyFill="1" applyBorder="1" applyAlignment="1" applyProtection="1">
      <alignment horizontal="center" vertical="center" wrapText="1"/>
    </xf>
    <xf numFmtId="2" fontId="8" fillId="0" borderId="9" xfId="1" applyNumberFormat="1" applyFont="1" applyFill="1" applyBorder="1" applyAlignment="1" applyProtection="1">
      <alignment horizontal="center" vertical="center" wrapText="1"/>
    </xf>
    <xf numFmtId="0" fontId="8" fillId="0" borderId="8" xfId="2" applyFont="1" applyFill="1" applyBorder="1" applyAlignment="1" applyProtection="1">
      <alignment horizontal="center" vertical="center" wrapText="1"/>
    </xf>
    <xf numFmtId="2" fontId="5" fillId="0" borderId="9" xfId="1" applyNumberFormat="1" applyFont="1" applyFill="1" applyBorder="1" applyAlignment="1" applyProtection="1">
      <alignment horizontal="center" vertical="center" wrapText="1"/>
    </xf>
    <xf numFmtId="0" fontId="9" fillId="0" borderId="8" xfId="2" applyFont="1" applyFill="1" applyBorder="1" applyAlignment="1" applyProtection="1">
      <alignment horizontal="center" vertical="center"/>
    </xf>
    <xf numFmtId="2" fontId="12" fillId="0" borderId="9" xfId="1" applyNumberFormat="1" applyFont="1" applyFill="1" applyBorder="1" applyAlignment="1" applyProtection="1">
      <alignment horizontal="center" vertical="center"/>
    </xf>
    <xf numFmtId="2" fontId="8" fillId="0" borderId="9" xfId="0" applyNumberFormat="1" applyFont="1" applyFill="1" applyBorder="1" applyAlignment="1">
      <alignment horizontal="center" vertical="center" wrapText="1"/>
    </xf>
    <xf numFmtId="2" fontId="8" fillId="0" borderId="9" xfId="9" applyNumberFormat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/>
    </xf>
    <xf numFmtId="2" fontId="8" fillId="0" borderId="9" xfId="9" applyNumberFormat="1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top" wrapText="1"/>
    </xf>
    <xf numFmtId="0" fontId="5" fillId="0" borderId="8" xfId="3" applyFont="1" applyFill="1" applyBorder="1" applyAlignment="1" applyProtection="1">
      <alignment horizontal="center" vertical="center"/>
    </xf>
    <xf numFmtId="2" fontId="5" fillId="0" borderId="9" xfId="1" applyNumberFormat="1" applyFont="1" applyFill="1" applyBorder="1" applyAlignment="1" applyProtection="1">
      <alignment horizontal="center" vertical="center"/>
    </xf>
    <xf numFmtId="2" fontId="8" fillId="0" borderId="4" xfId="4" applyNumberFormat="1" applyFont="1" applyFill="1" applyBorder="1" applyAlignment="1" applyProtection="1">
      <alignment horizontal="center" vertical="center"/>
    </xf>
    <xf numFmtId="2" fontId="8" fillId="0" borderId="2" xfId="4" applyNumberFormat="1" applyFont="1" applyFill="1" applyBorder="1" applyAlignment="1" applyProtection="1">
      <alignment horizontal="center" vertical="center"/>
    </xf>
    <xf numFmtId="0" fontId="8" fillId="0" borderId="4" xfId="7" applyFont="1" applyFill="1" applyBorder="1" applyAlignment="1" applyProtection="1">
      <alignment horizontal="center" vertical="center"/>
    </xf>
    <xf numFmtId="0" fontId="5" fillId="0" borderId="4" xfId="7" applyFont="1" applyFill="1" applyBorder="1" applyAlignment="1" applyProtection="1">
      <alignment horizontal="center" vertical="center"/>
    </xf>
    <xf numFmtId="0" fontId="8" fillId="0" borderId="18" xfId="5" applyFont="1" applyFill="1" applyBorder="1" applyAlignment="1" applyProtection="1">
      <alignment horizontal="center" vertical="center"/>
    </xf>
    <xf numFmtId="0" fontId="8" fillId="0" borderId="19" xfId="5" applyFont="1" applyFill="1" applyBorder="1" applyAlignment="1" applyProtection="1">
      <alignment horizontal="center" vertical="center"/>
    </xf>
    <xf numFmtId="0" fontId="8" fillId="0" borderId="19" xfId="5" applyFont="1" applyFill="1" applyBorder="1" applyAlignment="1" applyProtection="1">
      <alignment horizontal="center" vertical="center" wrapText="1"/>
    </xf>
    <xf numFmtId="9" fontId="8" fillId="0" borderId="19" xfId="6" applyFont="1" applyFill="1" applyBorder="1" applyAlignment="1" applyProtection="1">
      <alignment horizontal="center" vertical="center"/>
    </xf>
    <xf numFmtId="2" fontId="8" fillId="0" borderId="19" xfId="4" applyNumberFormat="1" applyFont="1" applyFill="1" applyBorder="1" applyAlignment="1" applyProtection="1">
      <alignment horizontal="center" vertical="center"/>
    </xf>
    <xf numFmtId="2" fontId="8" fillId="0" borderId="20" xfId="4" applyNumberFormat="1" applyFont="1" applyFill="1" applyBorder="1" applyAlignment="1" applyProtection="1">
      <alignment horizontal="center" vertical="center"/>
    </xf>
    <xf numFmtId="0" fontId="5" fillId="0" borderId="4" xfId="8" applyFont="1" applyFill="1" applyBorder="1" applyAlignment="1" applyProtection="1">
      <alignment horizontal="left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4" xfId="8" applyFont="1" applyFill="1" applyBorder="1" applyAlignment="1" applyProtection="1">
      <alignment horizontal="center" vertical="center" wrapText="1"/>
    </xf>
    <xf numFmtId="2" fontId="5" fillId="0" borderId="4" xfId="9" applyNumberFormat="1" applyFont="1" applyFill="1" applyBorder="1" applyAlignment="1" applyProtection="1">
      <alignment horizontal="center" vertical="center" wrapText="1"/>
    </xf>
    <xf numFmtId="2" fontId="8" fillId="0" borderId="4" xfId="9" applyNumberFormat="1" applyFont="1" applyFill="1" applyBorder="1" applyAlignment="1" applyProtection="1">
      <alignment horizontal="center" vertical="center" wrapText="1"/>
    </xf>
    <xf numFmtId="2" fontId="8" fillId="0" borderId="17" xfId="9" applyNumberFormat="1" applyFont="1" applyFill="1" applyBorder="1" applyAlignment="1" applyProtection="1">
      <alignment horizontal="center" vertical="center" wrapText="1"/>
    </xf>
    <xf numFmtId="0" fontId="8" fillId="0" borderId="18" xfId="7" applyFont="1" applyFill="1" applyBorder="1" applyAlignment="1" applyProtection="1">
      <alignment horizontal="center" vertical="center"/>
    </xf>
    <xf numFmtId="0" fontId="8" fillId="0" borderId="19" xfId="7" applyFont="1" applyFill="1" applyBorder="1" applyAlignment="1" applyProtection="1">
      <alignment horizontal="center" vertical="center"/>
    </xf>
    <xf numFmtId="0" fontId="5" fillId="0" borderId="19" xfId="7" applyFont="1" applyFill="1" applyBorder="1" applyAlignment="1" applyProtection="1">
      <alignment horizontal="center" vertical="center"/>
    </xf>
    <xf numFmtId="0" fontId="9" fillId="0" borderId="10" xfId="2" applyFont="1" applyFill="1" applyBorder="1" applyAlignment="1" applyProtection="1">
      <alignment horizontal="center" vertical="center"/>
    </xf>
    <xf numFmtId="0" fontId="9" fillId="0" borderId="2" xfId="2" applyFont="1" applyFill="1" applyBorder="1" applyAlignment="1" applyProtection="1">
      <alignment horizontal="center" vertical="center"/>
    </xf>
    <xf numFmtId="0" fontId="5" fillId="0" borderId="2" xfId="2" applyFont="1" applyFill="1" applyBorder="1" applyAlignment="1" applyProtection="1">
      <alignment horizontal="left" vertical="center" wrapText="1"/>
    </xf>
    <xf numFmtId="2" fontId="9" fillId="0" borderId="2" xfId="2" applyNumberFormat="1" applyFont="1" applyFill="1" applyBorder="1" applyAlignment="1" applyProtection="1">
      <alignment horizontal="center" vertical="center"/>
    </xf>
    <xf numFmtId="2" fontId="9" fillId="0" borderId="2" xfId="1" applyNumberFormat="1" applyFont="1" applyFill="1" applyBorder="1" applyAlignment="1" applyProtection="1">
      <alignment horizontal="center" vertical="center"/>
    </xf>
    <xf numFmtId="2" fontId="12" fillId="0" borderId="2" xfId="1" applyNumberFormat="1" applyFont="1" applyFill="1" applyBorder="1" applyAlignment="1" applyProtection="1">
      <alignment horizontal="center" vertical="center"/>
    </xf>
    <xf numFmtId="2" fontId="12" fillId="0" borderId="15" xfId="1" applyNumberFormat="1" applyFont="1" applyFill="1" applyBorder="1" applyAlignment="1" applyProtection="1">
      <alignment horizontal="center" vertical="center"/>
    </xf>
    <xf numFmtId="0" fontId="8" fillId="0" borderId="11" xfId="7" applyFont="1" applyFill="1" applyBorder="1" applyAlignment="1" applyProtection="1">
      <alignment horizontal="center" vertical="center"/>
    </xf>
    <xf numFmtId="2" fontId="8" fillId="0" borderId="4" xfId="1" applyNumberFormat="1" applyFont="1" applyFill="1" applyBorder="1" applyAlignment="1" applyProtection="1">
      <alignment horizontal="center" vertical="center"/>
    </xf>
    <xf numFmtId="2" fontId="8" fillId="0" borderId="17" xfId="1" applyNumberFormat="1" applyFont="1" applyFill="1" applyBorder="1" applyAlignment="1" applyProtection="1">
      <alignment horizontal="center" vertical="center"/>
    </xf>
    <xf numFmtId="2" fontId="8" fillId="0" borderId="19" xfId="1" applyNumberFormat="1" applyFont="1" applyFill="1" applyBorder="1" applyAlignment="1" applyProtection="1">
      <alignment horizontal="center" vertical="center"/>
    </xf>
    <xf numFmtId="2" fontId="8" fillId="0" borderId="20" xfId="1" applyNumberFormat="1" applyFont="1" applyFill="1" applyBorder="1" applyAlignment="1" applyProtection="1">
      <alignment horizontal="center" vertical="center"/>
    </xf>
    <xf numFmtId="9" fontId="12" fillId="2" borderId="1" xfId="2" applyNumberFormat="1" applyFont="1" applyFill="1" applyBorder="1" applyAlignment="1" applyProtection="1">
      <alignment horizontal="center" vertical="center"/>
    </xf>
    <xf numFmtId="9" fontId="12" fillId="2" borderId="2" xfId="2" applyNumberFormat="1" applyFont="1" applyFill="1" applyBorder="1" applyAlignment="1" applyProtection="1">
      <alignment horizontal="center" vertical="center"/>
    </xf>
    <xf numFmtId="0" fontId="9" fillId="0" borderId="12" xfId="2" applyFont="1" applyFill="1" applyBorder="1" applyAlignment="1" applyProtection="1">
      <alignment horizontal="center" vertical="center"/>
    </xf>
    <xf numFmtId="0" fontId="9" fillId="0" borderId="4" xfId="2" applyFont="1" applyFill="1" applyBorder="1" applyAlignment="1" applyProtection="1">
      <alignment horizontal="center" vertical="center"/>
    </xf>
    <xf numFmtId="0" fontId="5" fillId="0" borderId="4" xfId="2" applyFont="1" applyFill="1" applyBorder="1" applyAlignment="1" applyProtection="1">
      <alignment horizontal="center" vertical="center" wrapText="1"/>
    </xf>
    <xf numFmtId="0" fontId="12" fillId="0" borderId="4" xfId="2" applyFont="1" applyFill="1" applyBorder="1" applyAlignment="1" applyProtection="1">
      <alignment horizontal="center" vertical="center"/>
    </xf>
    <xf numFmtId="2" fontId="9" fillId="0" borderId="4" xfId="2" applyNumberFormat="1" applyFont="1" applyFill="1" applyBorder="1" applyAlignment="1" applyProtection="1">
      <alignment horizontal="center" vertical="center"/>
    </xf>
    <xf numFmtId="2" fontId="9" fillId="0" borderId="4" xfId="1" applyNumberFormat="1" applyFont="1" applyFill="1" applyBorder="1" applyAlignment="1" applyProtection="1">
      <alignment horizontal="center" vertical="center"/>
    </xf>
    <xf numFmtId="2" fontId="17" fillId="0" borderId="4" xfId="1" applyNumberFormat="1" applyFont="1" applyFill="1" applyBorder="1" applyAlignment="1" applyProtection="1">
      <alignment horizontal="center" vertical="center"/>
    </xf>
    <xf numFmtId="2" fontId="17" fillId="0" borderId="17" xfId="1" applyNumberFormat="1" applyFont="1" applyFill="1" applyBorder="1" applyAlignment="1" applyProtection="1">
      <alignment horizontal="center" vertical="center"/>
    </xf>
    <xf numFmtId="0" fontId="9" fillId="3" borderId="18" xfId="2" applyFont="1" applyFill="1" applyBorder="1" applyAlignment="1" applyProtection="1">
      <alignment horizontal="center" vertical="center"/>
    </xf>
    <xf numFmtId="0" fontId="9" fillId="3" borderId="19" xfId="2" applyFont="1" applyFill="1" applyBorder="1" applyAlignment="1" applyProtection="1">
      <alignment horizontal="center" vertical="center"/>
    </xf>
    <xf numFmtId="0" fontId="5" fillId="3" borderId="19" xfId="2" applyFont="1" applyFill="1" applyBorder="1" applyAlignment="1" applyProtection="1">
      <alignment horizontal="left" vertical="center" wrapText="1"/>
    </xf>
    <xf numFmtId="0" fontId="12" fillId="3" borderId="19" xfId="2" applyFont="1" applyFill="1" applyBorder="1" applyAlignment="1" applyProtection="1">
      <alignment horizontal="center" vertical="center"/>
    </xf>
    <xf numFmtId="2" fontId="9" fillId="3" borderId="19" xfId="2" applyNumberFormat="1" applyFont="1" applyFill="1" applyBorder="1" applyAlignment="1" applyProtection="1">
      <alignment horizontal="center" vertical="center"/>
    </xf>
    <xf numFmtId="2" fontId="9" fillId="3" borderId="19" xfId="1" applyNumberFormat="1" applyFont="1" applyFill="1" applyBorder="1" applyAlignment="1" applyProtection="1">
      <alignment horizontal="center" vertical="center"/>
    </xf>
    <xf numFmtId="2" fontId="17" fillId="3" borderId="19" xfId="1" applyNumberFormat="1" applyFont="1" applyFill="1" applyBorder="1" applyAlignment="1" applyProtection="1">
      <alignment horizontal="center" vertical="center"/>
    </xf>
    <xf numFmtId="2" fontId="17" fillId="3" borderId="20" xfId="1" applyNumberFormat="1" applyFont="1" applyFill="1" applyBorder="1" applyAlignment="1" applyProtection="1">
      <alignment horizontal="center" vertical="center"/>
    </xf>
    <xf numFmtId="2" fontId="12" fillId="3" borderId="19" xfId="1" applyNumberFormat="1" applyFont="1" applyFill="1" applyBorder="1" applyAlignment="1" applyProtection="1">
      <alignment horizontal="center" vertical="center"/>
    </xf>
    <xf numFmtId="2" fontId="12" fillId="3" borderId="20" xfId="1" applyNumberFormat="1" applyFont="1" applyFill="1" applyBorder="1" applyAlignment="1" applyProtection="1">
      <alignment horizontal="center" vertical="center"/>
    </xf>
    <xf numFmtId="0" fontId="5" fillId="0" borderId="12" xfId="3" applyFont="1" applyFill="1" applyBorder="1" applyAlignment="1" applyProtection="1">
      <alignment horizontal="center" vertical="center"/>
    </xf>
    <xf numFmtId="0" fontId="5" fillId="0" borderId="4" xfId="3" applyFont="1" applyFill="1" applyBorder="1" applyAlignment="1" applyProtection="1">
      <alignment horizontal="left" vertical="center"/>
    </xf>
    <xf numFmtId="2" fontId="5" fillId="0" borderId="4" xfId="4" applyNumberFormat="1" applyFont="1" applyFill="1" applyBorder="1" applyAlignment="1" applyProtection="1">
      <alignment horizontal="center" vertical="center"/>
    </xf>
    <xf numFmtId="2" fontId="5" fillId="0" borderId="4" xfId="1" applyNumberFormat="1" applyFont="1" applyFill="1" applyBorder="1" applyAlignment="1" applyProtection="1">
      <alignment horizontal="center" vertical="center"/>
    </xf>
    <xf numFmtId="2" fontId="5" fillId="0" borderId="17" xfId="1" applyNumberFormat="1" applyFont="1" applyFill="1" applyBorder="1" applyAlignment="1" applyProtection="1">
      <alignment horizontal="center" vertical="center"/>
    </xf>
    <xf numFmtId="9" fontId="5" fillId="2" borderId="1" xfId="6" applyFont="1" applyFill="1" applyBorder="1" applyAlignment="1" applyProtection="1">
      <alignment horizontal="center" vertical="center"/>
    </xf>
    <xf numFmtId="0" fontId="5" fillId="0" borderId="10" xfId="3" applyFont="1" applyFill="1" applyBorder="1" applyAlignment="1" applyProtection="1">
      <alignment horizontal="center" vertical="center"/>
    </xf>
    <xf numFmtId="0" fontId="5" fillId="0" borderId="2" xfId="3" applyFont="1" applyFill="1" applyBorder="1" applyAlignment="1" applyProtection="1">
      <alignment horizontal="center" vertical="center"/>
    </xf>
    <xf numFmtId="0" fontId="5" fillId="0" borderId="2" xfId="3" applyFont="1" applyFill="1" applyBorder="1" applyAlignment="1" applyProtection="1">
      <alignment horizontal="left" vertical="center"/>
    </xf>
    <xf numFmtId="9" fontId="5" fillId="2" borderId="2" xfId="6" applyFont="1" applyFill="1" applyBorder="1" applyAlignment="1" applyProtection="1">
      <alignment horizontal="center" vertical="center"/>
    </xf>
    <xf numFmtId="2" fontId="5" fillId="0" borderId="2" xfId="4" applyNumberFormat="1" applyFont="1" applyFill="1" applyBorder="1" applyAlignment="1" applyProtection="1">
      <alignment horizontal="center" vertical="center"/>
    </xf>
    <xf numFmtId="2" fontId="5" fillId="0" borderId="2" xfId="1" applyNumberFormat="1" applyFont="1" applyFill="1" applyBorder="1" applyAlignment="1" applyProtection="1">
      <alignment horizontal="center" vertical="center"/>
    </xf>
    <xf numFmtId="2" fontId="5" fillId="0" borderId="15" xfId="1" applyNumberFormat="1" applyFont="1" applyFill="1" applyBorder="1" applyAlignment="1" applyProtection="1">
      <alignment horizontal="center" vertical="center"/>
    </xf>
    <xf numFmtId="0" fontId="5" fillId="4" borderId="18" xfId="3" applyFont="1" applyFill="1" applyBorder="1" applyAlignment="1" applyProtection="1">
      <alignment horizontal="center" vertical="center"/>
    </xf>
    <xf numFmtId="0" fontId="5" fillId="4" borderId="19" xfId="3" applyFont="1" applyFill="1" applyBorder="1" applyAlignment="1" applyProtection="1">
      <alignment horizontal="center" vertical="center"/>
    </xf>
    <xf numFmtId="0" fontId="5" fillId="4" borderId="19" xfId="3" applyFont="1" applyFill="1" applyBorder="1" applyAlignment="1" applyProtection="1">
      <alignment horizontal="left" vertical="center"/>
    </xf>
    <xf numFmtId="2" fontId="5" fillId="4" borderId="19" xfId="4" applyNumberFormat="1" applyFont="1" applyFill="1" applyBorder="1" applyAlignment="1" applyProtection="1">
      <alignment horizontal="center" vertical="center"/>
    </xf>
    <xf numFmtId="2" fontId="5" fillId="4" borderId="19" xfId="1" applyNumberFormat="1" applyFont="1" applyFill="1" applyBorder="1" applyAlignment="1" applyProtection="1">
      <alignment horizontal="center" vertical="center"/>
    </xf>
    <xf numFmtId="9" fontId="5" fillId="2" borderId="4" xfId="3" applyNumberFormat="1" applyFont="1" applyFill="1" applyBorder="1" applyAlignment="1" applyProtection="1">
      <alignment horizontal="center" vertical="center"/>
    </xf>
    <xf numFmtId="0" fontId="5" fillId="3" borderId="18" xfId="3" applyFont="1" applyFill="1" applyBorder="1" applyAlignment="1" applyProtection="1">
      <alignment horizontal="center" vertical="center"/>
    </xf>
    <xf numFmtId="0" fontId="5" fillId="3" borderId="19" xfId="3" applyFont="1" applyFill="1" applyBorder="1" applyAlignment="1" applyProtection="1">
      <alignment horizontal="center" vertical="center"/>
    </xf>
    <xf numFmtId="0" fontId="5" fillId="3" borderId="19" xfId="3" applyFont="1" applyFill="1" applyBorder="1" applyAlignment="1" applyProtection="1">
      <alignment horizontal="left" vertical="center"/>
    </xf>
    <xf numFmtId="2" fontId="5" fillId="3" borderId="19" xfId="4" applyNumberFormat="1" applyFont="1" applyFill="1" applyBorder="1" applyAlignment="1" applyProtection="1">
      <alignment horizontal="center" vertical="center"/>
    </xf>
    <xf numFmtId="2" fontId="5" fillId="3" borderId="19" xfId="1" applyNumberFormat="1" applyFont="1" applyFill="1" applyBorder="1" applyAlignment="1" applyProtection="1">
      <alignment horizontal="center" vertical="center"/>
    </xf>
    <xf numFmtId="2" fontId="5" fillId="3" borderId="20" xfId="1" applyNumberFormat="1" applyFont="1" applyFill="1" applyBorder="1" applyAlignment="1" applyProtection="1">
      <alignment horizontal="center" vertical="center"/>
    </xf>
    <xf numFmtId="0" fontId="5" fillId="3" borderId="21" xfId="3" applyFont="1" applyFill="1" applyBorder="1" applyAlignment="1" applyProtection="1">
      <alignment horizontal="center" vertical="center"/>
    </xf>
    <xf numFmtId="0" fontId="5" fillId="3" borderId="22" xfId="3" applyFont="1" applyFill="1" applyBorder="1" applyAlignment="1" applyProtection="1">
      <alignment horizontal="center" vertical="center"/>
    </xf>
    <xf numFmtId="0" fontId="5" fillId="3" borderId="22" xfId="3" applyFont="1" applyFill="1" applyBorder="1" applyAlignment="1" applyProtection="1">
      <alignment horizontal="left" vertical="center"/>
    </xf>
    <xf numFmtId="2" fontId="5" fillId="3" borderId="22" xfId="4" applyNumberFormat="1" applyFont="1" applyFill="1" applyBorder="1" applyAlignment="1" applyProtection="1">
      <alignment horizontal="center" vertical="center"/>
    </xf>
    <xf numFmtId="2" fontId="5" fillId="3" borderId="22" xfId="1" applyNumberFormat="1" applyFont="1" applyFill="1" applyBorder="1" applyAlignment="1" applyProtection="1">
      <alignment horizontal="center" vertical="center"/>
    </xf>
    <xf numFmtId="2" fontId="5" fillId="3" borderId="23" xfId="1" applyNumberFormat="1" applyFont="1" applyFill="1" applyBorder="1" applyAlignment="1" applyProtection="1">
      <alignment horizontal="center" vertical="center"/>
    </xf>
    <xf numFmtId="1" fontId="5" fillId="4" borderId="20" xfId="1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2" fontId="5" fillId="0" borderId="0" xfId="4" applyNumberFormat="1" applyFont="1" applyFill="1" applyBorder="1" applyAlignment="1" applyProtection="1">
      <alignment horizontal="center" vertical="center"/>
    </xf>
    <xf numFmtId="0" fontId="8" fillId="0" borderId="5" xfId="5" applyNumberFormat="1" applyFont="1" applyFill="1" applyBorder="1" applyAlignment="1" applyProtection="1">
      <alignment horizontal="center" vertical="center"/>
    </xf>
    <xf numFmtId="0" fontId="8" fillId="0" borderId="8" xfId="5" applyNumberFormat="1" applyFont="1" applyFill="1" applyBorder="1" applyAlignment="1" applyProtection="1">
      <alignment horizontal="center" vertical="center"/>
    </xf>
    <xf numFmtId="0" fontId="8" fillId="0" borderId="10" xfId="5" applyNumberFormat="1" applyFont="1" applyFill="1" applyBorder="1" applyAlignment="1" applyProtection="1">
      <alignment horizontal="center" vertical="center"/>
    </xf>
    <xf numFmtId="0" fontId="8" fillId="0" borderId="6" xfId="5" applyFont="1" applyFill="1" applyBorder="1" applyAlignment="1" applyProtection="1">
      <alignment horizontal="center" vertical="center"/>
    </xf>
    <xf numFmtId="0" fontId="8" fillId="0" borderId="1" xfId="5" applyFont="1" applyFill="1" applyBorder="1" applyAlignment="1" applyProtection="1">
      <alignment horizontal="center" vertical="center"/>
    </xf>
    <xf numFmtId="0" fontId="8" fillId="0" borderId="2" xfId="5" applyFont="1" applyFill="1" applyBorder="1" applyAlignment="1" applyProtection="1">
      <alignment horizontal="center" vertical="center"/>
    </xf>
    <xf numFmtId="0" fontId="8" fillId="0" borderId="6" xfId="5" applyFont="1" applyFill="1" applyBorder="1" applyAlignment="1" applyProtection="1">
      <alignment horizontal="center" vertical="center" wrapText="1"/>
    </xf>
    <xf numFmtId="0" fontId="8" fillId="0" borderId="1" xfId="5" applyFont="1" applyFill="1" applyBorder="1" applyAlignment="1" applyProtection="1">
      <alignment horizontal="center" vertical="center" wrapText="1"/>
    </xf>
    <xf numFmtId="0" fontId="8" fillId="0" borderId="2" xfId="5" applyFont="1" applyFill="1" applyBorder="1" applyAlignment="1" applyProtection="1">
      <alignment horizontal="center" vertical="center" wrapText="1"/>
    </xf>
    <xf numFmtId="9" fontId="8" fillId="0" borderId="6" xfId="6" applyFont="1" applyFill="1" applyBorder="1" applyAlignment="1" applyProtection="1">
      <alignment horizontal="center" vertical="center"/>
    </xf>
    <xf numFmtId="9" fontId="8" fillId="0" borderId="1" xfId="6" applyFont="1" applyFill="1" applyBorder="1" applyAlignment="1" applyProtection="1">
      <alignment horizontal="center" vertical="center"/>
    </xf>
    <xf numFmtId="9" fontId="8" fillId="0" borderId="2" xfId="6" applyFont="1" applyFill="1" applyBorder="1" applyAlignment="1" applyProtection="1">
      <alignment horizontal="center" vertical="center"/>
    </xf>
    <xf numFmtId="2" fontId="8" fillId="0" borderId="6" xfId="4" applyNumberFormat="1" applyFont="1" applyFill="1" applyBorder="1" applyAlignment="1" applyProtection="1">
      <alignment horizontal="center" vertical="center" wrapText="1"/>
    </xf>
    <xf numFmtId="2" fontId="8" fillId="0" borderId="1" xfId="4" applyNumberFormat="1" applyFont="1" applyFill="1" applyBorder="1" applyAlignment="1" applyProtection="1">
      <alignment horizontal="center" vertical="center" wrapText="1"/>
    </xf>
    <xf numFmtId="2" fontId="8" fillId="0" borderId="6" xfId="4" applyNumberFormat="1" applyFont="1" applyFill="1" applyBorder="1" applyAlignment="1" applyProtection="1">
      <alignment horizontal="center" vertical="center"/>
    </xf>
    <xf numFmtId="2" fontId="8" fillId="0" borderId="1" xfId="4" applyNumberFormat="1" applyFont="1" applyFill="1" applyBorder="1" applyAlignment="1" applyProtection="1">
      <alignment horizontal="center" vertical="center"/>
    </xf>
    <xf numFmtId="2" fontId="8" fillId="0" borderId="7" xfId="4" applyNumberFormat="1" applyFont="1" applyFill="1" applyBorder="1" applyAlignment="1" applyProtection="1">
      <alignment horizontal="center" vertical="center" wrapText="1"/>
    </xf>
    <xf numFmtId="2" fontId="8" fillId="0" borderId="9" xfId="4" applyNumberFormat="1" applyFont="1" applyFill="1" applyBorder="1" applyAlignment="1" applyProtection="1">
      <alignment horizontal="center" vertical="center" wrapText="1"/>
    </xf>
    <xf numFmtId="2" fontId="8" fillId="0" borderId="13" xfId="4" applyNumberFormat="1" applyFont="1" applyFill="1" applyBorder="1" applyAlignment="1" applyProtection="1">
      <alignment horizontal="center" vertical="center"/>
    </xf>
    <xf numFmtId="2" fontId="8" fillId="0" borderId="14" xfId="4" applyNumberFormat="1" applyFont="1" applyFill="1" applyBorder="1" applyAlignment="1" applyProtection="1">
      <alignment horizontal="center" vertical="center"/>
    </xf>
    <xf numFmtId="2" fontId="8" fillId="0" borderId="16" xfId="4" applyNumberFormat="1" applyFont="1" applyFill="1" applyBorder="1" applyAlignment="1" applyProtection="1">
      <alignment horizontal="center" vertical="center"/>
    </xf>
    <xf numFmtId="0" fontId="5" fillId="0" borderId="0" xfId="2" applyFont="1" applyFill="1" applyBorder="1" applyAlignment="1" applyProtection="1">
      <alignment horizontal="left" vertical="center" wrapText="1"/>
    </xf>
    <xf numFmtId="2" fontId="8" fillId="0" borderId="2" xfId="4" applyNumberFormat="1" applyFont="1" applyFill="1" applyBorder="1" applyAlignment="1" applyProtection="1">
      <alignment horizontal="center" vertical="center"/>
    </xf>
    <xf numFmtId="2" fontId="8" fillId="0" borderId="9" xfId="4" applyNumberFormat="1" applyFont="1" applyFill="1" applyBorder="1" applyAlignment="1" applyProtection="1">
      <alignment horizontal="center" vertical="center"/>
    </xf>
    <xf numFmtId="2" fontId="8" fillId="0" borderId="15" xfId="4" applyNumberFormat="1" applyFont="1" applyFill="1" applyBorder="1" applyAlignment="1" applyProtection="1">
      <alignment horizontal="center" vertical="center"/>
    </xf>
    <xf numFmtId="0" fontId="8" fillId="0" borderId="11" xfId="2" applyFont="1" applyFill="1" applyBorder="1" applyAlignment="1" applyProtection="1">
      <alignment horizontal="center" vertical="center" wrapText="1"/>
    </xf>
    <xf numFmtId="0" fontId="8" fillId="0" borderId="12" xfId="2" applyFont="1" applyFill="1" applyBorder="1" applyAlignment="1" applyProtection="1">
      <alignment horizontal="center" vertical="center" wrapText="1"/>
    </xf>
    <xf numFmtId="0" fontId="9" fillId="0" borderId="4" xfId="8" quotePrefix="1" applyFont="1" applyFill="1" applyBorder="1" applyAlignment="1" applyProtection="1">
      <alignment horizontal="center" vertical="center" wrapText="1"/>
    </xf>
    <xf numFmtId="0" fontId="9" fillId="0" borderId="1" xfId="8" quotePrefix="1" applyFont="1" applyFill="1" applyBorder="1" applyAlignment="1" applyProtection="1">
      <alignment horizontal="center" vertical="center" wrapText="1"/>
    </xf>
    <xf numFmtId="0" fontId="8" fillId="0" borderId="8" xfId="2" applyFont="1" applyFill="1" applyBorder="1" applyAlignment="1" applyProtection="1">
      <alignment horizontal="center" vertical="center" wrapText="1"/>
    </xf>
    <xf numFmtId="0" fontId="8" fillId="0" borderId="1" xfId="2" applyFont="1" applyFill="1" applyBorder="1" applyAlignment="1" applyProtection="1">
      <alignment horizontal="center" vertical="center" wrapText="1"/>
    </xf>
    <xf numFmtId="0" fontId="8" fillId="0" borderId="1" xfId="2" quotePrefix="1" applyFont="1" applyFill="1" applyBorder="1" applyAlignment="1" applyProtection="1">
      <alignment horizontal="center" vertical="center" wrapText="1"/>
    </xf>
    <xf numFmtId="0" fontId="8" fillId="0" borderId="10" xfId="2" applyFont="1" applyFill="1" applyBorder="1" applyAlignment="1" applyProtection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top" wrapText="1"/>
    </xf>
    <xf numFmtId="0" fontId="9" fillId="0" borderId="1" xfId="0" quotePrefix="1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2" fontId="8" fillId="0" borderId="0" xfId="4" applyNumberFormat="1" applyFont="1" applyFill="1" applyAlignment="1" applyProtection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9" fillId="0" borderId="10" xfId="2" applyFont="1" applyFill="1" applyBorder="1" applyAlignment="1" applyProtection="1">
      <alignment horizontal="center" vertical="center"/>
    </xf>
    <xf numFmtId="0" fontId="9" fillId="0" borderId="11" xfId="2" applyFont="1" applyFill="1" applyBorder="1" applyAlignment="1" applyProtection="1">
      <alignment horizontal="center" vertical="center"/>
    </xf>
    <xf numFmtId="0" fontId="9" fillId="0" borderId="12" xfId="2" applyFont="1" applyFill="1" applyBorder="1" applyAlignment="1" applyProtection="1">
      <alignment horizontal="center" vertical="center"/>
    </xf>
  </cellXfs>
  <cellStyles count="12">
    <cellStyle name="Comma" xfId="1" builtinId="3"/>
    <cellStyle name="Comma 3" xfId="4"/>
    <cellStyle name="Comma 6" xfId="9"/>
    <cellStyle name="Comma 7" xfId="11"/>
    <cellStyle name="Normal" xfId="0" builtinId="0"/>
    <cellStyle name="Normal 10" xfId="3"/>
    <cellStyle name="Normal 2" xfId="7"/>
    <cellStyle name="Normal 3" xfId="2"/>
    <cellStyle name="Normal 3 2" xfId="8"/>
    <cellStyle name="Normal_gare wyalsadfenigagarini 2_SMSH2008-IIkv ." xfId="5"/>
    <cellStyle name="Percent 2" xfId="10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</sheetPr>
  <dimension ref="A1:AB113"/>
  <sheetViews>
    <sheetView showZeros="0" tabSelected="1" topLeftCell="D87" zoomScale="93" zoomScaleNormal="93" zoomScaleSheetLayoutView="90" zoomScalePageLayoutView="106" workbookViewId="0">
      <selection activeCell="T93" sqref="T93"/>
    </sheetView>
  </sheetViews>
  <sheetFormatPr defaultRowHeight="15.75" x14ac:dyDescent="0.3"/>
  <cols>
    <col min="1" max="1" width="4.5703125" style="74" customWidth="1"/>
    <col min="2" max="2" width="11.5703125" style="74" customWidth="1"/>
    <col min="3" max="3" width="71.28515625" style="75" customWidth="1"/>
    <col min="4" max="4" width="11.5703125" style="10" customWidth="1"/>
    <col min="5" max="5" width="14.5703125" style="5" customWidth="1"/>
    <col min="6" max="6" width="11.5703125" style="5" customWidth="1"/>
    <col min="7" max="8" width="9.5703125" style="5" customWidth="1"/>
    <col min="9" max="9" width="10.5703125" style="5" customWidth="1"/>
    <col min="10" max="10" width="13.5703125" style="5" customWidth="1"/>
    <col min="11" max="11" width="9.5703125" style="5" customWidth="1"/>
    <col min="12" max="12" width="12.5703125" style="5" customWidth="1"/>
    <col min="13" max="13" width="13.5703125" style="5" customWidth="1"/>
    <col min="14" max="14" width="9.5703125" style="6" customWidth="1"/>
    <col min="15" max="28" width="8.42578125" style="6" customWidth="1"/>
    <col min="29" max="16384" width="9.140625" style="6"/>
  </cols>
  <sheetData>
    <row r="1" spans="1:28" s="4" customFormat="1" ht="42" customHeight="1" x14ac:dyDescent="0.3">
      <c r="A1" s="1"/>
      <c r="B1" s="2"/>
      <c r="C1" s="3" t="s">
        <v>0</v>
      </c>
      <c r="D1" s="173" t="s">
        <v>102</v>
      </c>
      <c r="E1" s="173"/>
      <c r="F1" s="173"/>
      <c r="G1" s="173"/>
      <c r="H1" s="173"/>
      <c r="I1" s="173"/>
      <c r="J1" s="173"/>
      <c r="K1" s="173"/>
      <c r="L1" s="173"/>
      <c r="M1" s="173"/>
    </row>
    <row r="2" spans="1:28" ht="15" customHeight="1" thickBot="1" x14ac:dyDescent="0.35">
      <c r="A2" s="7"/>
      <c r="B2" s="8"/>
      <c r="C2" s="9"/>
      <c r="E2" s="11"/>
      <c r="F2" s="11"/>
      <c r="G2" s="11"/>
      <c r="I2" s="174"/>
      <c r="J2" s="174"/>
      <c r="K2" s="174"/>
      <c r="L2" s="12"/>
    </row>
    <row r="3" spans="1:28" ht="18" customHeight="1" x14ac:dyDescent="0.3">
      <c r="A3" s="175" t="s">
        <v>2</v>
      </c>
      <c r="B3" s="178" t="s">
        <v>3</v>
      </c>
      <c r="C3" s="181" t="s">
        <v>4</v>
      </c>
      <c r="D3" s="184" t="s">
        <v>5</v>
      </c>
      <c r="E3" s="187" t="s">
        <v>6</v>
      </c>
      <c r="F3" s="187"/>
      <c r="G3" s="189" t="s">
        <v>7</v>
      </c>
      <c r="H3" s="189"/>
      <c r="I3" s="189" t="s">
        <v>8</v>
      </c>
      <c r="J3" s="189"/>
      <c r="K3" s="187" t="s">
        <v>9</v>
      </c>
      <c r="L3" s="191"/>
      <c r="M3" s="193" t="s">
        <v>10</v>
      </c>
      <c r="S3" s="196"/>
      <c r="T3" s="196"/>
      <c r="U3" s="196"/>
      <c r="V3" s="196"/>
      <c r="W3" s="196"/>
      <c r="X3" s="196"/>
      <c r="Y3" s="196"/>
      <c r="Z3" s="196"/>
      <c r="AA3" s="196"/>
      <c r="AB3" s="196"/>
    </row>
    <row r="4" spans="1:28" ht="18" customHeight="1" x14ac:dyDescent="0.3">
      <c r="A4" s="176"/>
      <c r="B4" s="179"/>
      <c r="C4" s="182"/>
      <c r="D4" s="185"/>
      <c r="E4" s="188"/>
      <c r="F4" s="188"/>
      <c r="G4" s="190"/>
      <c r="H4" s="190"/>
      <c r="I4" s="190"/>
      <c r="J4" s="190"/>
      <c r="K4" s="188"/>
      <c r="L4" s="192"/>
      <c r="M4" s="194"/>
    </row>
    <row r="5" spans="1:28" ht="18" customHeight="1" x14ac:dyDescent="0.3">
      <c r="A5" s="176"/>
      <c r="B5" s="179"/>
      <c r="C5" s="182"/>
      <c r="D5" s="185"/>
      <c r="E5" s="190" t="s">
        <v>11</v>
      </c>
      <c r="F5" s="190" t="s">
        <v>12</v>
      </c>
      <c r="G5" s="13" t="s">
        <v>11</v>
      </c>
      <c r="H5" s="190" t="s">
        <v>12</v>
      </c>
      <c r="I5" s="13" t="s">
        <v>11</v>
      </c>
      <c r="J5" s="190" t="s">
        <v>12</v>
      </c>
      <c r="K5" s="13" t="s">
        <v>11</v>
      </c>
      <c r="L5" s="198" t="s">
        <v>12</v>
      </c>
      <c r="M5" s="194"/>
    </row>
    <row r="6" spans="1:28" ht="18" customHeight="1" thickBot="1" x14ac:dyDescent="0.35">
      <c r="A6" s="177"/>
      <c r="B6" s="180"/>
      <c r="C6" s="183"/>
      <c r="D6" s="186"/>
      <c r="E6" s="197"/>
      <c r="F6" s="197"/>
      <c r="G6" s="91" t="s">
        <v>13</v>
      </c>
      <c r="H6" s="197"/>
      <c r="I6" s="91" t="s">
        <v>13</v>
      </c>
      <c r="J6" s="197"/>
      <c r="K6" s="91" t="s">
        <v>13</v>
      </c>
      <c r="L6" s="199"/>
      <c r="M6" s="195"/>
    </row>
    <row r="7" spans="1:28" ht="18" customHeight="1" thickBot="1" x14ac:dyDescent="0.35">
      <c r="A7" s="94">
        <v>1</v>
      </c>
      <c r="B7" s="95" t="s">
        <v>14</v>
      </c>
      <c r="C7" s="96" t="s">
        <v>15</v>
      </c>
      <c r="D7" s="97" t="s">
        <v>16</v>
      </c>
      <c r="E7" s="98" t="s">
        <v>17</v>
      </c>
      <c r="F7" s="98" t="s">
        <v>18</v>
      </c>
      <c r="G7" s="98" t="s">
        <v>19</v>
      </c>
      <c r="H7" s="98" t="s">
        <v>20</v>
      </c>
      <c r="I7" s="98" t="s">
        <v>21</v>
      </c>
      <c r="J7" s="98" t="s">
        <v>22</v>
      </c>
      <c r="K7" s="98" t="s">
        <v>23</v>
      </c>
      <c r="L7" s="98" t="s">
        <v>24</v>
      </c>
      <c r="M7" s="99" t="s">
        <v>25</v>
      </c>
    </row>
    <row r="8" spans="1:28" ht="24" customHeight="1" thickBot="1" x14ac:dyDescent="0.35">
      <c r="A8" s="106"/>
      <c r="B8" s="107"/>
      <c r="C8" s="108" t="s">
        <v>26</v>
      </c>
      <c r="D8" s="107"/>
      <c r="E8" s="98"/>
      <c r="F8" s="98"/>
      <c r="G8" s="98"/>
      <c r="H8" s="98"/>
      <c r="I8" s="98"/>
      <c r="J8" s="98"/>
      <c r="K8" s="98"/>
      <c r="L8" s="98"/>
      <c r="M8" s="99"/>
      <c r="N8" s="14"/>
    </row>
    <row r="9" spans="1:28" s="19" customFormat="1" ht="20.25" customHeight="1" x14ac:dyDescent="0.2">
      <c r="A9" s="200">
        <v>1</v>
      </c>
      <c r="B9" s="202" t="s">
        <v>27</v>
      </c>
      <c r="C9" s="100" t="s">
        <v>28</v>
      </c>
      <c r="D9" s="101" t="s">
        <v>29</v>
      </c>
      <c r="E9" s="102"/>
      <c r="F9" s="103">
        <v>71.5</v>
      </c>
      <c r="G9" s="104"/>
      <c r="H9" s="104"/>
      <c r="I9" s="104"/>
      <c r="J9" s="104"/>
      <c r="K9" s="104"/>
      <c r="L9" s="104"/>
      <c r="M9" s="105"/>
    </row>
    <row r="10" spans="1:28" s="19" customFormat="1" ht="18.75" customHeight="1" x14ac:dyDescent="0.2">
      <c r="A10" s="200"/>
      <c r="B10" s="203"/>
      <c r="C10" s="20" t="s">
        <v>30</v>
      </c>
      <c r="D10" s="15" t="s">
        <v>31</v>
      </c>
      <c r="E10" s="16">
        <v>0.20499999999999999</v>
      </c>
      <c r="F10" s="18">
        <f>F9*E10</f>
        <v>14.657499999999999</v>
      </c>
      <c r="G10" s="18"/>
      <c r="H10" s="18"/>
      <c r="I10" s="18"/>
      <c r="J10" s="18">
        <f>F10*I10</f>
        <v>0</v>
      </c>
      <c r="K10" s="18"/>
      <c r="L10" s="18"/>
      <c r="M10" s="77">
        <f>H10+J10+L10</f>
        <v>0</v>
      </c>
    </row>
    <row r="11" spans="1:28" s="19" customFormat="1" ht="18.75" customHeight="1" x14ac:dyDescent="0.2">
      <c r="A11" s="201"/>
      <c r="B11" s="203"/>
      <c r="C11" s="20" t="s">
        <v>32</v>
      </c>
      <c r="D11" s="15" t="s">
        <v>1</v>
      </c>
      <c r="E11" s="16">
        <v>7.8E-2</v>
      </c>
      <c r="F11" s="18">
        <f>F9*E11</f>
        <v>5.577</v>
      </c>
      <c r="G11" s="18"/>
      <c r="H11" s="18"/>
      <c r="I11" s="18"/>
      <c r="J11" s="18"/>
      <c r="K11" s="18"/>
      <c r="L11" s="18">
        <f>F11*K11</f>
        <v>0</v>
      </c>
      <c r="M11" s="77">
        <f>H11+J11+L11</f>
        <v>0</v>
      </c>
    </row>
    <row r="12" spans="1:28" s="19" customFormat="1" ht="23.25" customHeight="1" x14ac:dyDescent="0.2">
      <c r="A12" s="204">
        <v>3</v>
      </c>
      <c r="B12" s="205" t="s">
        <v>33</v>
      </c>
      <c r="C12" s="21" t="s">
        <v>34</v>
      </c>
      <c r="D12" s="22" t="s">
        <v>35</v>
      </c>
      <c r="E12" s="23"/>
      <c r="F12" s="24">
        <f>F9*0.03*2.1</f>
        <v>4.5045000000000002</v>
      </c>
      <c r="G12" s="25"/>
      <c r="H12" s="25"/>
      <c r="I12" s="25"/>
      <c r="J12" s="25"/>
      <c r="K12" s="25"/>
      <c r="L12" s="25"/>
      <c r="M12" s="78">
        <f>H12+J12+L12</f>
        <v>0</v>
      </c>
    </row>
    <row r="13" spans="1:28" s="19" customFormat="1" ht="18" customHeight="1" x14ac:dyDescent="0.2">
      <c r="A13" s="204"/>
      <c r="B13" s="206"/>
      <c r="C13" s="26" t="s">
        <v>30</v>
      </c>
      <c r="D13" s="22" t="s">
        <v>31</v>
      </c>
      <c r="E13" s="23">
        <v>0.6</v>
      </c>
      <c r="F13" s="25">
        <f>F12*E13</f>
        <v>2.7027000000000001</v>
      </c>
      <c r="G13" s="25"/>
      <c r="H13" s="25"/>
      <c r="I13" s="25"/>
      <c r="J13" s="25">
        <f>F13*I13</f>
        <v>0</v>
      </c>
      <c r="K13" s="25"/>
      <c r="L13" s="25"/>
      <c r="M13" s="78">
        <f>H13+J13+L13</f>
        <v>0</v>
      </c>
    </row>
    <row r="14" spans="1:28" s="19" customFormat="1" ht="25.5" customHeight="1" x14ac:dyDescent="0.2">
      <c r="A14" s="79">
        <v>4</v>
      </c>
      <c r="B14" s="22" t="s">
        <v>33</v>
      </c>
      <c r="C14" s="21" t="s">
        <v>36</v>
      </c>
      <c r="D14" s="22" t="s">
        <v>35</v>
      </c>
      <c r="E14" s="23"/>
      <c r="F14" s="24">
        <f>F12</f>
        <v>4.5045000000000002</v>
      </c>
      <c r="G14" s="25"/>
      <c r="H14" s="25"/>
      <c r="I14" s="25"/>
      <c r="J14" s="25"/>
      <c r="K14" s="25"/>
      <c r="L14" s="25">
        <f>K14*F14</f>
        <v>0</v>
      </c>
      <c r="M14" s="78">
        <f>H14+J14+L14</f>
        <v>0</v>
      </c>
    </row>
    <row r="15" spans="1:28" s="29" customFormat="1" ht="21" customHeight="1" x14ac:dyDescent="0.25">
      <c r="A15" s="79"/>
      <c r="B15" s="27"/>
      <c r="C15" s="21" t="s">
        <v>10</v>
      </c>
      <c r="D15" s="28"/>
      <c r="E15" s="23"/>
      <c r="F15" s="25"/>
      <c r="G15" s="25"/>
      <c r="H15" s="25">
        <f>SUM(H9:H14)</f>
        <v>0</v>
      </c>
      <c r="I15" s="25"/>
      <c r="J15" s="24">
        <f>SUM(J9:J14)</f>
        <v>0</v>
      </c>
      <c r="K15" s="24"/>
      <c r="L15" s="24">
        <f>SUM(L9:L14)</f>
        <v>0</v>
      </c>
      <c r="M15" s="80">
        <f>SUM(M9:M14)</f>
        <v>0</v>
      </c>
    </row>
    <row r="16" spans="1:28" s="34" customFormat="1" ht="22.5" customHeight="1" x14ac:dyDescent="0.2">
      <c r="A16" s="81"/>
      <c r="B16" s="30"/>
      <c r="C16" s="21" t="s">
        <v>37</v>
      </c>
      <c r="D16" s="121">
        <v>0.1</v>
      </c>
      <c r="E16" s="31"/>
      <c r="F16" s="32"/>
      <c r="G16" s="32"/>
      <c r="H16" s="32">
        <f>H15*D16</f>
        <v>0</v>
      </c>
      <c r="I16" s="32"/>
      <c r="J16" s="33">
        <f>J15*D16</f>
        <v>0</v>
      </c>
      <c r="K16" s="33"/>
      <c r="L16" s="33">
        <f>L15*D16</f>
        <v>0</v>
      </c>
      <c r="M16" s="82">
        <f>M15*D16</f>
        <v>0</v>
      </c>
    </row>
    <row r="17" spans="1:14" s="34" customFormat="1" ht="23.25" customHeight="1" x14ac:dyDescent="0.2">
      <c r="A17" s="81"/>
      <c r="B17" s="30"/>
      <c r="C17" s="21" t="s">
        <v>10</v>
      </c>
      <c r="D17" s="35"/>
      <c r="E17" s="31"/>
      <c r="F17" s="32"/>
      <c r="G17" s="32"/>
      <c r="H17" s="32">
        <f>H15+H16</f>
        <v>0</v>
      </c>
      <c r="I17" s="32"/>
      <c r="J17" s="33">
        <f>J15+J16</f>
        <v>0</v>
      </c>
      <c r="K17" s="33"/>
      <c r="L17" s="33">
        <f>L15+L16</f>
        <v>0</v>
      </c>
      <c r="M17" s="82">
        <f>M15+M16</f>
        <v>0</v>
      </c>
    </row>
    <row r="18" spans="1:14" s="34" customFormat="1" ht="23.25" customHeight="1" thickBot="1" x14ac:dyDescent="0.25">
      <c r="A18" s="109"/>
      <c r="B18" s="110"/>
      <c r="C18" s="111" t="s">
        <v>38</v>
      </c>
      <c r="D18" s="122">
        <v>0.08</v>
      </c>
      <c r="E18" s="112"/>
      <c r="F18" s="113"/>
      <c r="G18" s="113"/>
      <c r="H18" s="113">
        <f>H17*D18</f>
        <v>0</v>
      </c>
      <c r="I18" s="113"/>
      <c r="J18" s="114">
        <f>J17*D18</f>
        <v>0</v>
      </c>
      <c r="K18" s="114"/>
      <c r="L18" s="114">
        <f>L17*D18</f>
        <v>0</v>
      </c>
      <c r="M18" s="115">
        <f>M17*D18</f>
        <v>0</v>
      </c>
    </row>
    <row r="19" spans="1:14" s="34" customFormat="1" ht="24.75" customHeight="1" thickBot="1" x14ac:dyDescent="0.25">
      <c r="A19" s="131"/>
      <c r="B19" s="132"/>
      <c r="C19" s="133" t="s">
        <v>39</v>
      </c>
      <c r="D19" s="134"/>
      <c r="E19" s="135"/>
      <c r="F19" s="136"/>
      <c r="G19" s="136"/>
      <c r="H19" s="136">
        <f>H17+H18</f>
        <v>0</v>
      </c>
      <c r="I19" s="136"/>
      <c r="J19" s="139">
        <f>J17+J18</f>
        <v>0</v>
      </c>
      <c r="K19" s="139"/>
      <c r="L19" s="139">
        <f>L17+L18</f>
        <v>0</v>
      </c>
      <c r="M19" s="140">
        <f>M17+M18</f>
        <v>0</v>
      </c>
    </row>
    <row r="20" spans="1:14" ht="26.25" customHeight="1" thickBot="1" x14ac:dyDescent="0.35">
      <c r="A20" s="106"/>
      <c r="B20" s="107"/>
      <c r="C20" s="108" t="s">
        <v>40</v>
      </c>
      <c r="D20" s="107"/>
      <c r="E20" s="98"/>
      <c r="F20" s="119"/>
      <c r="G20" s="119"/>
      <c r="H20" s="119"/>
      <c r="I20" s="119"/>
      <c r="J20" s="119"/>
      <c r="K20" s="119"/>
      <c r="L20" s="119"/>
      <c r="M20" s="120"/>
      <c r="N20" s="14"/>
    </row>
    <row r="21" spans="1:14" ht="26.25" customHeight="1" x14ac:dyDescent="0.3">
      <c r="A21" s="116"/>
      <c r="B21" s="92"/>
      <c r="C21" s="93" t="s">
        <v>41</v>
      </c>
      <c r="D21" s="92"/>
      <c r="E21" s="90"/>
      <c r="F21" s="117"/>
      <c r="G21" s="117"/>
      <c r="H21" s="117"/>
      <c r="I21" s="117"/>
      <c r="J21" s="117"/>
      <c r="K21" s="117"/>
      <c r="L21" s="117"/>
      <c r="M21" s="118"/>
      <c r="N21" s="14"/>
    </row>
    <row r="22" spans="1:14" s="40" customFormat="1" ht="22.5" customHeight="1" x14ac:dyDescent="0.25">
      <c r="A22" s="207">
        <v>1</v>
      </c>
      <c r="B22" s="208" t="s">
        <v>42</v>
      </c>
      <c r="C22" s="36" t="s">
        <v>43</v>
      </c>
      <c r="D22" s="37" t="s">
        <v>44</v>
      </c>
      <c r="E22" s="37"/>
      <c r="F22" s="38">
        <v>99.5</v>
      </c>
      <c r="G22" s="39"/>
      <c r="H22" s="39"/>
      <c r="I22" s="39"/>
      <c r="J22" s="39"/>
      <c r="K22" s="39"/>
      <c r="L22" s="39"/>
      <c r="M22" s="83"/>
    </row>
    <row r="23" spans="1:14" s="40" customFormat="1" ht="22.5" customHeight="1" x14ac:dyDescent="0.25">
      <c r="A23" s="200"/>
      <c r="B23" s="208"/>
      <c r="C23" s="41" t="s">
        <v>45</v>
      </c>
      <c r="D23" s="37" t="s">
        <v>31</v>
      </c>
      <c r="E23" s="37">
        <v>3.2349999999999999</v>
      </c>
      <c r="F23" s="39">
        <f>F22*E23</f>
        <v>321.88249999999999</v>
      </c>
      <c r="G23" s="39"/>
      <c r="H23" s="39"/>
      <c r="I23" s="39"/>
      <c r="J23" s="39">
        <f>F23*I23</f>
        <v>0</v>
      </c>
      <c r="K23" s="39"/>
      <c r="L23" s="39"/>
      <c r="M23" s="83">
        <f>H23+J23+L23</f>
        <v>0</v>
      </c>
    </row>
    <row r="24" spans="1:14" s="40" customFormat="1" ht="25.5" customHeight="1" x14ac:dyDescent="0.25">
      <c r="A24" s="207">
        <v>2</v>
      </c>
      <c r="B24" s="208" t="s">
        <v>46</v>
      </c>
      <c r="C24" s="36" t="s">
        <v>47</v>
      </c>
      <c r="D24" s="37" t="s">
        <v>44</v>
      </c>
      <c r="E24" s="42"/>
      <c r="F24" s="17">
        <v>64.900000000000006</v>
      </c>
      <c r="G24" s="43"/>
      <c r="H24" s="43"/>
      <c r="I24" s="43"/>
      <c r="J24" s="43"/>
      <c r="K24" s="43"/>
      <c r="L24" s="43"/>
      <c r="M24" s="84"/>
    </row>
    <row r="25" spans="1:14" s="40" customFormat="1" ht="22.5" customHeight="1" x14ac:dyDescent="0.25">
      <c r="A25" s="200"/>
      <c r="B25" s="208"/>
      <c r="C25" s="41" t="s">
        <v>48</v>
      </c>
      <c r="D25" s="37" t="s">
        <v>31</v>
      </c>
      <c r="E25" s="42">
        <v>1.21</v>
      </c>
      <c r="F25" s="43">
        <f>F24*E25</f>
        <v>78.529000000000011</v>
      </c>
      <c r="G25" s="43"/>
      <c r="H25" s="43"/>
      <c r="I25" s="43"/>
      <c r="J25" s="43">
        <f>F25*I25</f>
        <v>0</v>
      </c>
      <c r="K25" s="43"/>
      <c r="L25" s="43"/>
      <c r="M25" s="84">
        <f>H25+J25+L25</f>
        <v>0</v>
      </c>
    </row>
    <row r="26" spans="1:14" s="40" customFormat="1" ht="22.5" customHeight="1" x14ac:dyDescent="0.25">
      <c r="A26" s="207">
        <v>3</v>
      </c>
      <c r="B26" s="208" t="s">
        <v>49</v>
      </c>
      <c r="C26" s="36" t="s">
        <v>50</v>
      </c>
      <c r="D26" s="37" t="s">
        <v>44</v>
      </c>
      <c r="E26" s="37"/>
      <c r="F26" s="38">
        <f>F24</f>
        <v>64.900000000000006</v>
      </c>
      <c r="G26" s="39"/>
      <c r="H26" s="39"/>
      <c r="I26" s="39"/>
      <c r="J26" s="39"/>
      <c r="K26" s="39"/>
      <c r="L26" s="39"/>
      <c r="M26" s="83"/>
    </row>
    <row r="27" spans="1:14" s="40" customFormat="1" ht="22.5" customHeight="1" x14ac:dyDescent="0.25">
      <c r="A27" s="200"/>
      <c r="B27" s="208"/>
      <c r="C27" s="41" t="s">
        <v>48</v>
      </c>
      <c r="D27" s="37" t="s">
        <v>31</v>
      </c>
      <c r="E27" s="37">
        <v>0.13400000000000001</v>
      </c>
      <c r="F27" s="39">
        <f>F26*E27</f>
        <v>8.6966000000000019</v>
      </c>
      <c r="G27" s="39"/>
      <c r="H27" s="39"/>
      <c r="I27" s="39"/>
      <c r="J27" s="39">
        <f>F27*I27</f>
        <v>0</v>
      </c>
      <c r="K27" s="39"/>
      <c r="L27" s="39"/>
      <c r="M27" s="83">
        <f>H27+J27+L27</f>
        <v>0</v>
      </c>
    </row>
    <row r="28" spans="1:14" s="40" customFormat="1" ht="22.5" customHeight="1" x14ac:dyDescent="0.25">
      <c r="A28" s="200"/>
      <c r="B28" s="208"/>
      <c r="C28" s="41" t="s">
        <v>51</v>
      </c>
      <c r="D28" s="37" t="s">
        <v>52</v>
      </c>
      <c r="E28" s="37">
        <v>0.13</v>
      </c>
      <c r="F28" s="39">
        <f>F26*E28</f>
        <v>8.4370000000000012</v>
      </c>
      <c r="G28" s="39"/>
      <c r="H28" s="39"/>
      <c r="I28" s="39"/>
      <c r="J28" s="39"/>
      <c r="K28" s="39"/>
      <c r="L28" s="39">
        <f>F28*K28</f>
        <v>0</v>
      </c>
      <c r="M28" s="83">
        <f>H28+J28+L28</f>
        <v>0</v>
      </c>
    </row>
    <row r="29" spans="1:14" s="40" customFormat="1" ht="21" customHeight="1" x14ac:dyDescent="0.25">
      <c r="A29" s="207">
        <v>4</v>
      </c>
      <c r="B29" s="209"/>
      <c r="C29" s="44" t="s">
        <v>53</v>
      </c>
      <c r="D29" s="15" t="s">
        <v>35</v>
      </c>
      <c r="E29" s="45"/>
      <c r="F29" s="17">
        <v>34.6</v>
      </c>
      <c r="G29" s="18"/>
      <c r="H29" s="18"/>
      <c r="I29" s="18"/>
      <c r="J29" s="18"/>
      <c r="K29" s="18"/>
      <c r="L29" s="18"/>
      <c r="M29" s="77">
        <f>H29+J29+L29</f>
        <v>0</v>
      </c>
    </row>
    <row r="30" spans="1:14" s="40" customFormat="1" ht="22.5" customHeight="1" x14ac:dyDescent="0.25">
      <c r="A30" s="200"/>
      <c r="B30" s="209"/>
      <c r="C30" s="46" t="s">
        <v>48</v>
      </c>
      <c r="D30" s="15" t="s">
        <v>31</v>
      </c>
      <c r="E30" s="45">
        <v>0.6</v>
      </c>
      <c r="F30" s="18">
        <f>F29*E30</f>
        <v>20.76</v>
      </c>
      <c r="G30" s="18"/>
      <c r="H30" s="47"/>
      <c r="I30" s="18"/>
      <c r="J30" s="18">
        <f>F30*I30</f>
        <v>0</v>
      </c>
      <c r="K30" s="18"/>
      <c r="L30" s="18"/>
      <c r="M30" s="77">
        <f>H30+J30+L30</f>
        <v>0</v>
      </c>
    </row>
    <row r="31" spans="1:14" s="29" customFormat="1" ht="25.5" customHeight="1" x14ac:dyDescent="0.25">
      <c r="A31" s="79">
        <v>5</v>
      </c>
      <c r="B31" s="48"/>
      <c r="C31" s="36" t="s">
        <v>54</v>
      </c>
      <c r="D31" s="37" t="s">
        <v>35</v>
      </c>
      <c r="E31" s="42"/>
      <c r="F31" s="17">
        <f>F29</f>
        <v>34.6</v>
      </c>
      <c r="G31" s="43"/>
      <c r="H31" s="43"/>
      <c r="I31" s="43"/>
      <c r="J31" s="43"/>
      <c r="K31" s="43"/>
      <c r="L31" s="43">
        <f>F31*K31</f>
        <v>0</v>
      </c>
      <c r="M31" s="84">
        <f>H31+J31+L31</f>
        <v>0</v>
      </c>
    </row>
    <row r="32" spans="1:14" s="29" customFormat="1" ht="40.5" customHeight="1" x14ac:dyDescent="0.25">
      <c r="A32" s="207">
        <v>6</v>
      </c>
      <c r="B32" s="208" t="s">
        <v>55</v>
      </c>
      <c r="C32" s="36" t="s">
        <v>56</v>
      </c>
      <c r="D32" s="39" t="s">
        <v>44</v>
      </c>
      <c r="E32" s="49"/>
      <c r="F32" s="17">
        <v>33.200000000000003</v>
      </c>
      <c r="G32" s="43"/>
      <c r="H32" s="43"/>
      <c r="I32" s="43"/>
      <c r="J32" s="43"/>
      <c r="K32" s="43"/>
      <c r="L32" s="43"/>
      <c r="M32" s="84"/>
    </row>
    <row r="33" spans="1:13" s="29" customFormat="1" ht="18" customHeight="1" x14ac:dyDescent="0.25">
      <c r="A33" s="200"/>
      <c r="B33" s="208"/>
      <c r="C33" s="50" t="s">
        <v>48</v>
      </c>
      <c r="D33" s="39" t="s">
        <v>31</v>
      </c>
      <c r="E33" s="49">
        <v>1.8</v>
      </c>
      <c r="F33" s="43">
        <f>F32*E33</f>
        <v>59.760000000000005</v>
      </c>
      <c r="G33" s="43"/>
      <c r="H33" s="43"/>
      <c r="I33" s="43"/>
      <c r="J33" s="43">
        <f>F33*I33</f>
        <v>0</v>
      </c>
      <c r="K33" s="43"/>
      <c r="L33" s="43"/>
      <c r="M33" s="84">
        <f>H33+J33+L33</f>
        <v>0</v>
      </c>
    </row>
    <row r="34" spans="1:13" s="29" customFormat="1" ht="18" customHeight="1" x14ac:dyDescent="0.25">
      <c r="A34" s="200"/>
      <c r="B34" s="208"/>
      <c r="C34" s="50" t="s">
        <v>57</v>
      </c>
      <c r="D34" s="39"/>
      <c r="E34" s="49"/>
      <c r="F34" s="43">
        <f>E34*2353</f>
        <v>0</v>
      </c>
      <c r="G34" s="43"/>
      <c r="H34" s="43"/>
      <c r="I34" s="43"/>
      <c r="J34" s="43"/>
      <c r="K34" s="43"/>
      <c r="L34" s="43"/>
      <c r="M34" s="84"/>
    </row>
    <row r="35" spans="1:13" s="29" customFormat="1" ht="18" customHeight="1" x14ac:dyDescent="0.25">
      <c r="A35" s="200"/>
      <c r="B35" s="208"/>
      <c r="C35" s="50" t="s">
        <v>58</v>
      </c>
      <c r="D35" s="39" t="s">
        <v>44</v>
      </c>
      <c r="E35" s="49">
        <v>1.1000000000000001</v>
      </c>
      <c r="F35" s="43">
        <f>F32*E35</f>
        <v>36.520000000000003</v>
      </c>
      <c r="G35" s="43"/>
      <c r="H35" s="43">
        <f>F35*G35</f>
        <v>0</v>
      </c>
      <c r="I35" s="43"/>
      <c r="J35" s="43"/>
      <c r="K35" s="43"/>
      <c r="L35" s="43"/>
      <c r="M35" s="84">
        <f>H35+J35+L35</f>
        <v>0</v>
      </c>
    </row>
    <row r="36" spans="1:13" s="29" customFormat="1" ht="35.25" customHeight="1" x14ac:dyDescent="0.25">
      <c r="A36" s="204">
        <v>7</v>
      </c>
      <c r="B36" s="210" t="s">
        <v>59</v>
      </c>
      <c r="C36" s="44" t="s">
        <v>60</v>
      </c>
      <c r="D36" s="15" t="s">
        <v>44</v>
      </c>
      <c r="E36" s="15"/>
      <c r="F36" s="17">
        <v>1.2</v>
      </c>
      <c r="G36" s="18"/>
      <c r="H36" s="18"/>
      <c r="I36" s="18"/>
      <c r="J36" s="18"/>
      <c r="K36" s="18"/>
      <c r="L36" s="18"/>
      <c r="M36" s="77"/>
    </row>
    <row r="37" spans="1:13" s="29" customFormat="1" ht="18" customHeight="1" x14ac:dyDescent="0.25">
      <c r="A37" s="204"/>
      <c r="B37" s="210"/>
      <c r="C37" s="46" t="s">
        <v>48</v>
      </c>
      <c r="D37" s="15" t="s">
        <v>31</v>
      </c>
      <c r="E37" s="15">
        <v>3.52</v>
      </c>
      <c r="F37" s="18">
        <f>F36*E37</f>
        <v>4.2240000000000002</v>
      </c>
      <c r="G37" s="18"/>
      <c r="H37" s="18"/>
      <c r="I37" s="18"/>
      <c r="J37" s="18">
        <f>F37*I37</f>
        <v>0</v>
      </c>
      <c r="K37" s="18"/>
      <c r="L37" s="18"/>
      <c r="M37" s="77">
        <f>H37+J37+L37</f>
        <v>0</v>
      </c>
    </row>
    <row r="38" spans="1:13" s="29" customFormat="1" ht="18" customHeight="1" x14ac:dyDescent="0.25">
      <c r="A38" s="204"/>
      <c r="B38" s="210"/>
      <c r="C38" s="46" t="s">
        <v>32</v>
      </c>
      <c r="D38" s="15" t="s">
        <v>1</v>
      </c>
      <c r="E38" s="15">
        <v>1.06</v>
      </c>
      <c r="F38" s="18">
        <f>F36*E38</f>
        <v>1.272</v>
      </c>
      <c r="G38" s="18"/>
      <c r="H38" s="18"/>
      <c r="I38" s="18"/>
      <c r="J38" s="18"/>
      <c r="K38" s="18"/>
      <c r="L38" s="18">
        <f>F38*K38</f>
        <v>0</v>
      </c>
      <c r="M38" s="77">
        <f>H38+J38+L38</f>
        <v>0</v>
      </c>
    </row>
    <row r="39" spans="1:13" s="29" customFormat="1" ht="18" customHeight="1" x14ac:dyDescent="0.25">
      <c r="A39" s="204"/>
      <c r="B39" s="210"/>
      <c r="C39" s="20" t="s">
        <v>57</v>
      </c>
      <c r="D39" s="15"/>
      <c r="E39" s="15"/>
      <c r="F39" s="18"/>
      <c r="G39" s="18"/>
      <c r="H39" s="18"/>
      <c r="I39" s="18"/>
      <c r="J39" s="18"/>
      <c r="K39" s="18"/>
      <c r="L39" s="18"/>
      <c r="M39" s="77"/>
    </row>
    <row r="40" spans="1:13" s="29" customFormat="1" ht="18" customHeight="1" x14ac:dyDescent="0.25">
      <c r="A40" s="204"/>
      <c r="B40" s="210"/>
      <c r="C40" s="46" t="s">
        <v>61</v>
      </c>
      <c r="D40" s="15" t="s">
        <v>44</v>
      </c>
      <c r="E40" s="15">
        <v>1.24</v>
      </c>
      <c r="F40" s="18">
        <f>F36*E40</f>
        <v>1.488</v>
      </c>
      <c r="G40" s="18"/>
      <c r="H40" s="18">
        <f>F40*G40</f>
        <v>0</v>
      </c>
      <c r="I40" s="18"/>
      <c r="J40" s="18"/>
      <c r="K40" s="18"/>
      <c r="L40" s="18"/>
      <c r="M40" s="77">
        <f>H40+J40+L40</f>
        <v>0</v>
      </c>
    </row>
    <row r="41" spans="1:13" s="29" customFormat="1" ht="18" customHeight="1" x14ac:dyDescent="0.25">
      <c r="A41" s="204"/>
      <c r="B41" s="210"/>
      <c r="C41" s="46" t="s">
        <v>62</v>
      </c>
      <c r="D41" s="15" t="s">
        <v>1</v>
      </c>
      <c r="E41" s="15">
        <v>0.02</v>
      </c>
      <c r="F41" s="18">
        <f>F36*E41</f>
        <v>2.4E-2</v>
      </c>
      <c r="G41" s="18"/>
      <c r="H41" s="18">
        <f>F41*G41</f>
        <v>0</v>
      </c>
      <c r="I41" s="18"/>
      <c r="J41" s="18"/>
      <c r="K41" s="18"/>
      <c r="L41" s="18"/>
      <c r="M41" s="77">
        <f>H41+J41+L41</f>
        <v>0</v>
      </c>
    </row>
    <row r="42" spans="1:13" s="29" customFormat="1" ht="37.5" customHeight="1" x14ac:dyDescent="0.25">
      <c r="A42" s="204">
        <v>8</v>
      </c>
      <c r="B42" s="211" t="s">
        <v>63</v>
      </c>
      <c r="C42" s="36" t="s">
        <v>64</v>
      </c>
      <c r="D42" s="37" t="s">
        <v>44</v>
      </c>
      <c r="E42" s="37"/>
      <c r="F42" s="51">
        <v>11.4</v>
      </c>
      <c r="G42" s="39"/>
      <c r="H42" s="39"/>
      <c r="I42" s="39"/>
      <c r="J42" s="39"/>
      <c r="K42" s="39"/>
      <c r="L42" s="39"/>
      <c r="M42" s="83"/>
    </row>
    <row r="43" spans="1:13" s="29" customFormat="1" ht="22.5" customHeight="1" x14ac:dyDescent="0.25">
      <c r="A43" s="204"/>
      <c r="B43" s="211"/>
      <c r="C43" s="50" t="s">
        <v>48</v>
      </c>
      <c r="D43" s="37" t="s">
        <v>31</v>
      </c>
      <c r="E43" s="37">
        <v>12.6</v>
      </c>
      <c r="F43" s="39">
        <f>F42*E43</f>
        <v>143.63999999999999</v>
      </c>
      <c r="G43" s="39"/>
      <c r="H43" s="52"/>
      <c r="I43" s="39"/>
      <c r="J43" s="39">
        <f>F43*I43</f>
        <v>0</v>
      </c>
      <c r="K43" s="39"/>
      <c r="L43" s="39"/>
      <c r="M43" s="83">
        <f>H43+J43+L43</f>
        <v>0</v>
      </c>
    </row>
    <row r="44" spans="1:13" s="29" customFormat="1" ht="22.5" customHeight="1" x14ac:dyDescent="0.25">
      <c r="A44" s="204"/>
      <c r="B44" s="211"/>
      <c r="C44" s="50" t="s">
        <v>32</v>
      </c>
      <c r="D44" s="37" t="s">
        <v>1</v>
      </c>
      <c r="E44" s="37">
        <v>5.08</v>
      </c>
      <c r="F44" s="39">
        <f>F42*E44</f>
        <v>57.912000000000006</v>
      </c>
      <c r="G44" s="39"/>
      <c r="H44" s="39"/>
      <c r="I44" s="39"/>
      <c r="J44" s="39"/>
      <c r="K44" s="39"/>
      <c r="L44" s="39">
        <f>F44*K44</f>
        <v>0</v>
      </c>
      <c r="M44" s="83">
        <f>H44+J44+L44</f>
        <v>0</v>
      </c>
    </row>
    <row r="45" spans="1:13" s="29" customFormat="1" ht="22.5" customHeight="1" x14ac:dyDescent="0.25">
      <c r="A45" s="204"/>
      <c r="B45" s="211"/>
      <c r="C45" s="50" t="s">
        <v>57</v>
      </c>
      <c r="D45" s="37"/>
      <c r="E45" s="37"/>
      <c r="F45" s="39"/>
      <c r="G45" s="39"/>
      <c r="H45" s="39"/>
      <c r="I45" s="39"/>
      <c r="J45" s="39"/>
      <c r="K45" s="39"/>
      <c r="L45" s="39"/>
      <c r="M45" s="83"/>
    </row>
    <row r="46" spans="1:13" s="29" customFormat="1" ht="22.5" customHeight="1" x14ac:dyDescent="0.25">
      <c r="A46" s="204"/>
      <c r="B46" s="211"/>
      <c r="C46" s="50" t="s">
        <v>65</v>
      </c>
      <c r="D46" s="37" t="s">
        <v>66</v>
      </c>
      <c r="E46" s="37">
        <v>1.49</v>
      </c>
      <c r="F46" s="39">
        <f>F42*E46</f>
        <v>16.986000000000001</v>
      </c>
      <c r="G46" s="39"/>
      <c r="H46" s="39">
        <f t="shared" ref="H46:H51" si="0">F46*G46</f>
        <v>0</v>
      </c>
      <c r="I46" s="39"/>
      <c r="J46" s="39"/>
      <c r="K46" s="39"/>
      <c r="L46" s="39"/>
      <c r="M46" s="83">
        <f t="shared" ref="M46:M51" si="1">H46+J46+L46</f>
        <v>0</v>
      </c>
    </row>
    <row r="47" spans="1:13" s="29" customFormat="1" ht="22.5" customHeight="1" x14ac:dyDescent="0.25">
      <c r="A47" s="204"/>
      <c r="B47" s="211"/>
      <c r="C47" s="50" t="s">
        <v>67</v>
      </c>
      <c r="D47" s="37" t="s">
        <v>44</v>
      </c>
      <c r="E47" s="37">
        <v>0.193</v>
      </c>
      <c r="F47" s="39">
        <f>F42*E47</f>
        <v>2.2002000000000002</v>
      </c>
      <c r="G47" s="39"/>
      <c r="H47" s="39">
        <f t="shared" si="0"/>
        <v>0</v>
      </c>
      <c r="I47" s="39"/>
      <c r="J47" s="39"/>
      <c r="K47" s="39"/>
      <c r="L47" s="39"/>
      <c r="M47" s="83">
        <f t="shared" si="1"/>
        <v>0</v>
      </c>
    </row>
    <row r="48" spans="1:13" s="29" customFormat="1" ht="22.5" customHeight="1" x14ac:dyDescent="0.25">
      <c r="A48" s="204"/>
      <c r="B48" s="211"/>
      <c r="C48" s="50" t="s">
        <v>68</v>
      </c>
      <c r="D48" s="37" t="s">
        <v>69</v>
      </c>
      <c r="E48" s="37">
        <v>16</v>
      </c>
      <c r="F48" s="39">
        <f>F42*E48</f>
        <v>182.4</v>
      </c>
      <c r="G48" s="39"/>
      <c r="H48" s="39">
        <f>F48*G48</f>
        <v>0</v>
      </c>
      <c r="I48" s="39"/>
      <c r="J48" s="39"/>
      <c r="K48" s="39"/>
      <c r="L48" s="39"/>
      <c r="M48" s="83">
        <f t="shared" si="1"/>
        <v>0</v>
      </c>
    </row>
    <row r="49" spans="1:13" s="29" customFormat="1" ht="22.5" customHeight="1" x14ac:dyDescent="0.25">
      <c r="A49" s="204"/>
      <c r="B49" s="211"/>
      <c r="C49" s="50" t="s">
        <v>70</v>
      </c>
      <c r="D49" s="37" t="s">
        <v>44</v>
      </c>
      <c r="E49" s="37">
        <v>0.41299999999999998</v>
      </c>
      <c r="F49" s="39">
        <f>F42*E49</f>
        <v>4.7081999999999997</v>
      </c>
      <c r="G49" s="39"/>
      <c r="H49" s="39">
        <f t="shared" si="0"/>
        <v>0</v>
      </c>
      <c r="I49" s="39"/>
      <c r="J49" s="39"/>
      <c r="K49" s="39"/>
      <c r="L49" s="39"/>
      <c r="M49" s="83">
        <f t="shared" si="1"/>
        <v>0</v>
      </c>
    </row>
    <row r="50" spans="1:13" s="29" customFormat="1" ht="22.5" customHeight="1" x14ac:dyDescent="0.25">
      <c r="A50" s="204"/>
      <c r="B50" s="211"/>
      <c r="C50" s="50" t="s">
        <v>62</v>
      </c>
      <c r="D50" s="37" t="s">
        <v>1</v>
      </c>
      <c r="E50" s="37">
        <v>7.01</v>
      </c>
      <c r="F50" s="39">
        <f>F42*E50</f>
        <v>79.914000000000001</v>
      </c>
      <c r="G50" s="39"/>
      <c r="H50" s="39">
        <f t="shared" si="0"/>
        <v>0</v>
      </c>
      <c r="I50" s="39"/>
      <c r="J50" s="39"/>
      <c r="K50" s="39"/>
      <c r="L50" s="39"/>
      <c r="M50" s="83">
        <f t="shared" si="1"/>
        <v>0</v>
      </c>
    </row>
    <row r="51" spans="1:13" s="29" customFormat="1" ht="27.75" customHeight="1" x14ac:dyDescent="0.25">
      <c r="A51" s="204"/>
      <c r="B51" s="211"/>
      <c r="C51" s="50" t="s">
        <v>71</v>
      </c>
      <c r="D51" s="37" t="s">
        <v>72</v>
      </c>
      <c r="E51" s="37"/>
      <c r="F51" s="49">
        <v>12</v>
      </c>
      <c r="G51" s="39"/>
      <c r="H51" s="39">
        <f t="shared" si="0"/>
        <v>0</v>
      </c>
      <c r="I51" s="39"/>
      <c r="J51" s="39"/>
      <c r="K51" s="39"/>
      <c r="L51" s="39"/>
      <c r="M51" s="83">
        <f t="shared" si="1"/>
        <v>0</v>
      </c>
    </row>
    <row r="52" spans="1:13" s="29" customFormat="1" ht="31.5" customHeight="1" x14ac:dyDescent="0.25">
      <c r="A52" s="204">
        <v>9</v>
      </c>
      <c r="B52" s="212" t="s">
        <v>73</v>
      </c>
      <c r="C52" s="36" t="s">
        <v>74</v>
      </c>
      <c r="D52" s="37" t="s">
        <v>66</v>
      </c>
      <c r="E52" s="39"/>
      <c r="F52" s="38">
        <v>20</v>
      </c>
      <c r="G52" s="39"/>
      <c r="H52" s="39"/>
      <c r="I52" s="39"/>
      <c r="J52" s="39"/>
      <c r="K52" s="39"/>
      <c r="L52" s="39"/>
      <c r="M52" s="83"/>
    </row>
    <row r="53" spans="1:13" s="29" customFormat="1" ht="22.5" customHeight="1" x14ac:dyDescent="0.25">
      <c r="A53" s="204"/>
      <c r="B53" s="213"/>
      <c r="C53" s="50" t="s">
        <v>48</v>
      </c>
      <c r="D53" s="53" t="s">
        <v>31</v>
      </c>
      <c r="E53" s="54">
        <v>0.18095</v>
      </c>
      <c r="F53" s="39">
        <f>F52*E53</f>
        <v>3.6189999999999998</v>
      </c>
      <c r="G53" s="39"/>
      <c r="H53" s="39"/>
      <c r="I53" s="39"/>
      <c r="J53" s="39">
        <f>I53*F53</f>
        <v>0</v>
      </c>
      <c r="K53" s="39"/>
      <c r="L53" s="39"/>
      <c r="M53" s="83">
        <f>H53+J53+L53</f>
        <v>0</v>
      </c>
    </row>
    <row r="54" spans="1:13" s="29" customFormat="1" ht="22.5" customHeight="1" x14ac:dyDescent="0.25">
      <c r="A54" s="204"/>
      <c r="B54" s="213"/>
      <c r="C54" s="50" t="s">
        <v>32</v>
      </c>
      <c r="D54" s="53" t="s">
        <v>1</v>
      </c>
      <c r="E54" s="55">
        <v>9.2200000000000004E-2</v>
      </c>
      <c r="F54" s="39">
        <f>F52*E54</f>
        <v>1.8440000000000001</v>
      </c>
      <c r="G54" s="39"/>
      <c r="H54" s="39"/>
      <c r="I54" s="39"/>
      <c r="J54" s="39"/>
      <c r="K54" s="39"/>
      <c r="L54" s="39">
        <f>K54*F54</f>
        <v>0</v>
      </c>
      <c r="M54" s="83">
        <f>H54+J54+L54</f>
        <v>0</v>
      </c>
    </row>
    <row r="55" spans="1:13" s="29" customFormat="1" ht="22.5" customHeight="1" x14ac:dyDescent="0.25">
      <c r="A55" s="204"/>
      <c r="B55" s="213"/>
      <c r="C55" s="50" t="s">
        <v>57</v>
      </c>
      <c r="D55" s="37"/>
      <c r="E55" s="39"/>
      <c r="F55" s="39"/>
      <c r="G55" s="39"/>
      <c r="H55" s="39"/>
      <c r="I55" s="39"/>
      <c r="J55" s="39"/>
      <c r="K55" s="39"/>
      <c r="L55" s="39"/>
      <c r="M55" s="83"/>
    </row>
    <row r="56" spans="1:13" s="29" customFormat="1" ht="22.5" customHeight="1" x14ac:dyDescent="0.25">
      <c r="A56" s="204"/>
      <c r="B56" s="213"/>
      <c r="C56" s="50" t="s">
        <v>75</v>
      </c>
      <c r="D56" s="37" t="s">
        <v>66</v>
      </c>
      <c r="E56" s="39">
        <v>1</v>
      </c>
      <c r="F56" s="39">
        <f>E56*F52</f>
        <v>20</v>
      </c>
      <c r="G56" s="39"/>
      <c r="H56" s="39">
        <f>F56*G56</f>
        <v>0</v>
      </c>
      <c r="I56" s="39"/>
      <c r="J56" s="39"/>
      <c r="K56" s="39"/>
      <c r="L56" s="39"/>
      <c r="M56" s="83">
        <f>H56+J56+L56</f>
        <v>0</v>
      </c>
    </row>
    <row r="57" spans="1:13" s="29" customFormat="1" ht="22.5" customHeight="1" x14ac:dyDescent="0.25">
      <c r="A57" s="204"/>
      <c r="B57" s="214"/>
      <c r="C57" s="50" t="s">
        <v>62</v>
      </c>
      <c r="D57" s="53" t="s">
        <v>1</v>
      </c>
      <c r="E57" s="54">
        <v>5.1599999999999997E-3</v>
      </c>
      <c r="F57" s="39">
        <f>F52*E57</f>
        <v>0.10319999999999999</v>
      </c>
      <c r="G57" s="39"/>
      <c r="H57" s="39">
        <f>F57*G57</f>
        <v>0</v>
      </c>
      <c r="I57" s="39"/>
      <c r="J57" s="39"/>
      <c r="K57" s="39"/>
      <c r="L57" s="39"/>
      <c r="M57" s="83">
        <f>H57+J57+L57</f>
        <v>0</v>
      </c>
    </row>
    <row r="58" spans="1:13" s="29" customFormat="1" ht="22.5" customHeight="1" x14ac:dyDescent="0.25">
      <c r="A58" s="200">
        <v>10</v>
      </c>
      <c r="B58" s="211" t="s">
        <v>76</v>
      </c>
      <c r="C58" s="36" t="s">
        <v>77</v>
      </c>
      <c r="D58" s="37" t="s">
        <v>66</v>
      </c>
      <c r="E58" s="39"/>
      <c r="F58" s="38">
        <v>73</v>
      </c>
      <c r="G58" s="39"/>
      <c r="H58" s="39"/>
      <c r="I58" s="39"/>
      <c r="J58" s="39"/>
      <c r="K58" s="39"/>
      <c r="L58" s="39"/>
      <c r="M58" s="83"/>
    </row>
    <row r="59" spans="1:13" s="29" customFormat="1" ht="22.5" customHeight="1" x14ac:dyDescent="0.25">
      <c r="A59" s="200"/>
      <c r="B59" s="211"/>
      <c r="C59" s="50" t="s">
        <v>48</v>
      </c>
      <c r="D59" s="53" t="s">
        <v>31</v>
      </c>
      <c r="E59" s="56">
        <v>0.245</v>
      </c>
      <c r="F59" s="39">
        <f>F58*E59</f>
        <v>17.884999999999998</v>
      </c>
      <c r="G59" s="39"/>
      <c r="H59" s="39"/>
      <c r="I59" s="39"/>
      <c r="J59" s="39">
        <f>I59*F59</f>
        <v>0</v>
      </c>
      <c r="K59" s="39"/>
      <c r="L59" s="39"/>
      <c r="M59" s="83">
        <f>H59+J59+L59</f>
        <v>0</v>
      </c>
    </row>
    <row r="60" spans="1:13" s="29" customFormat="1" ht="22.5" customHeight="1" x14ac:dyDescent="0.25">
      <c r="A60" s="200"/>
      <c r="B60" s="211"/>
      <c r="C60" s="50" t="s">
        <v>32</v>
      </c>
      <c r="D60" s="53" t="s">
        <v>1</v>
      </c>
      <c r="E60" s="56">
        <v>0.109</v>
      </c>
      <c r="F60" s="39">
        <f>F58*E60</f>
        <v>7.9569999999999999</v>
      </c>
      <c r="G60" s="39"/>
      <c r="H60" s="39"/>
      <c r="I60" s="39"/>
      <c r="J60" s="39"/>
      <c r="K60" s="39"/>
      <c r="L60" s="39">
        <f>K60*F60</f>
        <v>0</v>
      </c>
      <c r="M60" s="83">
        <f>H60+J60+L60</f>
        <v>0</v>
      </c>
    </row>
    <row r="61" spans="1:13" s="29" customFormat="1" ht="22.5" customHeight="1" x14ac:dyDescent="0.25">
      <c r="A61" s="200"/>
      <c r="B61" s="211"/>
      <c r="C61" s="50" t="s">
        <v>57</v>
      </c>
      <c r="D61" s="37"/>
      <c r="E61" s="39"/>
      <c r="F61" s="39"/>
      <c r="G61" s="39"/>
      <c r="H61" s="39"/>
      <c r="I61" s="39"/>
      <c r="J61" s="39"/>
      <c r="K61" s="39"/>
      <c r="L61" s="39"/>
      <c r="M61" s="83"/>
    </row>
    <row r="62" spans="1:13" s="29" customFormat="1" ht="22.5" customHeight="1" x14ac:dyDescent="0.25">
      <c r="A62" s="200"/>
      <c r="B62" s="211"/>
      <c r="C62" s="50" t="s">
        <v>78</v>
      </c>
      <c r="D62" s="37" t="s">
        <v>66</v>
      </c>
      <c r="E62" s="39">
        <v>1</v>
      </c>
      <c r="F62" s="39">
        <f>E62*F58</f>
        <v>73</v>
      </c>
      <c r="G62" s="39"/>
      <c r="H62" s="39">
        <f>F62*G62</f>
        <v>0</v>
      </c>
      <c r="I62" s="39"/>
      <c r="J62" s="39"/>
      <c r="K62" s="39"/>
      <c r="L62" s="39"/>
      <c r="M62" s="83">
        <f>H62+J62+L62</f>
        <v>0</v>
      </c>
    </row>
    <row r="63" spans="1:13" s="29" customFormat="1" ht="22.5" customHeight="1" x14ac:dyDescent="0.25">
      <c r="A63" s="201"/>
      <c r="B63" s="211"/>
      <c r="C63" s="50" t="s">
        <v>62</v>
      </c>
      <c r="D63" s="53" t="s">
        <v>1</v>
      </c>
      <c r="E63" s="54">
        <v>8.8800000000000007E-3</v>
      </c>
      <c r="F63" s="39">
        <f>F58*E63</f>
        <v>0.64824000000000004</v>
      </c>
      <c r="G63" s="39"/>
      <c r="H63" s="39">
        <f>F63*G63</f>
        <v>0</v>
      </c>
      <c r="I63" s="39"/>
      <c r="J63" s="39"/>
      <c r="K63" s="39"/>
      <c r="L63" s="39"/>
      <c r="M63" s="83">
        <f>H63+J63+L63</f>
        <v>0</v>
      </c>
    </row>
    <row r="64" spans="1:13" s="29" customFormat="1" ht="21.75" customHeight="1" x14ac:dyDescent="0.25">
      <c r="A64" s="215">
        <v>11</v>
      </c>
      <c r="B64" s="212" t="s">
        <v>79</v>
      </c>
      <c r="C64" s="36" t="s">
        <v>80</v>
      </c>
      <c r="D64" s="37" t="s">
        <v>66</v>
      </c>
      <c r="E64" s="39"/>
      <c r="F64" s="38">
        <v>26</v>
      </c>
      <c r="G64" s="39"/>
      <c r="H64" s="39"/>
      <c r="I64" s="39"/>
      <c r="J64" s="39"/>
      <c r="K64" s="39"/>
      <c r="L64" s="39"/>
      <c r="M64" s="83"/>
    </row>
    <row r="65" spans="1:13" s="29" customFormat="1" ht="18" customHeight="1" x14ac:dyDescent="0.25">
      <c r="A65" s="215"/>
      <c r="B65" s="213"/>
      <c r="C65" s="50" t="s">
        <v>48</v>
      </c>
      <c r="D65" s="53" t="s">
        <v>31</v>
      </c>
      <c r="E65" s="56">
        <v>0.32300000000000001</v>
      </c>
      <c r="F65" s="39">
        <f>F64*E65</f>
        <v>8.3979999999999997</v>
      </c>
      <c r="G65" s="39"/>
      <c r="H65" s="39"/>
      <c r="I65" s="39"/>
      <c r="J65" s="39">
        <f>I65*F65</f>
        <v>0</v>
      </c>
      <c r="K65" s="39"/>
      <c r="L65" s="39"/>
      <c r="M65" s="83">
        <f>H65+J65+L65</f>
        <v>0</v>
      </c>
    </row>
    <row r="66" spans="1:13" s="29" customFormat="1" ht="18" customHeight="1" x14ac:dyDescent="0.25">
      <c r="A66" s="215"/>
      <c r="B66" s="213"/>
      <c r="C66" s="50" t="s">
        <v>32</v>
      </c>
      <c r="D66" s="85" t="s">
        <v>1</v>
      </c>
      <c r="E66" s="39">
        <v>0.14000000000000001</v>
      </c>
      <c r="F66" s="39">
        <f>F64*E66</f>
        <v>3.6400000000000006</v>
      </c>
      <c r="G66" s="39"/>
      <c r="H66" s="39"/>
      <c r="I66" s="39"/>
      <c r="J66" s="39"/>
      <c r="K66" s="39"/>
      <c r="L66" s="39">
        <f>K66*F66</f>
        <v>0</v>
      </c>
      <c r="M66" s="83">
        <f>H66+J66+L66</f>
        <v>0</v>
      </c>
    </row>
    <row r="67" spans="1:13" s="29" customFormat="1" ht="18" customHeight="1" x14ac:dyDescent="0.25">
      <c r="A67" s="215"/>
      <c r="B67" s="213"/>
      <c r="C67" s="50" t="s">
        <v>57</v>
      </c>
      <c r="D67" s="37"/>
      <c r="E67" s="39"/>
      <c r="F67" s="39"/>
      <c r="G67" s="39"/>
      <c r="H67" s="39"/>
      <c r="I67" s="39"/>
      <c r="J67" s="39"/>
      <c r="K67" s="39"/>
      <c r="L67" s="39"/>
      <c r="M67" s="83"/>
    </row>
    <row r="68" spans="1:13" s="29" customFormat="1" ht="18" customHeight="1" x14ac:dyDescent="0.25">
      <c r="A68" s="215"/>
      <c r="B68" s="213"/>
      <c r="C68" s="50" t="s">
        <v>81</v>
      </c>
      <c r="D68" s="37" t="s">
        <v>66</v>
      </c>
      <c r="E68" s="39"/>
      <c r="F68" s="39">
        <v>45</v>
      </c>
      <c r="G68" s="39"/>
      <c r="H68" s="39">
        <f>F68*G68</f>
        <v>0</v>
      </c>
      <c r="I68" s="39"/>
      <c r="J68" s="39"/>
      <c r="K68" s="39"/>
      <c r="L68" s="39"/>
      <c r="M68" s="83">
        <f>H68+J68+L68</f>
        <v>0</v>
      </c>
    </row>
    <row r="69" spans="1:13" s="29" customFormat="1" ht="18" customHeight="1" x14ac:dyDescent="0.25">
      <c r="A69" s="215"/>
      <c r="B69" s="214"/>
      <c r="C69" s="50" t="s">
        <v>62</v>
      </c>
      <c r="D69" s="53" t="s">
        <v>1</v>
      </c>
      <c r="E69" s="55">
        <v>1.4200000000000001E-2</v>
      </c>
      <c r="F69" s="39">
        <f>F64*E69</f>
        <v>0.36920000000000003</v>
      </c>
      <c r="G69" s="39"/>
      <c r="H69" s="39">
        <f>F69*G69</f>
        <v>0</v>
      </c>
      <c r="I69" s="39"/>
      <c r="J69" s="39"/>
      <c r="K69" s="39"/>
      <c r="L69" s="39"/>
      <c r="M69" s="83">
        <f>H69+J69+L69</f>
        <v>0</v>
      </c>
    </row>
    <row r="70" spans="1:13" s="29" customFormat="1" ht="18" customHeight="1" x14ac:dyDescent="0.25">
      <c r="A70" s="217">
        <v>12</v>
      </c>
      <c r="B70" s="211" t="s">
        <v>82</v>
      </c>
      <c r="C70" s="36" t="s">
        <v>83</v>
      </c>
      <c r="D70" s="37" t="s">
        <v>84</v>
      </c>
      <c r="E70" s="37"/>
      <c r="F70" s="49">
        <v>1</v>
      </c>
      <c r="G70" s="49"/>
      <c r="H70" s="57"/>
      <c r="I70" s="49"/>
      <c r="J70" s="49"/>
      <c r="K70" s="49"/>
      <c r="L70" s="49"/>
      <c r="M70" s="86"/>
    </row>
    <row r="71" spans="1:13" s="29" customFormat="1" ht="18" customHeight="1" x14ac:dyDescent="0.25">
      <c r="A71" s="218"/>
      <c r="B71" s="211"/>
      <c r="C71" s="41" t="s">
        <v>48</v>
      </c>
      <c r="D71" s="37" t="s">
        <v>31</v>
      </c>
      <c r="E71" s="37">
        <v>16.8</v>
      </c>
      <c r="F71" s="49">
        <f>F70*E71</f>
        <v>16.8</v>
      </c>
      <c r="G71" s="49"/>
      <c r="H71" s="57"/>
      <c r="I71" s="49"/>
      <c r="J71" s="49">
        <f>F71*I71</f>
        <v>0</v>
      </c>
      <c r="K71" s="49"/>
      <c r="L71" s="49"/>
      <c r="M71" s="86">
        <f>H71+J71+L71</f>
        <v>0</v>
      </c>
    </row>
    <row r="72" spans="1:13" s="29" customFormat="1" ht="18" customHeight="1" x14ac:dyDescent="0.25">
      <c r="A72" s="218"/>
      <c r="B72" s="211"/>
      <c r="C72" s="41" t="s">
        <v>57</v>
      </c>
      <c r="D72" s="37"/>
      <c r="E72" s="37"/>
      <c r="F72" s="49"/>
      <c r="G72" s="49"/>
      <c r="H72" s="49"/>
      <c r="I72" s="49"/>
      <c r="J72" s="49"/>
      <c r="K72" s="49"/>
      <c r="L72" s="49"/>
      <c r="M72" s="86"/>
    </row>
    <row r="73" spans="1:13" s="29" customFormat="1" ht="18" customHeight="1" x14ac:dyDescent="0.25">
      <c r="A73" s="218"/>
      <c r="B73" s="211"/>
      <c r="C73" s="41" t="s">
        <v>85</v>
      </c>
      <c r="D73" s="37" t="s">
        <v>44</v>
      </c>
      <c r="E73" s="37">
        <v>0.05</v>
      </c>
      <c r="F73" s="49">
        <f>F70*E73</f>
        <v>0.05</v>
      </c>
      <c r="G73" s="49"/>
      <c r="H73" s="49">
        <f>F73*G73</f>
        <v>0</v>
      </c>
      <c r="I73" s="49"/>
      <c r="J73" s="49"/>
      <c r="K73" s="49"/>
      <c r="L73" s="49"/>
      <c r="M73" s="86">
        <f>H73+J73+L73</f>
        <v>0</v>
      </c>
    </row>
    <row r="74" spans="1:13" s="29" customFormat="1" ht="18" customHeight="1" x14ac:dyDescent="0.25">
      <c r="A74" s="218"/>
      <c r="B74" s="211"/>
      <c r="C74" s="41" t="s">
        <v>58</v>
      </c>
      <c r="D74" s="37" t="s">
        <v>44</v>
      </c>
      <c r="E74" s="37">
        <v>0.2</v>
      </c>
      <c r="F74" s="49">
        <f>F70*E74</f>
        <v>0.2</v>
      </c>
      <c r="G74" s="49"/>
      <c r="H74" s="49">
        <f>F74*G74</f>
        <v>0</v>
      </c>
      <c r="I74" s="49"/>
      <c r="J74" s="49"/>
      <c r="K74" s="49"/>
      <c r="L74" s="49"/>
      <c r="M74" s="86">
        <f>H74+J74+L74</f>
        <v>0</v>
      </c>
    </row>
    <row r="75" spans="1:13" s="29" customFormat="1" ht="18" customHeight="1" x14ac:dyDescent="0.25">
      <c r="A75" s="219"/>
      <c r="B75" s="211"/>
      <c r="C75" s="41" t="s">
        <v>62</v>
      </c>
      <c r="D75" s="37" t="s">
        <v>1</v>
      </c>
      <c r="E75" s="37">
        <v>1.07</v>
      </c>
      <c r="F75" s="49">
        <f>F70*E75</f>
        <v>1.07</v>
      </c>
      <c r="G75" s="49"/>
      <c r="H75" s="49">
        <f>F75*G75</f>
        <v>0</v>
      </c>
      <c r="I75" s="49"/>
      <c r="J75" s="49"/>
      <c r="K75" s="49"/>
      <c r="L75" s="49"/>
      <c r="M75" s="86">
        <f>H75+J75+L75</f>
        <v>0</v>
      </c>
    </row>
    <row r="76" spans="1:13" s="29" customFormat="1" ht="24.75" customHeight="1" x14ac:dyDescent="0.25">
      <c r="A76" s="79"/>
      <c r="B76" s="27"/>
      <c r="C76" s="21" t="s">
        <v>86</v>
      </c>
      <c r="D76" s="28"/>
      <c r="E76" s="23"/>
      <c r="F76" s="25"/>
      <c r="G76" s="25"/>
      <c r="H76" s="24">
        <f>SUM(H22:H75)</f>
        <v>0</v>
      </c>
      <c r="I76" s="24"/>
      <c r="J76" s="24">
        <f>SUM(J22:J75)</f>
        <v>0</v>
      </c>
      <c r="K76" s="24"/>
      <c r="L76" s="24">
        <f>SUM(L22:L75)</f>
        <v>0</v>
      </c>
      <c r="M76" s="80">
        <f>SUM(M22:M75)</f>
        <v>0</v>
      </c>
    </row>
    <row r="77" spans="1:13" s="34" customFormat="1" ht="22.5" customHeight="1" x14ac:dyDescent="0.2">
      <c r="A77" s="81"/>
      <c r="B77" s="30"/>
      <c r="C77" s="21" t="s">
        <v>37</v>
      </c>
      <c r="D77" s="121"/>
      <c r="E77" s="31"/>
      <c r="F77" s="32"/>
      <c r="G77" s="32"/>
      <c r="H77" s="33">
        <f>H76*D77</f>
        <v>0</v>
      </c>
      <c r="I77" s="33"/>
      <c r="J77" s="33">
        <f>J76*D77</f>
        <v>0</v>
      </c>
      <c r="K77" s="33"/>
      <c r="L77" s="33">
        <f>L76*D77</f>
        <v>0</v>
      </c>
      <c r="M77" s="82">
        <f>M76*D77</f>
        <v>0</v>
      </c>
    </row>
    <row r="78" spans="1:13" s="34" customFormat="1" ht="24" customHeight="1" x14ac:dyDescent="0.2">
      <c r="A78" s="81"/>
      <c r="B78" s="30"/>
      <c r="C78" s="21" t="s">
        <v>10</v>
      </c>
      <c r="D78" s="35"/>
      <c r="E78" s="31"/>
      <c r="F78" s="32"/>
      <c r="G78" s="32"/>
      <c r="H78" s="33">
        <f>H76+H77</f>
        <v>0</v>
      </c>
      <c r="I78" s="33"/>
      <c r="J78" s="33">
        <f>J76+J77</f>
        <v>0</v>
      </c>
      <c r="K78" s="33"/>
      <c r="L78" s="33">
        <f>L76+L77</f>
        <v>0</v>
      </c>
      <c r="M78" s="82">
        <f>M76+M77</f>
        <v>0</v>
      </c>
    </row>
    <row r="79" spans="1:13" s="34" customFormat="1" ht="24" customHeight="1" thickBot="1" x14ac:dyDescent="0.25">
      <c r="A79" s="109"/>
      <c r="B79" s="110"/>
      <c r="C79" s="111" t="s">
        <v>38</v>
      </c>
      <c r="D79" s="122"/>
      <c r="E79" s="112"/>
      <c r="F79" s="113"/>
      <c r="G79" s="113"/>
      <c r="H79" s="114">
        <f>H78*D79</f>
        <v>0</v>
      </c>
      <c r="I79" s="114"/>
      <c r="J79" s="114">
        <f>J78*D79</f>
        <v>0</v>
      </c>
      <c r="K79" s="114"/>
      <c r="L79" s="114">
        <f>L78*D79</f>
        <v>0</v>
      </c>
      <c r="M79" s="115">
        <f>M78*D79</f>
        <v>0</v>
      </c>
    </row>
    <row r="80" spans="1:13" s="34" customFormat="1" ht="22.5" customHeight="1" thickBot="1" x14ac:dyDescent="0.25">
      <c r="A80" s="131"/>
      <c r="B80" s="132"/>
      <c r="C80" s="133" t="s">
        <v>87</v>
      </c>
      <c r="D80" s="134"/>
      <c r="E80" s="135"/>
      <c r="F80" s="136"/>
      <c r="G80" s="136"/>
      <c r="H80" s="137">
        <f>H78+H79</f>
        <v>0</v>
      </c>
      <c r="I80" s="137"/>
      <c r="J80" s="137">
        <f>J78+J79</f>
        <v>0</v>
      </c>
      <c r="K80" s="137"/>
      <c r="L80" s="137">
        <f>L78+L79</f>
        <v>0</v>
      </c>
      <c r="M80" s="138">
        <f>M78+M79</f>
        <v>0</v>
      </c>
    </row>
    <row r="81" spans="1:13" s="34" customFormat="1" ht="22.5" customHeight="1" x14ac:dyDescent="0.2">
      <c r="A81" s="123"/>
      <c r="B81" s="124"/>
      <c r="C81" s="125" t="s">
        <v>88</v>
      </c>
      <c r="D81" s="126"/>
      <c r="E81" s="127"/>
      <c r="F81" s="128"/>
      <c r="G81" s="128"/>
      <c r="H81" s="129"/>
      <c r="I81" s="129"/>
      <c r="J81" s="129"/>
      <c r="K81" s="129"/>
      <c r="L81" s="129"/>
      <c r="M81" s="130"/>
    </row>
    <row r="82" spans="1:13" s="34" customFormat="1" ht="35.25" customHeight="1" x14ac:dyDescent="0.2">
      <c r="A82" s="220">
        <v>1</v>
      </c>
      <c r="B82" s="210" t="s">
        <v>59</v>
      </c>
      <c r="C82" s="44" t="s">
        <v>89</v>
      </c>
      <c r="D82" s="15" t="s">
        <v>44</v>
      </c>
      <c r="E82" s="15"/>
      <c r="F82" s="17">
        <v>7.95</v>
      </c>
      <c r="G82" s="18"/>
      <c r="H82" s="18"/>
      <c r="I82" s="18"/>
      <c r="J82" s="18"/>
      <c r="K82" s="18"/>
      <c r="L82" s="18"/>
      <c r="M82" s="77"/>
    </row>
    <row r="83" spans="1:13" s="34" customFormat="1" x14ac:dyDescent="0.2">
      <c r="A83" s="221"/>
      <c r="B83" s="210"/>
      <c r="C83" s="46" t="s">
        <v>48</v>
      </c>
      <c r="D83" s="15" t="s">
        <v>31</v>
      </c>
      <c r="E83" s="15">
        <v>3.52</v>
      </c>
      <c r="F83" s="18">
        <f>F82*E83</f>
        <v>27.984000000000002</v>
      </c>
      <c r="G83" s="18"/>
      <c r="H83" s="18"/>
      <c r="I83" s="18"/>
      <c r="J83" s="18">
        <f>F83*I83</f>
        <v>0</v>
      </c>
      <c r="K83" s="18"/>
      <c r="L83" s="18"/>
      <c r="M83" s="77">
        <f>H83+J83+L83</f>
        <v>0</v>
      </c>
    </row>
    <row r="84" spans="1:13" s="34" customFormat="1" x14ac:dyDescent="0.2">
      <c r="A84" s="221"/>
      <c r="B84" s="210"/>
      <c r="C84" s="46" t="s">
        <v>32</v>
      </c>
      <c r="D84" s="15" t="s">
        <v>1</v>
      </c>
      <c r="E84" s="15">
        <v>1.06</v>
      </c>
      <c r="F84" s="18">
        <f>F82*E84</f>
        <v>8.4270000000000014</v>
      </c>
      <c r="G84" s="18"/>
      <c r="H84" s="18"/>
      <c r="I84" s="18"/>
      <c r="J84" s="18"/>
      <c r="K84" s="18"/>
      <c r="L84" s="18">
        <f>F84*K84</f>
        <v>0</v>
      </c>
      <c r="M84" s="77">
        <f>H84+J84+L84</f>
        <v>0</v>
      </c>
    </row>
    <row r="85" spans="1:13" s="34" customFormat="1" x14ac:dyDescent="0.2">
      <c r="A85" s="221"/>
      <c r="B85" s="210"/>
      <c r="C85" s="20" t="s">
        <v>57</v>
      </c>
      <c r="D85" s="15"/>
      <c r="E85" s="15"/>
      <c r="F85" s="18"/>
      <c r="G85" s="18"/>
      <c r="H85" s="18"/>
      <c r="I85" s="18"/>
      <c r="J85" s="18"/>
      <c r="K85" s="18"/>
      <c r="L85" s="18"/>
      <c r="M85" s="77"/>
    </row>
    <row r="86" spans="1:13" s="34" customFormat="1" x14ac:dyDescent="0.2">
      <c r="A86" s="221"/>
      <c r="B86" s="210"/>
      <c r="C86" s="46" t="s">
        <v>61</v>
      </c>
      <c r="D86" s="15" t="s">
        <v>44</v>
      </c>
      <c r="E86" s="15">
        <v>1.24</v>
      </c>
      <c r="F86" s="18">
        <f>F82*E86</f>
        <v>9.8580000000000005</v>
      </c>
      <c r="G86" s="18"/>
      <c r="H86" s="18">
        <f>F86*G86</f>
        <v>0</v>
      </c>
      <c r="I86" s="18"/>
      <c r="J86" s="18"/>
      <c r="K86" s="18"/>
      <c r="L86" s="18"/>
      <c r="M86" s="77">
        <f>H86+J86+L86</f>
        <v>0</v>
      </c>
    </row>
    <row r="87" spans="1:13" s="34" customFormat="1" x14ac:dyDescent="0.2">
      <c r="A87" s="222"/>
      <c r="B87" s="210"/>
      <c r="C87" s="46" t="s">
        <v>62</v>
      </c>
      <c r="D87" s="15" t="s">
        <v>1</v>
      </c>
      <c r="E87" s="15">
        <v>0.02</v>
      </c>
      <c r="F87" s="18">
        <f>F82*E87</f>
        <v>0.159</v>
      </c>
      <c r="G87" s="18"/>
      <c r="H87" s="18">
        <f>F87*G87</f>
        <v>0</v>
      </c>
      <c r="I87" s="18"/>
      <c r="J87" s="18"/>
      <c r="K87" s="18"/>
      <c r="L87" s="18"/>
      <c r="M87" s="77">
        <f>H87+J87+L87</f>
        <v>0</v>
      </c>
    </row>
    <row r="88" spans="1:13" s="34" customFormat="1" ht="31.5" x14ac:dyDescent="0.2">
      <c r="A88" s="220">
        <v>2</v>
      </c>
      <c r="B88" s="208" t="s">
        <v>90</v>
      </c>
      <c r="C88" s="58" t="s">
        <v>91</v>
      </c>
      <c r="D88" s="37" t="s">
        <v>44</v>
      </c>
      <c r="E88" s="59"/>
      <c r="F88" s="38">
        <v>7.95</v>
      </c>
      <c r="G88" s="59"/>
      <c r="H88" s="59"/>
      <c r="I88" s="59"/>
      <c r="J88" s="59"/>
      <c r="K88" s="59"/>
      <c r="L88" s="59"/>
      <c r="M88" s="87"/>
    </row>
    <row r="89" spans="1:13" s="34" customFormat="1" x14ac:dyDescent="0.2">
      <c r="A89" s="221"/>
      <c r="B89" s="208"/>
      <c r="C89" s="60" t="s">
        <v>48</v>
      </c>
      <c r="D89" s="61" t="s">
        <v>31</v>
      </c>
      <c r="E89" s="59">
        <v>1.87</v>
      </c>
      <c r="F89" s="59">
        <f>F88*E89</f>
        <v>14.866500000000002</v>
      </c>
      <c r="G89" s="59"/>
      <c r="H89" s="59"/>
      <c r="I89" s="59"/>
      <c r="J89" s="59">
        <f>F89*I89</f>
        <v>0</v>
      </c>
      <c r="K89" s="59"/>
      <c r="L89" s="59"/>
      <c r="M89" s="87">
        <f>H89+J89+L89</f>
        <v>0</v>
      </c>
    </row>
    <row r="90" spans="1:13" s="34" customFormat="1" x14ac:dyDescent="0.2">
      <c r="A90" s="221"/>
      <c r="B90" s="208"/>
      <c r="C90" s="60" t="s">
        <v>32</v>
      </c>
      <c r="D90" s="61" t="s">
        <v>1</v>
      </c>
      <c r="E90" s="59">
        <v>0.77</v>
      </c>
      <c r="F90" s="59">
        <f>F88*E90</f>
        <v>6.1215000000000002</v>
      </c>
      <c r="G90" s="59"/>
      <c r="H90" s="59"/>
      <c r="I90" s="59"/>
      <c r="J90" s="59"/>
      <c r="K90" s="59"/>
      <c r="L90" s="59">
        <f>F90*K90</f>
        <v>0</v>
      </c>
      <c r="M90" s="87">
        <f>H90+J90+L90</f>
        <v>0</v>
      </c>
    </row>
    <row r="91" spans="1:13" s="34" customFormat="1" x14ac:dyDescent="0.2">
      <c r="A91" s="221"/>
      <c r="B91" s="208"/>
      <c r="C91" s="60" t="s">
        <v>57</v>
      </c>
      <c r="D91" s="61"/>
      <c r="E91" s="59"/>
      <c r="F91" s="59">
        <f>E91*2353</f>
        <v>0</v>
      </c>
      <c r="G91" s="59"/>
      <c r="H91" s="59"/>
      <c r="I91" s="59"/>
      <c r="J91" s="59"/>
      <c r="K91" s="59"/>
      <c r="L91" s="59"/>
      <c r="M91" s="87"/>
    </row>
    <row r="92" spans="1:13" s="34" customFormat="1" x14ac:dyDescent="0.2">
      <c r="A92" s="221"/>
      <c r="B92" s="208"/>
      <c r="C92" s="60" t="s">
        <v>92</v>
      </c>
      <c r="D92" s="61" t="s">
        <v>44</v>
      </c>
      <c r="E92" s="62">
        <v>1.0149999999999999</v>
      </c>
      <c r="F92" s="59">
        <f>F88*E92</f>
        <v>8.0692500000000003</v>
      </c>
      <c r="G92" s="59"/>
      <c r="H92" s="59">
        <f>F92*G92</f>
        <v>0</v>
      </c>
      <c r="I92" s="59"/>
      <c r="J92" s="59"/>
      <c r="K92" s="59"/>
      <c r="L92" s="59"/>
      <c r="M92" s="87">
        <f>H92+J92+L92</f>
        <v>0</v>
      </c>
    </row>
    <row r="93" spans="1:13" s="34" customFormat="1" x14ac:dyDescent="0.2">
      <c r="A93" s="221"/>
      <c r="B93" s="208"/>
      <c r="C93" s="60" t="s">
        <v>93</v>
      </c>
      <c r="D93" s="61" t="s">
        <v>29</v>
      </c>
      <c r="E93" s="63">
        <v>7.5399999999999995E-2</v>
      </c>
      <c r="F93" s="59">
        <f>F88*E93</f>
        <v>0.59943000000000002</v>
      </c>
      <c r="G93" s="59"/>
      <c r="H93" s="59">
        <f>F93*G93</f>
        <v>0</v>
      </c>
      <c r="I93" s="59"/>
      <c r="J93" s="59"/>
      <c r="K93" s="59"/>
      <c r="L93" s="59"/>
      <c r="M93" s="87">
        <f>H93+J93+L93</f>
        <v>0</v>
      </c>
    </row>
    <row r="94" spans="1:13" s="34" customFormat="1" x14ac:dyDescent="0.2">
      <c r="A94" s="221"/>
      <c r="B94" s="208"/>
      <c r="C94" s="60" t="s">
        <v>94</v>
      </c>
      <c r="D94" s="61" t="s">
        <v>44</v>
      </c>
      <c r="E94" s="63">
        <v>8.0000000000000004E-4</v>
      </c>
      <c r="F94" s="59">
        <f>F88*E94</f>
        <v>6.3600000000000002E-3</v>
      </c>
      <c r="G94" s="59"/>
      <c r="H94" s="59">
        <f>F94*G94</f>
        <v>0</v>
      </c>
      <c r="I94" s="59"/>
      <c r="J94" s="59"/>
      <c r="K94" s="59"/>
      <c r="L94" s="59"/>
      <c r="M94" s="87">
        <f>H94+J94+L94</f>
        <v>0</v>
      </c>
    </row>
    <row r="95" spans="1:13" s="34" customFormat="1" x14ac:dyDescent="0.2">
      <c r="A95" s="222"/>
      <c r="B95" s="208"/>
      <c r="C95" s="60" t="s">
        <v>62</v>
      </c>
      <c r="D95" s="61" t="s">
        <v>1</v>
      </c>
      <c r="E95" s="59">
        <v>7.0000000000000007E-2</v>
      </c>
      <c r="F95" s="59">
        <f>F88*E95</f>
        <v>0.55650000000000011</v>
      </c>
      <c r="G95" s="59"/>
      <c r="H95" s="59">
        <f>F95*G95</f>
        <v>0</v>
      </c>
      <c r="I95" s="59"/>
      <c r="J95" s="59"/>
      <c r="K95" s="59"/>
      <c r="L95" s="59"/>
      <c r="M95" s="87">
        <f>H95+J95+L95</f>
        <v>0</v>
      </c>
    </row>
    <row r="96" spans="1:13" s="34" customFormat="1" x14ac:dyDescent="0.2">
      <c r="A96" s="81">
        <v>3</v>
      </c>
      <c r="B96" s="64"/>
      <c r="C96" s="36" t="s">
        <v>95</v>
      </c>
      <c r="D96" s="37" t="s">
        <v>35</v>
      </c>
      <c r="E96" s="39"/>
      <c r="F96" s="38">
        <v>0.04</v>
      </c>
      <c r="G96" s="39"/>
      <c r="H96" s="39">
        <f>F96*G96</f>
        <v>0</v>
      </c>
      <c r="I96" s="39"/>
      <c r="J96" s="39"/>
      <c r="K96" s="39"/>
      <c r="L96" s="39"/>
      <c r="M96" s="83">
        <f>H96+J96+L96</f>
        <v>0</v>
      </c>
    </row>
    <row r="97" spans="1:13" s="34" customFormat="1" x14ac:dyDescent="0.2">
      <c r="A97" s="81"/>
      <c r="B97" s="30"/>
      <c r="C97" s="21" t="s">
        <v>86</v>
      </c>
      <c r="D97" s="28"/>
      <c r="E97" s="23"/>
      <c r="F97" s="25"/>
      <c r="G97" s="25"/>
      <c r="H97" s="24">
        <f>SUM(H82:H96)</f>
        <v>0</v>
      </c>
      <c r="I97" s="24"/>
      <c r="J97" s="24">
        <f>SUM(J82:J96)</f>
        <v>0</v>
      </c>
      <c r="K97" s="24"/>
      <c r="L97" s="24">
        <f>SUM(L82:L96)</f>
        <v>0</v>
      </c>
      <c r="M97" s="80">
        <f>SUM(M82:M96)</f>
        <v>0</v>
      </c>
    </row>
    <row r="98" spans="1:13" s="34" customFormat="1" x14ac:dyDescent="0.2">
      <c r="A98" s="81"/>
      <c r="B98" s="30"/>
      <c r="C98" s="21" t="s">
        <v>37</v>
      </c>
      <c r="D98" s="121"/>
      <c r="E98" s="31"/>
      <c r="F98" s="32"/>
      <c r="G98" s="32"/>
      <c r="H98" s="33">
        <f>H97*D98</f>
        <v>0</v>
      </c>
      <c r="I98" s="33"/>
      <c r="J98" s="33">
        <f>J97*D98</f>
        <v>0</v>
      </c>
      <c r="K98" s="33"/>
      <c r="L98" s="33">
        <f>L97*D98</f>
        <v>0</v>
      </c>
      <c r="M98" s="82">
        <f>M97*D98</f>
        <v>0</v>
      </c>
    </row>
    <row r="99" spans="1:13" s="34" customFormat="1" x14ac:dyDescent="0.2">
      <c r="A99" s="81"/>
      <c r="B99" s="30"/>
      <c r="C99" s="21" t="s">
        <v>10</v>
      </c>
      <c r="D99" s="35"/>
      <c r="E99" s="31"/>
      <c r="F99" s="32"/>
      <c r="G99" s="32"/>
      <c r="H99" s="33">
        <f>H97+H98</f>
        <v>0</v>
      </c>
      <c r="I99" s="33"/>
      <c r="J99" s="33">
        <f>J97+J98</f>
        <v>0</v>
      </c>
      <c r="K99" s="33"/>
      <c r="L99" s="33">
        <f>L97+L98</f>
        <v>0</v>
      </c>
      <c r="M99" s="82">
        <f>M97+M98</f>
        <v>0</v>
      </c>
    </row>
    <row r="100" spans="1:13" s="34" customFormat="1" ht="16.5" thickBot="1" x14ac:dyDescent="0.25">
      <c r="A100" s="109"/>
      <c r="B100" s="110"/>
      <c r="C100" s="111" t="s">
        <v>38</v>
      </c>
      <c r="D100" s="122"/>
      <c r="E100" s="112"/>
      <c r="F100" s="113"/>
      <c r="G100" s="113"/>
      <c r="H100" s="114">
        <f>H99*D100</f>
        <v>0</v>
      </c>
      <c r="I100" s="114"/>
      <c r="J100" s="114">
        <f>J99*D100</f>
        <v>0</v>
      </c>
      <c r="K100" s="114"/>
      <c r="L100" s="114">
        <f>L99*D100</f>
        <v>0</v>
      </c>
      <c r="M100" s="115">
        <f>M99*D100</f>
        <v>0</v>
      </c>
    </row>
    <row r="101" spans="1:13" s="34" customFormat="1" ht="17.25" customHeight="1" thickBot="1" x14ac:dyDescent="0.25">
      <c r="A101" s="131"/>
      <c r="B101" s="132"/>
      <c r="C101" s="133" t="s">
        <v>96</v>
      </c>
      <c r="D101" s="134"/>
      <c r="E101" s="135"/>
      <c r="F101" s="136"/>
      <c r="G101" s="136"/>
      <c r="H101" s="137">
        <f>H99+H100</f>
        <v>0</v>
      </c>
      <c r="I101" s="137"/>
      <c r="J101" s="137">
        <f>J99+J100</f>
        <v>0</v>
      </c>
      <c r="K101" s="137"/>
      <c r="L101" s="137">
        <f>L99+L100</f>
        <v>0</v>
      </c>
      <c r="M101" s="138">
        <f>M99+M100</f>
        <v>0</v>
      </c>
    </row>
    <row r="102" spans="1:13" ht="21" customHeight="1" thickBot="1" x14ac:dyDescent="0.35">
      <c r="A102" s="160"/>
      <c r="B102" s="161"/>
      <c r="C102" s="162" t="s">
        <v>97</v>
      </c>
      <c r="D102" s="161"/>
      <c r="E102" s="163"/>
      <c r="F102" s="164"/>
      <c r="G102" s="164"/>
      <c r="H102" s="164">
        <f>H80+H101</f>
        <v>0</v>
      </c>
      <c r="I102" s="164"/>
      <c r="J102" s="164">
        <f>J80+J101</f>
        <v>0</v>
      </c>
      <c r="K102" s="164"/>
      <c r="L102" s="164">
        <f>L80+L101</f>
        <v>0</v>
      </c>
      <c r="M102" s="165">
        <f>M80+M101</f>
        <v>0</v>
      </c>
    </row>
    <row r="103" spans="1:13" ht="20.25" customHeight="1" thickBot="1" x14ac:dyDescent="0.35">
      <c r="A103" s="166"/>
      <c r="B103" s="167"/>
      <c r="C103" s="168" t="s">
        <v>98</v>
      </c>
      <c r="D103" s="167"/>
      <c r="E103" s="169"/>
      <c r="F103" s="170"/>
      <c r="G103" s="170"/>
      <c r="H103" s="170">
        <f>H19+H102</f>
        <v>0</v>
      </c>
      <c r="I103" s="170"/>
      <c r="J103" s="170">
        <f>J19+J102</f>
        <v>0</v>
      </c>
      <c r="K103" s="170"/>
      <c r="L103" s="170">
        <f>L19+L102</f>
        <v>0</v>
      </c>
      <c r="M103" s="171">
        <f>M19+M102</f>
        <v>0</v>
      </c>
    </row>
    <row r="104" spans="1:13" x14ac:dyDescent="0.3">
      <c r="A104" s="141"/>
      <c r="B104" s="76"/>
      <c r="C104" s="142" t="s">
        <v>99</v>
      </c>
      <c r="D104" s="159"/>
      <c r="E104" s="143"/>
      <c r="F104" s="144"/>
      <c r="G104" s="144"/>
      <c r="H104" s="144"/>
      <c r="I104" s="144"/>
      <c r="J104" s="144"/>
      <c r="K104" s="144"/>
      <c r="L104" s="144"/>
      <c r="M104" s="145">
        <f>H103*D104</f>
        <v>0</v>
      </c>
    </row>
    <row r="105" spans="1:13" x14ac:dyDescent="0.3">
      <c r="A105" s="88"/>
      <c r="B105" s="65"/>
      <c r="C105" s="66" t="s">
        <v>10</v>
      </c>
      <c r="D105" s="65"/>
      <c r="E105" s="67"/>
      <c r="F105" s="68"/>
      <c r="G105" s="68"/>
      <c r="H105" s="68"/>
      <c r="I105" s="68"/>
      <c r="J105" s="68"/>
      <c r="K105" s="68"/>
      <c r="L105" s="68"/>
      <c r="M105" s="89">
        <f>M103+M104</f>
        <v>0</v>
      </c>
    </row>
    <row r="106" spans="1:13" x14ac:dyDescent="0.3">
      <c r="A106" s="88"/>
      <c r="B106" s="65"/>
      <c r="C106" s="66" t="s">
        <v>100</v>
      </c>
      <c r="D106" s="146">
        <v>0.03</v>
      </c>
      <c r="E106" s="67"/>
      <c r="F106" s="68"/>
      <c r="G106" s="68"/>
      <c r="H106" s="68"/>
      <c r="I106" s="68"/>
      <c r="J106" s="68"/>
      <c r="K106" s="68"/>
      <c r="L106" s="68"/>
      <c r="M106" s="89">
        <f>M105*D106</f>
        <v>0</v>
      </c>
    </row>
    <row r="107" spans="1:13" x14ac:dyDescent="0.3">
      <c r="A107" s="88"/>
      <c r="B107" s="65"/>
      <c r="C107" s="66" t="s">
        <v>10</v>
      </c>
      <c r="D107" s="65"/>
      <c r="E107" s="67"/>
      <c r="F107" s="68"/>
      <c r="G107" s="68"/>
      <c r="H107" s="68"/>
      <c r="I107" s="68"/>
      <c r="J107" s="68"/>
      <c r="K107" s="68"/>
      <c r="L107" s="68"/>
      <c r="M107" s="89">
        <f>M105+M106</f>
        <v>0</v>
      </c>
    </row>
    <row r="108" spans="1:13" ht="18.75" customHeight="1" thickBot="1" x14ac:dyDescent="0.35">
      <c r="A108" s="147"/>
      <c r="B108" s="148"/>
      <c r="C108" s="149" t="s">
        <v>101</v>
      </c>
      <c r="D108" s="150">
        <v>0.18</v>
      </c>
      <c r="E108" s="151"/>
      <c r="F108" s="152"/>
      <c r="G108" s="152"/>
      <c r="H108" s="152"/>
      <c r="I108" s="152"/>
      <c r="J108" s="152"/>
      <c r="K108" s="152"/>
      <c r="L108" s="152"/>
      <c r="M108" s="153">
        <f>M107*D108</f>
        <v>0</v>
      </c>
    </row>
    <row r="109" spans="1:13" ht="18.75" customHeight="1" thickBot="1" x14ac:dyDescent="0.35">
      <c r="A109" s="154"/>
      <c r="B109" s="155"/>
      <c r="C109" s="156" t="s">
        <v>86</v>
      </c>
      <c r="D109" s="155"/>
      <c r="E109" s="157"/>
      <c r="F109" s="158"/>
      <c r="G109" s="158"/>
      <c r="H109" s="158"/>
      <c r="I109" s="158"/>
      <c r="J109" s="158"/>
      <c r="K109" s="158"/>
      <c r="L109" s="158"/>
      <c r="M109" s="172">
        <f>M107+M108</f>
        <v>0</v>
      </c>
    </row>
    <row r="110" spans="1:13" ht="19.5" customHeight="1" x14ac:dyDescent="0.3">
      <c r="A110" s="69"/>
      <c r="B110" s="69"/>
      <c r="C110" s="70"/>
      <c r="D110" s="71"/>
      <c r="E110" s="72"/>
      <c r="F110" s="73"/>
      <c r="G110" s="73"/>
      <c r="H110" s="73"/>
      <c r="I110" s="73"/>
      <c r="J110" s="73"/>
      <c r="K110" s="73"/>
      <c r="L110" s="73"/>
      <c r="M110" s="73"/>
    </row>
    <row r="111" spans="1:13" ht="17.25" customHeight="1" x14ac:dyDescent="0.3">
      <c r="A111" s="69"/>
      <c r="B111" s="69"/>
      <c r="C111" s="70"/>
      <c r="D111" s="71"/>
      <c r="E111" s="72"/>
      <c r="F111" s="73"/>
      <c r="G111" s="73"/>
      <c r="H111" s="73"/>
      <c r="I111" s="73"/>
      <c r="J111" s="73"/>
      <c r="K111" s="73"/>
      <c r="L111" s="73"/>
      <c r="M111" s="73"/>
    </row>
    <row r="113" spans="8:10" x14ac:dyDescent="0.3">
      <c r="H113" s="216"/>
      <c r="I113" s="216"/>
      <c r="J113" s="216"/>
    </row>
  </sheetData>
  <sheetProtection selectLockedCells="1"/>
  <mergeCells count="48">
    <mergeCell ref="H113:J113"/>
    <mergeCell ref="A70:A75"/>
    <mergeCell ref="B70:B75"/>
    <mergeCell ref="A82:A87"/>
    <mergeCell ref="B82:B87"/>
    <mergeCell ref="A88:A95"/>
    <mergeCell ref="B88:B95"/>
    <mergeCell ref="A52:A57"/>
    <mergeCell ref="B52:B57"/>
    <mergeCell ref="A58:A63"/>
    <mergeCell ref="B58:B63"/>
    <mergeCell ref="A64:A69"/>
    <mergeCell ref="B64:B69"/>
    <mergeCell ref="A32:A35"/>
    <mergeCell ref="B32:B35"/>
    <mergeCell ref="A36:A41"/>
    <mergeCell ref="B36:B41"/>
    <mergeCell ref="A42:A51"/>
    <mergeCell ref="B42:B51"/>
    <mergeCell ref="A24:A25"/>
    <mergeCell ref="B24:B25"/>
    <mergeCell ref="A26:A28"/>
    <mergeCell ref="B26:B28"/>
    <mergeCell ref="A29:A30"/>
    <mergeCell ref="B29:B30"/>
    <mergeCell ref="A9:A11"/>
    <mergeCell ref="B9:B11"/>
    <mergeCell ref="A12:A13"/>
    <mergeCell ref="B12:B13"/>
    <mergeCell ref="A22:A23"/>
    <mergeCell ref="B22:B23"/>
    <mergeCell ref="S3:AB3"/>
    <mergeCell ref="E5:E6"/>
    <mergeCell ref="F5:F6"/>
    <mergeCell ref="H5:H6"/>
    <mergeCell ref="J5:J6"/>
    <mergeCell ref="L5:L6"/>
    <mergeCell ref="D1:M1"/>
    <mergeCell ref="I2:K2"/>
    <mergeCell ref="A3:A6"/>
    <mergeCell ref="B3:B6"/>
    <mergeCell ref="C3:C6"/>
    <mergeCell ref="D3:D6"/>
    <mergeCell ref="E3:F4"/>
    <mergeCell ref="G3:H4"/>
    <mergeCell ref="I3:J4"/>
    <mergeCell ref="K3:L4"/>
    <mergeCell ref="M3:M6"/>
  </mergeCells>
  <printOptions horizontalCentered="1"/>
  <pageMargins left="0.118110236220472" right="0.118110236220472" top="0.35433070866141703" bottom="0.196850393700787" header="0.31496062992126" footer="0.31496062992126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ხარჯთაღრიცხვა</vt:lpstr>
      <vt:lpstr>ხარჯთაღრიცხვა!Print_Area</vt:lpstr>
      <vt:lpstr>ხარჯთაღრიცხვა!Print_Titles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Maia Makharashvili</dc:creator>
  <cp:lastModifiedBy>Maia Makharashvili</cp:lastModifiedBy>
  <cp:lastPrinted>2019-02-21T11:09:15Z</cp:lastPrinted>
  <dcterms:created xsi:type="dcterms:W3CDTF">2019-02-21T06:07:00Z</dcterms:created>
  <dcterms:modified xsi:type="dcterms:W3CDTF">2019-02-21T11:09:35Z</dcterms:modified>
</cp:coreProperties>
</file>