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ia.makharashvili\Desktop\წყალსადენები\"/>
    </mc:Choice>
  </mc:AlternateContent>
  <bookViews>
    <workbookView xWindow="0" yWindow="0" windowWidth="28800" windowHeight="12435"/>
  </bookViews>
  <sheets>
    <sheet name="ხარჯთაღრიცხვა" sheetId="1" r:id="rId1"/>
  </sheets>
  <definedNames>
    <definedName name="_xlnm._FilterDatabase" localSheetId="0" hidden="1">ხარჯთაღრიცხვა!$A$7:$M$69</definedName>
    <definedName name="_xlnm.Print_Titles" localSheetId="0">ხარჯთაღრიცხვა!$7:$7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6" i="1" l="1"/>
  <c r="H56" i="1" s="1"/>
  <c r="M56" i="1" s="1"/>
  <c r="F55" i="1"/>
  <c r="H55" i="1" s="1"/>
  <c r="M55" i="1" s="1"/>
  <c r="F54" i="1"/>
  <c r="H54" i="1" s="1"/>
  <c r="M54" i="1" s="1"/>
  <c r="F52" i="1"/>
  <c r="J52" i="1" s="1"/>
  <c r="M52" i="1" s="1"/>
  <c r="F50" i="1"/>
  <c r="H50" i="1" s="1"/>
  <c r="M50" i="1" s="1"/>
  <c r="H49" i="1"/>
  <c r="M49" i="1" s="1"/>
  <c r="F47" i="1"/>
  <c r="L47" i="1" s="1"/>
  <c r="M47" i="1" s="1"/>
  <c r="F46" i="1"/>
  <c r="J46" i="1" s="1"/>
  <c r="M46" i="1" s="1"/>
  <c r="H44" i="1"/>
  <c r="M44" i="1" s="1"/>
  <c r="F43" i="1"/>
  <c r="H43" i="1" s="1"/>
  <c r="M43" i="1" s="1"/>
  <c r="H42" i="1"/>
  <c r="M42" i="1" s="1"/>
  <c r="F40" i="1"/>
  <c r="L40" i="1" s="1"/>
  <c r="M40" i="1" s="1"/>
  <c r="F39" i="1"/>
  <c r="J39" i="1" s="1"/>
  <c r="M39" i="1" s="1"/>
  <c r="H37" i="1"/>
  <c r="M37" i="1" s="1"/>
  <c r="F28" i="1"/>
  <c r="F33" i="1" s="1"/>
  <c r="H33" i="1" s="1"/>
  <c r="M33" i="1" s="1"/>
  <c r="F27" i="1"/>
  <c r="H27" i="1" s="1"/>
  <c r="M27" i="1" s="1"/>
  <c r="F26" i="1"/>
  <c r="H26" i="1" s="1"/>
  <c r="M26" i="1" s="1"/>
  <c r="F24" i="1"/>
  <c r="L24" i="1" s="1"/>
  <c r="M24" i="1" s="1"/>
  <c r="F23" i="1"/>
  <c r="J23" i="1" s="1"/>
  <c r="M23" i="1" s="1"/>
  <c r="F21" i="1"/>
  <c r="H21" i="1" s="1"/>
  <c r="F20" i="1"/>
  <c r="F19" i="1"/>
  <c r="J19" i="1" s="1"/>
  <c r="M19" i="1" s="1"/>
  <c r="F17" i="1"/>
  <c r="L17" i="1" s="1"/>
  <c r="M17" i="1" s="1"/>
  <c r="F16" i="1"/>
  <c r="J16" i="1" s="1"/>
  <c r="M16" i="1" s="1"/>
  <c r="M15" i="1"/>
  <c r="F14" i="1"/>
  <c r="L14" i="1" s="1"/>
  <c r="F13" i="1"/>
  <c r="J13" i="1" s="1"/>
  <c r="M13" i="1" s="1"/>
  <c r="F11" i="1"/>
  <c r="J11" i="1" s="1"/>
  <c r="M11" i="1" s="1"/>
  <c r="J9" i="1"/>
  <c r="M9" i="1" s="1"/>
  <c r="F9" i="1"/>
  <c r="F36" i="1" l="1"/>
  <c r="H36" i="1" s="1"/>
  <c r="M36" i="1" s="1"/>
  <c r="F32" i="1"/>
  <c r="H32" i="1" s="1"/>
  <c r="M32" i="1" s="1"/>
  <c r="M14" i="1"/>
  <c r="M21" i="1"/>
  <c r="F35" i="1"/>
  <c r="H35" i="1" s="1"/>
  <c r="M35" i="1" s="1"/>
  <c r="F29" i="1"/>
  <c r="J29" i="1" s="1"/>
  <c r="M29" i="1" s="1"/>
  <c r="F34" i="1"/>
  <c r="H34" i="1" s="1"/>
  <c r="M34" i="1" s="1"/>
  <c r="F30" i="1"/>
  <c r="L30" i="1" s="1"/>
  <c r="M30" i="1" s="1"/>
  <c r="H57" i="1" l="1"/>
  <c r="H58" i="1" s="1"/>
  <c r="H59" i="1" s="1"/>
  <c r="M57" i="1"/>
  <c r="M58" i="1" s="1"/>
  <c r="J57" i="1"/>
  <c r="L57" i="1"/>
  <c r="M59" i="1" l="1"/>
  <c r="M60" i="1" s="1"/>
  <c r="M61" i="1" s="1"/>
  <c r="H60" i="1"/>
  <c r="H61" i="1" s="1"/>
  <c r="M62" i="1" s="1"/>
  <c r="L58" i="1"/>
  <c r="L59" i="1" s="1"/>
  <c r="J58" i="1"/>
  <c r="J59" i="1" s="1"/>
  <c r="M63" i="1" l="1"/>
  <c r="M64" i="1" s="1"/>
  <c r="M65" i="1" s="1"/>
  <c r="J60" i="1"/>
  <c r="J61" i="1" s="1"/>
  <c r="L60" i="1"/>
  <c r="L61" i="1" s="1"/>
  <c r="M66" i="1" l="1"/>
  <c r="M67" i="1" s="1"/>
</calcChain>
</file>

<file path=xl/sharedStrings.xml><?xml version="1.0" encoding="utf-8"?>
<sst xmlns="http://schemas.openxmlformats.org/spreadsheetml/2006/main" count="146" uniqueCount="78">
  <si>
    <t>obieqtis dasaxeleba:</t>
  </si>
  <si>
    <t>lari</t>
  </si>
  <si>
    <t>#</t>
  </si>
  <si>
    <t>safuZveli</t>
  </si>
  <si>
    <t>samuSaos dasaxeleba</t>
  </si>
  <si>
    <t>ganz.</t>
  </si>
  <si>
    <t>normatiuli resursi</t>
  </si>
  <si>
    <t>masala</t>
  </si>
  <si>
    <t>xelfasi</t>
  </si>
  <si>
    <t>samSeneblo meqanizmebi</t>
  </si>
  <si>
    <t>jami</t>
  </si>
  <si>
    <t>erT.</t>
  </si>
  <si>
    <t>sul</t>
  </si>
  <si>
    <t>fasi</t>
  </si>
  <si>
    <t>2'</t>
  </si>
  <si>
    <t>3'</t>
  </si>
  <si>
    <t>4'</t>
  </si>
  <si>
    <t>5'</t>
  </si>
  <si>
    <t>6'</t>
  </si>
  <si>
    <t>7'</t>
  </si>
  <si>
    <t>8'</t>
  </si>
  <si>
    <t>9'</t>
  </si>
  <si>
    <t>10'</t>
  </si>
  <si>
    <t>11'</t>
  </si>
  <si>
    <t>12'</t>
  </si>
  <si>
    <t>13'</t>
  </si>
  <si>
    <t>1-79-3</t>
  </si>
  <si>
    <t>III kategoriis gruntis damuSaveba xeliT</t>
  </si>
  <si>
    <t>m3</t>
  </si>
  <si>
    <t>Sromis danaxarjebi 3,37X0,8X1,2=</t>
  </si>
  <si>
    <t>kac/sT</t>
  </si>
  <si>
    <t>1-81-3</t>
  </si>
  <si>
    <t>III kategoriis gruntis ukuCayra xeliT</t>
  </si>
  <si>
    <t xml:space="preserve">Sromis danaxarjebi </t>
  </si>
  <si>
    <t>1-118-11</t>
  </si>
  <si>
    <t>III kategoriis gruntis datkepna pnevmosatkepnebiT</t>
  </si>
  <si>
    <t>pnevmosatkepni</t>
  </si>
  <si>
    <t>manq/sT</t>
  </si>
  <si>
    <t>III kategoriis gruntis datvirTva xeliT a/m</t>
  </si>
  <si>
    <t>t</t>
  </si>
  <si>
    <t xml:space="preserve">gruntis gatana 15 km-ze </t>
  </si>
  <si>
    <t>23-1-1</t>
  </si>
  <si>
    <t>qviSis baliSebis mowyoba sisq.10sm sakanalizacio milebis qveS da zemodan</t>
  </si>
  <si>
    <t>masala:</t>
  </si>
  <si>
    <t>qviSa</t>
  </si>
  <si>
    <t>11-1-6</t>
  </si>
  <si>
    <t>RorRis safuZvelis mowyoba sisqiT 10sm sakanalizacio Wis Zirebze</t>
  </si>
  <si>
    <t>sxva manqana</t>
  </si>
  <si>
    <t>RorRi m400 fr.20-40mm</t>
  </si>
  <si>
    <t>sxva masala</t>
  </si>
  <si>
    <t>23-12-1</t>
  </si>
  <si>
    <t>anakrebi rk/betonis kanalizaciis Wa d=1000 mm siRrmiT 0,6-1,0m (7cali)</t>
  </si>
  <si>
    <t>anakrebi rk/betonis rgoli d=1 m</t>
  </si>
  <si>
    <t>grZ.m</t>
  </si>
  <si>
    <t xml:space="preserve">gadaxurvis fila 1,2*1,2m </t>
  </si>
  <si>
    <t>armatura a-3</t>
  </si>
  <si>
    <t>kg</t>
  </si>
  <si>
    <t>betoni m250</t>
  </si>
  <si>
    <t>Tujis xufi mrgvali CarCoTi</t>
  </si>
  <si>
    <t>kompleqti</t>
  </si>
  <si>
    <t>22-8-6</t>
  </si>
  <si>
    <r>
      <t xml:space="preserve">kanalizaciis gofirebuli mili  d=200mm </t>
    </r>
    <r>
      <rPr>
        <b/>
        <sz val="11"/>
        <rFont val="Arial"/>
        <family val="2"/>
      </rPr>
      <t>SN-8</t>
    </r>
  </si>
  <si>
    <r>
      <t xml:space="preserve">kanalizaciis gofrirebuli mili  d=200mm </t>
    </r>
    <r>
      <rPr>
        <sz val="11"/>
        <rFont val="Arial"/>
        <family val="2"/>
      </rPr>
      <t>SN-8</t>
    </r>
  </si>
  <si>
    <t>mufta d=200mm</t>
  </si>
  <si>
    <t>c</t>
  </si>
  <si>
    <t>22-8-5</t>
  </si>
  <si>
    <r>
      <t xml:space="preserve">kanalizaciis gofrirebuli mili  d=150mm </t>
    </r>
    <r>
      <rPr>
        <b/>
        <sz val="11"/>
        <rFont val="Arial"/>
        <family val="2"/>
      </rPr>
      <t>SN8</t>
    </r>
  </si>
  <si>
    <r>
      <t xml:space="preserve">kanalizaciis gofrirebuli mili  d=150mm </t>
    </r>
    <r>
      <rPr>
        <sz val="11"/>
        <rFont val="Arial"/>
        <family val="2"/>
      </rPr>
      <t>SN8</t>
    </r>
  </si>
  <si>
    <t>23-22</t>
  </si>
  <si>
    <t>SeWra arsebul qselSi</t>
  </si>
  <si>
    <t>betoni m100</t>
  </si>
  <si>
    <t xml:space="preserve">jami </t>
  </si>
  <si>
    <t>zednadebi xarjebi</t>
  </si>
  <si>
    <t>mogeba</t>
  </si>
  <si>
    <t>masalis transportireba</t>
  </si>
  <si>
    <t>gauTvaliswinebeli xarjebi</t>
  </si>
  <si>
    <t xml:space="preserve">dRg </t>
  </si>
  <si>
    <t>q. borjomSi robaqiZis quCis #1-5 sakanalizacio qselis nawilobrivi sareabilitacio samuSaoebi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</si>
</sst>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[$-437]yyyy\ &quot;წლის&quot;\ dd\ mm\,\ dddd"/>
    <numFmt numFmtId="166" formatCode="0.000"/>
    <numFmt numFmtId="167" formatCode="0.00000"/>
    <numFmt numFmtId="168" formatCode="0.000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AcadNusx"/>
    </font>
    <font>
      <b/>
      <sz val="11"/>
      <color indexed="8"/>
      <name val="AcadNusx"/>
    </font>
    <font>
      <sz val="10"/>
      <name val="Arial"/>
      <family val="2"/>
      <charset val="204"/>
    </font>
    <font>
      <b/>
      <sz val="11"/>
      <name val="AcadNusx"/>
    </font>
    <font>
      <sz val="10"/>
      <name val="Arial"/>
      <family val="2"/>
    </font>
    <font>
      <sz val="11"/>
      <name val="Arial"/>
      <family val="2"/>
      <charset val="204"/>
    </font>
    <font>
      <sz val="11"/>
      <name val="AcadNusx"/>
    </font>
    <font>
      <sz val="11"/>
      <name val="Times New Roman"/>
      <family val="1"/>
    </font>
    <font>
      <sz val="11"/>
      <name val="Times New Roman"/>
      <family val="1"/>
      <charset val="204"/>
    </font>
    <font>
      <sz val="11"/>
      <color indexed="8"/>
      <name val="Calibri"/>
      <family val="2"/>
    </font>
    <font>
      <i/>
      <sz val="11"/>
      <name val="AcadNusx"/>
    </font>
    <font>
      <b/>
      <sz val="11"/>
      <name val="Arial"/>
      <family val="2"/>
    </font>
    <font>
      <sz val="11"/>
      <name val="Arial"/>
      <family val="2"/>
    </font>
    <font>
      <b/>
      <sz val="11"/>
      <name val="Times New Roman"/>
      <family val="1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6" fillId="0" borderId="0"/>
    <xf numFmtId="165" fontId="4" fillId="0" borderId="0" applyFont="0" applyFill="0" applyBorder="0" applyAlignment="0" applyProtection="0"/>
    <xf numFmtId="0" fontId="6" fillId="0" borderId="0"/>
    <xf numFmtId="9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6" fillId="0" borderId="0"/>
    <xf numFmtId="9" fontId="1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1" applyNumberFormat="1" applyFont="1" applyFill="1" applyAlignment="1" applyProtection="1">
      <alignment horizontal="center" vertical="center"/>
    </xf>
    <xf numFmtId="164" fontId="3" fillId="0" borderId="0" xfId="1" applyFont="1" applyFill="1" applyAlignment="1" applyProtection="1">
      <alignment horizontal="center" vertical="center"/>
    </xf>
    <xf numFmtId="164" fontId="3" fillId="0" borderId="0" xfId="1" applyFont="1" applyFill="1" applyAlignment="1" applyProtection="1">
      <alignment horizontal="left" vertical="center"/>
    </xf>
    <xf numFmtId="0" fontId="2" fillId="0" borderId="0" xfId="0" applyFont="1" applyFill="1" applyProtection="1"/>
    <xf numFmtId="2" fontId="8" fillId="0" borderId="0" xfId="4" applyNumberFormat="1" applyFont="1" applyFill="1" applyAlignment="1" applyProtection="1">
      <alignment horizontal="center" vertical="center"/>
    </xf>
    <xf numFmtId="0" fontId="8" fillId="0" borderId="0" xfId="3" applyFont="1" applyFill="1" applyAlignment="1" applyProtection="1">
      <alignment horizontal="center"/>
    </xf>
    <xf numFmtId="0" fontId="8" fillId="0" borderId="0" xfId="1" applyNumberFormat="1" applyFont="1" applyFill="1" applyAlignment="1" applyProtection="1">
      <alignment horizontal="center" vertical="center"/>
    </xf>
    <xf numFmtId="0" fontId="8" fillId="0" borderId="0" xfId="5" applyFont="1" applyFill="1" applyAlignment="1" applyProtection="1">
      <alignment horizontal="center" vertical="center"/>
    </xf>
    <xf numFmtId="0" fontId="5" fillId="0" borderId="0" xfId="5" applyFont="1" applyFill="1" applyAlignment="1" applyProtection="1">
      <alignment horizontal="left" vertical="center"/>
    </xf>
    <xf numFmtId="9" fontId="8" fillId="0" borderId="0" xfId="6" applyFont="1" applyFill="1" applyAlignment="1" applyProtection="1">
      <alignment horizontal="center" vertical="center"/>
    </xf>
    <xf numFmtId="2" fontId="8" fillId="0" borderId="0" xfId="4" applyNumberFormat="1" applyFont="1" applyFill="1" applyBorder="1" applyAlignment="1" applyProtection="1">
      <alignment horizontal="center" vertical="center"/>
    </xf>
    <xf numFmtId="2" fontId="8" fillId="0" borderId="0" xfId="1" applyNumberFormat="1" applyFont="1" applyFill="1" applyAlignment="1" applyProtection="1">
      <alignment horizontal="center" vertical="center"/>
    </xf>
    <xf numFmtId="2" fontId="8" fillId="0" borderId="1" xfId="4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10" fillId="0" borderId="0" xfId="2" applyFont="1" applyFill="1" applyProtection="1"/>
    <xf numFmtId="0" fontId="8" fillId="0" borderId="1" xfId="0" applyFont="1" applyFill="1" applyBorder="1" applyAlignment="1">
      <alignment vertical="center" wrapText="1"/>
    </xf>
    <xf numFmtId="164" fontId="8" fillId="0" borderId="1" xfId="7" applyFont="1" applyFill="1" applyBorder="1" applyAlignment="1">
      <alignment vertical="center" wrapText="1"/>
    </xf>
    <xf numFmtId="2" fontId="5" fillId="0" borderId="1" xfId="7" applyNumberFormat="1" applyFont="1" applyFill="1" applyBorder="1" applyAlignment="1" applyProtection="1">
      <alignment horizontal="center" vertical="center" wrapText="1"/>
    </xf>
    <xf numFmtId="2" fontId="8" fillId="0" borderId="1" xfId="7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164" fontId="8" fillId="0" borderId="1" xfId="7" applyFont="1" applyFill="1" applyBorder="1" applyAlignment="1" applyProtection="1">
      <alignment vertical="center" wrapText="1"/>
    </xf>
    <xf numFmtId="2" fontId="8" fillId="0" borderId="1" xfId="7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left" vertical="center" wrapText="1"/>
    </xf>
    <xf numFmtId="2" fontId="12" fillId="0" borderId="1" xfId="7" applyNumberFormat="1" applyFont="1" applyFill="1" applyBorder="1" applyAlignment="1" applyProtection="1">
      <alignment horizontal="center" vertical="center" wrapText="1"/>
    </xf>
    <xf numFmtId="0" fontId="9" fillId="0" borderId="1" xfId="0" quotePrefix="1" applyFont="1" applyFill="1" applyBorder="1" applyAlignment="1">
      <alignment horizontal="center" vertical="top" wrapText="1"/>
    </xf>
    <xf numFmtId="0" fontId="9" fillId="0" borderId="0" xfId="2" applyFont="1" applyFill="1" applyProtection="1"/>
    <xf numFmtId="2" fontId="8" fillId="0" borderId="1" xfId="7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8" applyFont="1" applyFill="1" applyBorder="1" applyAlignment="1" applyProtection="1">
      <alignment horizontal="left" vertical="center" wrapText="1"/>
    </xf>
    <xf numFmtId="2" fontId="5" fillId="0" borderId="1" xfId="7" applyNumberFormat="1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66" fontId="8" fillId="0" borderId="1" xfId="0" applyNumberFormat="1" applyFont="1" applyFill="1" applyBorder="1" applyAlignment="1">
      <alignment horizontal="center" vertical="center" wrapText="1"/>
    </xf>
    <xf numFmtId="167" fontId="8" fillId="0" borderId="1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168" fontId="8" fillId="0" borderId="1" xfId="0" applyNumberFormat="1" applyFont="1" applyFill="1" applyBorder="1" applyAlignment="1">
      <alignment horizontal="center" vertical="center" wrapText="1"/>
    </xf>
    <xf numFmtId="2" fontId="12" fillId="0" borderId="1" xfId="7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 applyProtection="1">
      <alignment horizontal="left" vertical="center" wrapText="1"/>
    </xf>
    <xf numFmtId="0" fontId="9" fillId="0" borderId="1" xfId="2" applyFont="1" applyFill="1" applyBorder="1" applyAlignment="1" applyProtection="1">
      <alignment horizontal="center" vertical="center"/>
    </xf>
    <xf numFmtId="2" fontId="9" fillId="0" borderId="1" xfId="2" applyNumberFormat="1" applyFont="1" applyFill="1" applyBorder="1" applyAlignment="1" applyProtection="1">
      <alignment horizontal="center" vertical="center"/>
    </xf>
    <xf numFmtId="2" fontId="9" fillId="0" borderId="1" xfId="1" applyNumberFormat="1" applyFont="1" applyFill="1" applyBorder="1" applyAlignment="1" applyProtection="1">
      <alignment horizontal="center" vertical="center"/>
    </xf>
    <xf numFmtId="2" fontId="15" fillId="0" borderId="1" xfId="1" applyNumberFormat="1" applyFont="1" applyFill="1" applyBorder="1" applyAlignment="1" applyProtection="1">
      <alignment horizontal="center" vertical="center"/>
    </xf>
    <xf numFmtId="0" fontId="7" fillId="0" borderId="0" xfId="2" applyFont="1" applyFill="1" applyProtection="1"/>
    <xf numFmtId="0" fontId="15" fillId="0" borderId="1" xfId="2" applyFont="1" applyFill="1" applyBorder="1" applyAlignment="1" applyProtection="1">
      <alignment horizontal="center" vertical="center"/>
    </xf>
    <xf numFmtId="2" fontId="16" fillId="0" borderId="1" xfId="1" applyNumberFormat="1" applyFont="1" applyFill="1" applyBorder="1" applyAlignment="1" applyProtection="1">
      <alignment horizontal="center" vertical="center"/>
    </xf>
    <xf numFmtId="0" fontId="5" fillId="0" borderId="1" xfId="3" applyFont="1" applyFill="1" applyBorder="1" applyAlignment="1" applyProtection="1">
      <alignment horizontal="center" vertical="center"/>
    </xf>
    <xf numFmtId="0" fontId="5" fillId="0" borderId="1" xfId="3" applyFont="1" applyFill="1" applyBorder="1" applyAlignment="1" applyProtection="1">
      <alignment horizontal="left" vertical="center"/>
    </xf>
    <xf numFmtId="2" fontId="5" fillId="0" borderId="1" xfId="4" applyNumberFormat="1" applyFont="1" applyFill="1" applyBorder="1" applyAlignment="1" applyProtection="1">
      <alignment horizontal="center" vertical="center"/>
    </xf>
    <xf numFmtId="2" fontId="5" fillId="0" borderId="1" xfId="1" applyNumberFormat="1" applyFont="1" applyFill="1" applyBorder="1" applyAlignment="1" applyProtection="1">
      <alignment horizontal="center" vertical="center"/>
    </xf>
    <xf numFmtId="0" fontId="5" fillId="0" borderId="0" xfId="3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10" fontId="5" fillId="0" borderId="0" xfId="9" applyNumberFormat="1" applyFont="1" applyFill="1" applyBorder="1" applyAlignment="1" applyProtection="1">
      <alignment horizontal="center" vertical="center" wrapText="1"/>
      <protection locked="0"/>
    </xf>
    <xf numFmtId="2" fontId="5" fillId="0" borderId="0" xfId="10" applyNumberFormat="1" applyFont="1" applyFill="1" applyBorder="1" applyAlignment="1" applyProtection="1">
      <alignment horizontal="center" vertical="center" wrapText="1"/>
      <protection locked="0"/>
    </xf>
    <xf numFmtId="2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3" applyFont="1" applyFill="1" applyAlignment="1" applyProtection="1">
      <alignment horizontal="center" vertical="center"/>
    </xf>
    <xf numFmtId="0" fontId="8" fillId="0" borderId="0" xfId="3" applyFont="1" applyFill="1" applyAlignment="1" applyProtection="1">
      <alignment horizontal="left" wrapText="1"/>
    </xf>
    <xf numFmtId="2" fontId="8" fillId="0" borderId="11" xfId="4" applyNumberFormat="1" applyFont="1" applyFill="1" applyBorder="1" applyAlignment="1" applyProtection="1">
      <alignment horizontal="center" vertical="center"/>
    </xf>
    <xf numFmtId="0" fontId="8" fillId="0" borderId="13" xfId="5" applyFont="1" applyFill="1" applyBorder="1" applyAlignment="1" applyProtection="1">
      <alignment horizontal="center" vertical="center"/>
    </xf>
    <xf numFmtId="0" fontId="8" fillId="0" borderId="14" xfId="5" applyFont="1" applyFill="1" applyBorder="1" applyAlignment="1" applyProtection="1">
      <alignment horizontal="center" vertical="center"/>
    </xf>
    <xf numFmtId="0" fontId="8" fillId="0" borderId="14" xfId="5" applyFont="1" applyFill="1" applyBorder="1" applyAlignment="1" applyProtection="1">
      <alignment horizontal="center" vertical="center" wrapText="1"/>
    </xf>
    <xf numFmtId="9" fontId="8" fillId="0" borderId="14" xfId="6" applyFont="1" applyFill="1" applyBorder="1" applyAlignment="1" applyProtection="1">
      <alignment horizontal="center" vertical="center"/>
    </xf>
    <xf numFmtId="2" fontId="8" fillId="0" borderId="14" xfId="4" applyNumberFormat="1" applyFont="1" applyFill="1" applyBorder="1" applyAlignment="1" applyProtection="1">
      <alignment horizontal="center" vertical="center"/>
    </xf>
    <xf numFmtId="2" fontId="8" fillId="0" borderId="15" xfId="4" applyNumberFormat="1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center" vertical="center" wrapText="1"/>
    </xf>
    <xf numFmtId="2" fontId="5" fillId="0" borderId="6" xfId="0" applyNumberFormat="1" applyFont="1" applyFill="1" applyBorder="1" applyAlignment="1">
      <alignment horizontal="center" vertical="center" wrapText="1"/>
    </xf>
    <xf numFmtId="2" fontId="8" fillId="0" borderId="6" xfId="0" applyNumberFormat="1" applyFont="1" applyFill="1" applyBorder="1" applyAlignment="1">
      <alignment horizontal="center" vertical="center" wrapText="1"/>
    </xf>
    <xf numFmtId="2" fontId="8" fillId="0" borderId="7" xfId="0" applyNumberFormat="1" applyFont="1" applyFill="1" applyBorder="1" applyAlignment="1">
      <alignment horizontal="center" vertical="center" wrapText="1"/>
    </xf>
    <xf numFmtId="2" fontId="8" fillId="0" borderId="9" xfId="0" applyNumberFormat="1" applyFont="1" applyFill="1" applyBorder="1" applyAlignment="1">
      <alignment horizontal="center" vertical="center" wrapText="1"/>
    </xf>
    <xf numFmtId="2" fontId="8" fillId="0" borderId="9" xfId="7" applyNumberFormat="1" applyFont="1" applyFill="1" applyBorder="1" applyAlignment="1">
      <alignment horizontal="center" vertical="top" wrapText="1"/>
    </xf>
    <xf numFmtId="2" fontId="8" fillId="0" borderId="9" xfId="7" applyNumberFormat="1" applyFont="1" applyFill="1" applyBorder="1" applyAlignment="1" applyProtection="1">
      <alignment horizontal="center" vertical="center" wrapText="1"/>
    </xf>
    <xf numFmtId="0" fontId="8" fillId="0" borderId="8" xfId="2" applyFont="1" applyFill="1" applyBorder="1" applyAlignment="1" applyProtection="1">
      <alignment horizontal="center" vertical="center" wrapText="1"/>
    </xf>
    <xf numFmtId="0" fontId="8" fillId="0" borderId="19" xfId="2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2" fontId="8" fillId="0" borderId="9" xfId="7" applyNumberFormat="1" applyFont="1" applyFill="1" applyBorder="1" applyAlignment="1">
      <alignment horizontal="center" vertical="center" wrapText="1"/>
    </xf>
    <xf numFmtId="0" fontId="9" fillId="0" borderId="8" xfId="2" applyFont="1" applyFill="1" applyBorder="1" applyAlignment="1" applyProtection="1">
      <alignment horizontal="center" vertical="center"/>
    </xf>
    <xf numFmtId="2" fontId="15" fillId="0" borderId="9" xfId="1" applyNumberFormat="1" applyFont="1" applyFill="1" applyBorder="1" applyAlignment="1" applyProtection="1">
      <alignment horizontal="center" vertical="center"/>
    </xf>
    <xf numFmtId="2" fontId="16" fillId="0" borderId="9" xfId="1" applyNumberFormat="1" applyFont="1" applyFill="1" applyBorder="1" applyAlignment="1" applyProtection="1">
      <alignment horizontal="center" vertical="center"/>
    </xf>
    <xf numFmtId="0" fontId="5" fillId="0" borderId="8" xfId="3" applyFont="1" applyFill="1" applyBorder="1" applyAlignment="1" applyProtection="1">
      <alignment horizontal="center" vertical="center"/>
    </xf>
    <xf numFmtId="2" fontId="5" fillId="0" borderId="9" xfId="1" applyNumberFormat="1" applyFont="1" applyFill="1" applyBorder="1" applyAlignment="1" applyProtection="1">
      <alignment horizontal="center" vertical="center"/>
    </xf>
    <xf numFmtId="9" fontId="15" fillId="2" borderId="1" xfId="2" applyNumberFormat="1" applyFont="1" applyFill="1" applyBorder="1" applyAlignment="1" applyProtection="1">
      <alignment horizontal="center" vertical="center"/>
    </xf>
    <xf numFmtId="9" fontId="5" fillId="2" borderId="1" xfId="3" applyNumberFormat="1" applyFont="1" applyFill="1" applyBorder="1" applyAlignment="1" applyProtection="1">
      <alignment horizontal="center" vertical="center"/>
    </xf>
    <xf numFmtId="9" fontId="5" fillId="2" borderId="1" xfId="6" applyFont="1" applyFill="1" applyBorder="1" applyAlignment="1" applyProtection="1">
      <alignment horizontal="center" vertical="center"/>
    </xf>
    <xf numFmtId="0" fontId="5" fillId="0" borderId="18" xfId="3" applyFont="1" applyFill="1" applyBorder="1" applyAlignment="1" applyProtection="1">
      <alignment horizontal="center" vertical="center"/>
    </xf>
    <xf numFmtId="0" fontId="5" fillId="0" borderId="2" xfId="3" applyFont="1" applyFill="1" applyBorder="1" applyAlignment="1" applyProtection="1">
      <alignment horizontal="center" vertical="center"/>
    </xf>
    <xf numFmtId="0" fontId="5" fillId="0" borderId="2" xfId="3" applyFont="1" applyFill="1" applyBorder="1" applyAlignment="1" applyProtection="1">
      <alignment horizontal="left" vertical="center"/>
    </xf>
    <xf numFmtId="9" fontId="5" fillId="2" borderId="2" xfId="6" applyFont="1" applyFill="1" applyBorder="1" applyAlignment="1" applyProtection="1">
      <alignment horizontal="center" vertical="center"/>
    </xf>
    <xf numFmtId="2" fontId="5" fillId="0" borderId="2" xfId="4" applyNumberFormat="1" applyFont="1" applyFill="1" applyBorder="1" applyAlignment="1" applyProtection="1">
      <alignment horizontal="center" vertical="center"/>
    </xf>
    <xf numFmtId="2" fontId="5" fillId="0" borderId="2" xfId="1" applyNumberFormat="1" applyFont="1" applyFill="1" applyBorder="1" applyAlignment="1" applyProtection="1">
      <alignment horizontal="center" vertical="center"/>
    </xf>
    <xf numFmtId="2" fontId="5" fillId="0" borderId="20" xfId="1" applyNumberFormat="1" applyFont="1" applyFill="1" applyBorder="1" applyAlignment="1" applyProtection="1">
      <alignment horizontal="center" vertical="center"/>
    </xf>
    <xf numFmtId="0" fontId="5" fillId="3" borderId="13" xfId="3" applyFont="1" applyFill="1" applyBorder="1" applyAlignment="1" applyProtection="1">
      <alignment horizontal="center" vertical="center"/>
    </xf>
    <xf numFmtId="0" fontId="5" fillId="3" borderId="14" xfId="3" applyFont="1" applyFill="1" applyBorder="1" applyAlignment="1" applyProtection="1">
      <alignment horizontal="center" vertical="center"/>
    </xf>
    <xf numFmtId="0" fontId="5" fillId="3" borderId="14" xfId="3" applyFont="1" applyFill="1" applyBorder="1" applyAlignment="1" applyProtection="1">
      <alignment horizontal="left" vertical="center"/>
    </xf>
    <xf numFmtId="2" fontId="5" fillId="3" borderId="14" xfId="4" applyNumberFormat="1" applyFont="1" applyFill="1" applyBorder="1" applyAlignment="1" applyProtection="1">
      <alignment horizontal="center" vertical="center"/>
    </xf>
    <xf numFmtId="2" fontId="5" fillId="3" borderId="14" xfId="1" applyNumberFormat="1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2" fontId="8" fillId="0" borderId="2" xfId="7" applyNumberFormat="1" applyFont="1" applyFill="1" applyBorder="1" applyAlignment="1">
      <alignment horizontal="center" vertical="center" wrapText="1"/>
    </xf>
    <xf numFmtId="2" fontId="8" fillId="0" borderId="20" xfId="7" applyNumberFormat="1" applyFont="1" applyFill="1" applyBorder="1" applyAlignment="1">
      <alignment horizontal="center" vertical="center" wrapText="1"/>
    </xf>
    <xf numFmtId="0" fontId="9" fillId="0" borderId="19" xfId="2" applyFont="1" applyFill="1" applyBorder="1" applyAlignment="1" applyProtection="1">
      <alignment horizontal="center" vertical="center"/>
    </xf>
    <xf numFmtId="0" fontId="9" fillId="0" borderId="4" xfId="2" applyFont="1" applyFill="1" applyBorder="1" applyAlignment="1" applyProtection="1">
      <alignment horizontal="center" vertical="center"/>
    </xf>
    <xf numFmtId="0" fontId="5" fillId="0" borderId="4" xfId="2" applyFont="1" applyFill="1" applyBorder="1" applyAlignment="1" applyProtection="1">
      <alignment horizontal="left" vertical="center" wrapText="1"/>
    </xf>
    <xf numFmtId="9" fontId="15" fillId="2" borderId="4" xfId="2" applyNumberFormat="1" applyFont="1" applyFill="1" applyBorder="1" applyAlignment="1" applyProtection="1">
      <alignment horizontal="center" vertical="center"/>
    </xf>
    <xf numFmtId="2" fontId="9" fillId="0" borderId="4" xfId="2" applyNumberFormat="1" applyFont="1" applyFill="1" applyBorder="1" applyAlignment="1" applyProtection="1">
      <alignment horizontal="center" vertical="center"/>
    </xf>
    <xf numFmtId="2" fontId="9" fillId="0" borderId="4" xfId="1" applyNumberFormat="1" applyFont="1" applyFill="1" applyBorder="1" applyAlignment="1" applyProtection="1">
      <alignment horizontal="center" vertical="center"/>
    </xf>
    <xf numFmtId="2" fontId="15" fillId="0" borderId="4" xfId="1" applyNumberFormat="1" applyFont="1" applyFill="1" applyBorder="1" applyAlignment="1" applyProtection="1">
      <alignment horizontal="center" vertical="center"/>
    </xf>
    <xf numFmtId="2" fontId="15" fillId="0" borderId="21" xfId="1" applyNumberFormat="1" applyFont="1" applyFill="1" applyBorder="1" applyAlignment="1" applyProtection="1">
      <alignment horizontal="center" vertical="center"/>
    </xf>
    <xf numFmtId="0" fontId="8" fillId="3" borderId="13" xfId="2" applyFont="1" applyFill="1" applyBorder="1" applyAlignment="1" applyProtection="1">
      <alignment horizontal="center" vertical="center" wrapText="1"/>
    </xf>
    <xf numFmtId="0" fontId="9" fillId="3" borderId="14" xfId="2" quotePrefix="1" applyFont="1" applyFill="1" applyBorder="1" applyAlignment="1" applyProtection="1">
      <alignment horizontal="center" vertical="center" wrapText="1"/>
    </xf>
    <xf numFmtId="0" fontId="5" fillId="3" borderId="14" xfId="2" applyFont="1" applyFill="1" applyBorder="1" applyAlignment="1" applyProtection="1">
      <alignment horizontal="left" vertical="center" wrapText="1"/>
    </xf>
    <xf numFmtId="0" fontId="5" fillId="3" borderId="14" xfId="2" applyFont="1" applyFill="1" applyBorder="1" applyAlignment="1" applyProtection="1">
      <alignment horizontal="center" vertical="center" wrapText="1"/>
    </xf>
    <xf numFmtId="2" fontId="8" fillId="3" borderId="14" xfId="2" applyNumberFormat="1" applyFont="1" applyFill="1" applyBorder="1" applyAlignment="1" applyProtection="1">
      <alignment horizontal="center" vertical="center" wrapText="1"/>
    </xf>
    <xf numFmtId="2" fontId="8" fillId="3" borderId="14" xfId="1" applyNumberFormat="1" applyFont="1" applyFill="1" applyBorder="1" applyAlignment="1" applyProtection="1">
      <alignment horizontal="center" vertical="center" wrapText="1"/>
    </xf>
    <xf numFmtId="2" fontId="5" fillId="3" borderId="14" xfId="1" applyNumberFormat="1" applyFont="1" applyFill="1" applyBorder="1" applyAlignment="1" applyProtection="1">
      <alignment horizontal="center" vertical="center" wrapText="1"/>
    </xf>
    <xf numFmtId="2" fontId="5" fillId="3" borderId="15" xfId="1" applyNumberFormat="1" applyFont="1" applyFill="1" applyBorder="1" applyAlignment="1" applyProtection="1">
      <alignment horizontal="center" vertical="center" wrapText="1"/>
    </xf>
    <xf numFmtId="1" fontId="5" fillId="3" borderId="15" xfId="1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2" fontId="5" fillId="0" borderId="0" xfId="4" applyNumberFormat="1" applyFont="1" applyFill="1" applyBorder="1" applyAlignment="1" applyProtection="1">
      <alignment horizontal="center" vertical="center"/>
    </xf>
    <xf numFmtId="0" fontId="8" fillId="0" borderId="5" xfId="5" applyNumberFormat="1" applyFont="1" applyFill="1" applyBorder="1" applyAlignment="1" applyProtection="1">
      <alignment horizontal="center" vertical="center"/>
    </xf>
    <xf numFmtId="0" fontId="8" fillId="0" borderId="8" xfId="5" applyNumberFormat="1" applyFont="1" applyFill="1" applyBorder="1" applyAlignment="1" applyProtection="1">
      <alignment horizontal="center" vertical="center"/>
    </xf>
    <xf numFmtId="0" fontId="8" fillId="0" borderId="10" xfId="5" applyNumberFormat="1" applyFont="1" applyFill="1" applyBorder="1" applyAlignment="1" applyProtection="1">
      <alignment horizontal="center" vertical="center"/>
    </xf>
    <xf numFmtId="0" fontId="8" fillId="0" borderId="6" xfId="5" applyFont="1" applyFill="1" applyBorder="1" applyAlignment="1" applyProtection="1">
      <alignment horizontal="center" vertical="center"/>
    </xf>
    <xf numFmtId="0" fontId="8" fillId="0" borderId="1" xfId="5" applyFont="1" applyFill="1" applyBorder="1" applyAlignment="1" applyProtection="1">
      <alignment horizontal="center" vertical="center"/>
    </xf>
    <xf numFmtId="0" fontId="8" fillId="0" borderId="11" xfId="5" applyFont="1" applyFill="1" applyBorder="1" applyAlignment="1" applyProtection="1">
      <alignment horizontal="center" vertical="center"/>
    </xf>
    <xf numFmtId="0" fontId="8" fillId="0" borderId="6" xfId="5" applyFont="1" applyFill="1" applyBorder="1" applyAlignment="1" applyProtection="1">
      <alignment horizontal="center" vertical="center" wrapText="1"/>
    </xf>
    <xf numFmtId="0" fontId="8" fillId="0" borderId="1" xfId="5" applyFont="1" applyFill="1" applyBorder="1" applyAlignment="1" applyProtection="1">
      <alignment horizontal="center" vertical="center" wrapText="1"/>
    </xf>
    <xf numFmtId="0" fontId="8" fillId="0" borderId="11" xfId="5" applyFont="1" applyFill="1" applyBorder="1" applyAlignment="1" applyProtection="1">
      <alignment horizontal="center" vertical="center" wrapText="1"/>
    </xf>
    <xf numFmtId="9" fontId="8" fillId="0" borderId="6" xfId="6" applyFont="1" applyFill="1" applyBorder="1" applyAlignment="1" applyProtection="1">
      <alignment horizontal="center" vertical="center"/>
    </xf>
    <xf numFmtId="9" fontId="8" fillId="0" borderId="1" xfId="6" applyFont="1" applyFill="1" applyBorder="1" applyAlignment="1" applyProtection="1">
      <alignment horizontal="center" vertical="center"/>
    </xf>
    <xf numFmtId="9" fontId="8" fillId="0" borderId="11" xfId="6" applyFont="1" applyFill="1" applyBorder="1" applyAlignment="1" applyProtection="1">
      <alignment horizontal="center" vertical="center"/>
    </xf>
    <xf numFmtId="2" fontId="8" fillId="0" borderId="6" xfId="4" applyNumberFormat="1" applyFont="1" applyFill="1" applyBorder="1" applyAlignment="1" applyProtection="1">
      <alignment horizontal="center" vertical="center" wrapText="1"/>
    </xf>
    <xf numFmtId="2" fontId="8" fillId="0" borderId="1" xfId="4" applyNumberFormat="1" applyFont="1" applyFill="1" applyBorder="1" applyAlignment="1" applyProtection="1">
      <alignment horizontal="center" vertical="center" wrapText="1"/>
    </xf>
    <xf numFmtId="2" fontId="8" fillId="0" borderId="6" xfId="4" applyNumberFormat="1" applyFont="1" applyFill="1" applyBorder="1" applyAlignment="1" applyProtection="1">
      <alignment horizontal="center" vertical="center"/>
    </xf>
    <xf numFmtId="2" fontId="8" fillId="0" borderId="1" xfId="4" applyNumberFormat="1" applyFont="1" applyFill="1" applyBorder="1" applyAlignment="1" applyProtection="1">
      <alignment horizontal="center" vertical="center"/>
    </xf>
    <xf numFmtId="2" fontId="8" fillId="0" borderId="7" xfId="4" applyNumberFormat="1" applyFont="1" applyFill="1" applyBorder="1" applyAlignment="1" applyProtection="1">
      <alignment horizontal="center" vertical="center"/>
    </xf>
    <xf numFmtId="2" fontId="8" fillId="0" borderId="9" xfId="4" applyNumberFormat="1" applyFont="1" applyFill="1" applyBorder="1" applyAlignment="1" applyProtection="1">
      <alignment horizontal="center" vertical="center"/>
    </xf>
    <xf numFmtId="2" fontId="8" fillId="0" borderId="12" xfId="4" applyNumberFormat="1" applyFont="1" applyFill="1" applyBorder="1" applyAlignment="1" applyProtection="1">
      <alignment horizontal="center" vertical="center"/>
    </xf>
    <xf numFmtId="0" fontId="5" fillId="0" borderId="0" xfId="2" applyFont="1" applyFill="1" applyBorder="1" applyAlignment="1" applyProtection="1">
      <alignment horizontal="left" vertical="center" wrapText="1"/>
    </xf>
    <xf numFmtId="2" fontId="8" fillId="0" borderId="11" xfId="4" applyNumberFormat="1" applyFont="1" applyFill="1" applyBorder="1" applyAlignment="1" applyProtection="1">
      <alignment horizontal="center" vertical="center"/>
    </xf>
    <xf numFmtId="0" fontId="8" fillId="0" borderId="16" xfId="2" applyFont="1" applyFill="1" applyBorder="1" applyAlignment="1" applyProtection="1">
      <alignment horizontal="center" vertical="center" wrapText="1"/>
    </xf>
    <xf numFmtId="0" fontId="8" fillId="0" borderId="17" xfId="2" applyFont="1" applyFill="1" applyBorder="1" applyAlignment="1" applyProtection="1">
      <alignment horizontal="center" vertical="center" wrapText="1"/>
    </xf>
    <xf numFmtId="0" fontId="9" fillId="0" borderId="6" xfId="0" quotePrefix="1" applyFont="1" applyFill="1" applyBorder="1" applyAlignment="1">
      <alignment horizontal="center" vertical="center" wrapText="1"/>
    </xf>
    <xf numFmtId="0" fontId="9" fillId="0" borderId="1" xfId="0" quotePrefix="1" applyFont="1" applyFill="1" applyBorder="1" applyAlignment="1">
      <alignment horizontal="center" vertical="center" wrapText="1"/>
    </xf>
    <xf numFmtId="0" fontId="8" fillId="0" borderId="18" xfId="2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top" wrapText="1"/>
    </xf>
    <xf numFmtId="0" fontId="8" fillId="0" borderId="8" xfId="2" applyFont="1" applyFill="1" applyBorder="1" applyAlignment="1" applyProtection="1">
      <alignment horizontal="center" vertical="center" wrapText="1"/>
    </xf>
    <xf numFmtId="0" fontId="9" fillId="0" borderId="1" xfId="0" quotePrefix="1" applyFont="1" applyFill="1" applyBorder="1" applyAlignment="1" applyProtection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2" fontId="8" fillId="0" borderId="0" xfId="4" applyNumberFormat="1" applyFont="1" applyFill="1" applyAlignment="1" applyProtection="1">
      <alignment horizontal="center" vertical="center"/>
    </xf>
    <xf numFmtId="0" fontId="8" fillId="0" borderId="19" xfId="2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</cellXfs>
  <cellStyles count="11">
    <cellStyle name="Comma" xfId="1" builtinId="3"/>
    <cellStyle name="Comma 3" xfId="4"/>
    <cellStyle name="Comma 6" xfId="7"/>
    <cellStyle name="Comma 7" xfId="10"/>
    <cellStyle name="Normal" xfId="0" builtinId="0"/>
    <cellStyle name="Normal 10" xfId="3"/>
    <cellStyle name="Normal 3" xfId="2"/>
    <cellStyle name="Normal 3 2" xfId="8"/>
    <cellStyle name="Normal_gare wyalsadfenigagarini 2_SMSH2008-IIkv ." xfId="5"/>
    <cellStyle name="Percent 2" xfId="9"/>
    <cellStyle name="Percent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9"/>
  </sheetPr>
  <dimension ref="A1:AB70"/>
  <sheetViews>
    <sheetView showZeros="0" tabSelected="1" topLeftCell="A46" zoomScale="118" zoomScaleNormal="118" zoomScaleSheetLayoutView="90" workbookViewId="0">
      <selection activeCell="F62" sqref="F62"/>
    </sheetView>
  </sheetViews>
  <sheetFormatPr defaultRowHeight="15.75" x14ac:dyDescent="0.3"/>
  <cols>
    <col min="1" max="1" width="4.5703125" style="59" customWidth="1"/>
    <col min="2" max="2" width="11.5703125" style="59" customWidth="1"/>
    <col min="3" max="3" width="71.28515625" style="60" customWidth="1"/>
    <col min="4" max="4" width="11.5703125" style="10" customWidth="1"/>
    <col min="5" max="5" width="14.5703125" style="5" customWidth="1"/>
    <col min="6" max="6" width="11.5703125" style="5" customWidth="1"/>
    <col min="7" max="8" width="9.5703125" style="5" customWidth="1"/>
    <col min="9" max="9" width="10.5703125" style="5" customWidth="1"/>
    <col min="10" max="10" width="13.5703125" style="5" customWidth="1"/>
    <col min="11" max="11" width="9.5703125" style="5" customWidth="1"/>
    <col min="12" max="12" width="12.5703125" style="5" customWidth="1"/>
    <col min="13" max="13" width="13.5703125" style="5" customWidth="1"/>
    <col min="14" max="14" width="9.5703125" style="6" customWidth="1"/>
    <col min="15" max="28" width="8.42578125" style="6" customWidth="1"/>
    <col min="29" max="16384" width="9.140625" style="6"/>
  </cols>
  <sheetData>
    <row r="1" spans="1:28" s="4" customFormat="1" ht="33.75" customHeight="1" x14ac:dyDescent="0.3">
      <c r="A1" s="1"/>
      <c r="B1" s="2"/>
      <c r="C1" s="3" t="s">
        <v>0</v>
      </c>
      <c r="D1" s="121" t="s">
        <v>77</v>
      </c>
      <c r="E1" s="121"/>
      <c r="F1" s="121"/>
      <c r="G1" s="121"/>
      <c r="H1" s="121"/>
      <c r="I1" s="121"/>
      <c r="J1" s="121"/>
      <c r="K1" s="121"/>
      <c r="L1" s="121"/>
      <c r="M1" s="121"/>
    </row>
    <row r="2" spans="1:28" ht="21.75" customHeight="1" thickBot="1" x14ac:dyDescent="0.35">
      <c r="A2" s="7"/>
      <c r="B2" s="8"/>
      <c r="C2" s="9"/>
      <c r="E2" s="11"/>
      <c r="F2" s="11"/>
      <c r="G2" s="11"/>
      <c r="I2" s="122"/>
      <c r="J2" s="122"/>
      <c r="K2" s="122"/>
      <c r="L2" s="12"/>
    </row>
    <row r="3" spans="1:28" ht="18" customHeight="1" x14ac:dyDescent="0.3">
      <c r="A3" s="123" t="s">
        <v>2</v>
      </c>
      <c r="B3" s="126" t="s">
        <v>3</v>
      </c>
      <c r="C3" s="129" t="s">
        <v>4</v>
      </c>
      <c r="D3" s="132" t="s">
        <v>5</v>
      </c>
      <c r="E3" s="135" t="s">
        <v>6</v>
      </c>
      <c r="F3" s="135"/>
      <c r="G3" s="137" t="s">
        <v>7</v>
      </c>
      <c r="H3" s="137"/>
      <c r="I3" s="137" t="s">
        <v>8</v>
      </c>
      <c r="J3" s="137"/>
      <c r="K3" s="135" t="s">
        <v>9</v>
      </c>
      <c r="L3" s="135"/>
      <c r="M3" s="139" t="s">
        <v>10</v>
      </c>
      <c r="S3" s="142"/>
      <c r="T3" s="142"/>
      <c r="U3" s="142"/>
      <c r="V3" s="142"/>
      <c r="W3" s="142"/>
      <c r="X3" s="142"/>
      <c r="Y3" s="142"/>
      <c r="Z3" s="142"/>
      <c r="AA3" s="142"/>
      <c r="AB3" s="142"/>
    </row>
    <row r="4" spans="1:28" ht="18" customHeight="1" x14ac:dyDescent="0.3">
      <c r="A4" s="124"/>
      <c r="B4" s="127"/>
      <c r="C4" s="130"/>
      <c r="D4" s="133"/>
      <c r="E4" s="136"/>
      <c r="F4" s="136"/>
      <c r="G4" s="138"/>
      <c r="H4" s="138"/>
      <c r="I4" s="138"/>
      <c r="J4" s="138"/>
      <c r="K4" s="136"/>
      <c r="L4" s="136"/>
      <c r="M4" s="140"/>
    </row>
    <row r="5" spans="1:28" ht="18" customHeight="1" x14ac:dyDescent="0.3">
      <c r="A5" s="124"/>
      <c r="B5" s="127"/>
      <c r="C5" s="130"/>
      <c r="D5" s="133"/>
      <c r="E5" s="138" t="s">
        <v>11</v>
      </c>
      <c r="F5" s="138" t="s">
        <v>12</v>
      </c>
      <c r="G5" s="13" t="s">
        <v>11</v>
      </c>
      <c r="H5" s="138" t="s">
        <v>12</v>
      </c>
      <c r="I5" s="13" t="s">
        <v>11</v>
      </c>
      <c r="J5" s="138" t="s">
        <v>12</v>
      </c>
      <c r="K5" s="13" t="s">
        <v>11</v>
      </c>
      <c r="L5" s="138" t="s">
        <v>12</v>
      </c>
      <c r="M5" s="140"/>
    </row>
    <row r="6" spans="1:28" ht="18" customHeight="1" thickBot="1" x14ac:dyDescent="0.35">
      <c r="A6" s="125"/>
      <c r="B6" s="128"/>
      <c r="C6" s="131"/>
      <c r="D6" s="134"/>
      <c r="E6" s="143"/>
      <c r="F6" s="143"/>
      <c r="G6" s="61" t="s">
        <v>13</v>
      </c>
      <c r="H6" s="143"/>
      <c r="I6" s="61" t="s">
        <v>13</v>
      </c>
      <c r="J6" s="143"/>
      <c r="K6" s="61" t="s">
        <v>13</v>
      </c>
      <c r="L6" s="143"/>
      <c r="M6" s="141"/>
    </row>
    <row r="7" spans="1:28" ht="18" customHeight="1" thickBot="1" x14ac:dyDescent="0.35">
      <c r="A7" s="62">
        <v>1</v>
      </c>
      <c r="B7" s="63" t="s">
        <v>14</v>
      </c>
      <c r="C7" s="64" t="s">
        <v>15</v>
      </c>
      <c r="D7" s="65" t="s">
        <v>16</v>
      </c>
      <c r="E7" s="66" t="s">
        <v>17</v>
      </c>
      <c r="F7" s="66" t="s">
        <v>18</v>
      </c>
      <c r="G7" s="66" t="s">
        <v>19</v>
      </c>
      <c r="H7" s="66" t="s">
        <v>20</v>
      </c>
      <c r="I7" s="66" t="s">
        <v>21</v>
      </c>
      <c r="J7" s="66" t="s">
        <v>22</v>
      </c>
      <c r="K7" s="66" t="s">
        <v>23</v>
      </c>
      <c r="L7" s="66" t="s">
        <v>24</v>
      </c>
      <c r="M7" s="67" t="s">
        <v>25</v>
      </c>
    </row>
    <row r="8" spans="1:28" s="18" customFormat="1" ht="22.5" customHeight="1" x14ac:dyDescent="0.25">
      <c r="A8" s="144">
        <v>1</v>
      </c>
      <c r="B8" s="146" t="s">
        <v>26</v>
      </c>
      <c r="C8" s="68" t="s">
        <v>27</v>
      </c>
      <c r="D8" s="69" t="s">
        <v>28</v>
      </c>
      <c r="E8" s="69"/>
      <c r="F8" s="70">
        <v>79.599999999999994</v>
      </c>
      <c r="G8" s="71"/>
      <c r="H8" s="71"/>
      <c r="I8" s="71"/>
      <c r="J8" s="71"/>
      <c r="K8" s="71"/>
      <c r="L8" s="71"/>
      <c r="M8" s="72"/>
    </row>
    <row r="9" spans="1:28" s="18" customFormat="1" ht="22.5" customHeight="1" x14ac:dyDescent="0.25">
      <c r="A9" s="145"/>
      <c r="B9" s="147"/>
      <c r="C9" s="19" t="s">
        <v>29</v>
      </c>
      <c r="D9" s="15" t="s">
        <v>30</v>
      </c>
      <c r="E9" s="15">
        <v>3.2349999999999999</v>
      </c>
      <c r="F9" s="17">
        <f>F8*E9</f>
        <v>257.50599999999997</v>
      </c>
      <c r="G9" s="17"/>
      <c r="H9" s="17"/>
      <c r="I9" s="17"/>
      <c r="J9" s="17">
        <f>F9*I9</f>
        <v>0</v>
      </c>
      <c r="K9" s="17"/>
      <c r="L9" s="17"/>
      <c r="M9" s="73">
        <f>H9+J9+L9</f>
        <v>0</v>
      </c>
    </row>
    <row r="10" spans="1:28" s="18" customFormat="1" ht="25.5" customHeight="1" x14ac:dyDescent="0.25">
      <c r="A10" s="148">
        <v>2</v>
      </c>
      <c r="B10" s="147" t="s">
        <v>31</v>
      </c>
      <c r="C10" s="14" t="s">
        <v>32</v>
      </c>
      <c r="D10" s="15" t="s">
        <v>28</v>
      </c>
      <c r="E10" s="20"/>
      <c r="F10" s="21">
        <v>45.7</v>
      </c>
      <c r="G10" s="22"/>
      <c r="H10" s="22"/>
      <c r="I10" s="22"/>
      <c r="J10" s="22"/>
      <c r="K10" s="22"/>
      <c r="L10" s="22"/>
      <c r="M10" s="74"/>
    </row>
    <row r="11" spans="1:28" s="18" customFormat="1" ht="22.5" customHeight="1" x14ac:dyDescent="0.25">
      <c r="A11" s="145"/>
      <c r="B11" s="147"/>
      <c r="C11" s="19" t="s">
        <v>33</v>
      </c>
      <c r="D11" s="15" t="s">
        <v>30</v>
      </c>
      <c r="E11" s="20">
        <v>1.21</v>
      </c>
      <c r="F11" s="22">
        <f>F10*E11</f>
        <v>55.297000000000004</v>
      </c>
      <c r="G11" s="22"/>
      <c r="H11" s="22"/>
      <c r="I11" s="22"/>
      <c r="J11" s="22">
        <f>F11*I11</f>
        <v>0</v>
      </c>
      <c r="K11" s="22"/>
      <c r="L11" s="22"/>
      <c r="M11" s="74">
        <f>H11+J11+L11</f>
        <v>0</v>
      </c>
    </row>
    <row r="12" spans="1:28" s="18" customFormat="1" ht="22.5" customHeight="1" x14ac:dyDescent="0.25">
      <c r="A12" s="148">
        <v>3</v>
      </c>
      <c r="B12" s="147" t="s">
        <v>34</v>
      </c>
      <c r="C12" s="14" t="s">
        <v>35</v>
      </c>
      <c r="D12" s="15" t="s">
        <v>28</v>
      </c>
      <c r="E12" s="15"/>
      <c r="F12" s="16">
        <v>45.7</v>
      </c>
      <c r="G12" s="17"/>
      <c r="H12" s="17"/>
      <c r="I12" s="17"/>
      <c r="J12" s="17"/>
      <c r="K12" s="17"/>
      <c r="L12" s="17"/>
      <c r="M12" s="73"/>
    </row>
    <row r="13" spans="1:28" s="18" customFormat="1" ht="22.5" customHeight="1" x14ac:dyDescent="0.25">
      <c r="A13" s="145"/>
      <c r="B13" s="147"/>
      <c r="C13" s="19" t="s">
        <v>33</v>
      </c>
      <c r="D13" s="15" t="s">
        <v>30</v>
      </c>
      <c r="E13" s="15">
        <v>0.13400000000000001</v>
      </c>
      <c r="F13" s="17">
        <f>F12*E13</f>
        <v>6.123800000000001</v>
      </c>
      <c r="G13" s="17"/>
      <c r="H13" s="17"/>
      <c r="I13" s="17"/>
      <c r="J13" s="17">
        <f>F13*I13</f>
        <v>0</v>
      </c>
      <c r="K13" s="17"/>
      <c r="L13" s="17"/>
      <c r="M13" s="73">
        <f>H13+J13+L13</f>
        <v>0</v>
      </c>
    </row>
    <row r="14" spans="1:28" s="18" customFormat="1" ht="22.5" customHeight="1" x14ac:dyDescent="0.25">
      <c r="A14" s="145"/>
      <c r="B14" s="147"/>
      <c r="C14" s="19" t="s">
        <v>36</v>
      </c>
      <c r="D14" s="15" t="s">
        <v>37</v>
      </c>
      <c r="E14" s="15">
        <v>0.13</v>
      </c>
      <c r="F14" s="17">
        <f>F12*E14</f>
        <v>5.9410000000000007</v>
      </c>
      <c r="G14" s="17"/>
      <c r="H14" s="17"/>
      <c r="I14" s="17"/>
      <c r="J14" s="17"/>
      <c r="K14" s="17"/>
      <c r="L14" s="17">
        <f>F14*K14</f>
        <v>0</v>
      </c>
      <c r="M14" s="73">
        <f>H14+J14+L14</f>
        <v>0</v>
      </c>
    </row>
    <row r="15" spans="1:28" s="18" customFormat="1" ht="21" customHeight="1" x14ac:dyDescent="0.25">
      <c r="A15" s="148">
        <v>4</v>
      </c>
      <c r="B15" s="149"/>
      <c r="C15" s="23" t="s">
        <v>38</v>
      </c>
      <c r="D15" s="24" t="s">
        <v>39</v>
      </c>
      <c r="E15" s="25"/>
      <c r="F15" s="21">
        <v>61.1</v>
      </c>
      <c r="G15" s="26"/>
      <c r="H15" s="26"/>
      <c r="I15" s="26"/>
      <c r="J15" s="26"/>
      <c r="K15" s="26"/>
      <c r="L15" s="26"/>
      <c r="M15" s="75">
        <f>H15+J15+L15</f>
        <v>0</v>
      </c>
    </row>
    <row r="16" spans="1:28" s="18" customFormat="1" ht="22.5" customHeight="1" x14ac:dyDescent="0.25">
      <c r="A16" s="145"/>
      <c r="B16" s="149"/>
      <c r="C16" s="27" t="s">
        <v>33</v>
      </c>
      <c r="D16" s="24" t="s">
        <v>30</v>
      </c>
      <c r="E16" s="25">
        <v>0.6</v>
      </c>
      <c r="F16" s="26">
        <f>F15*E16</f>
        <v>36.659999999999997</v>
      </c>
      <c r="G16" s="26"/>
      <c r="H16" s="28"/>
      <c r="I16" s="26"/>
      <c r="J16" s="26">
        <f>F16*I16</f>
        <v>0</v>
      </c>
      <c r="K16" s="26"/>
      <c r="L16" s="26"/>
      <c r="M16" s="75">
        <f>H16+J16+L16</f>
        <v>0</v>
      </c>
    </row>
    <row r="17" spans="1:13" s="30" customFormat="1" ht="18" customHeight="1" x14ac:dyDescent="0.25">
      <c r="A17" s="76">
        <v>5</v>
      </c>
      <c r="B17" s="29"/>
      <c r="C17" s="14" t="s">
        <v>40</v>
      </c>
      <c r="D17" s="15" t="s">
        <v>39</v>
      </c>
      <c r="E17" s="20"/>
      <c r="F17" s="21">
        <f>F15</f>
        <v>61.1</v>
      </c>
      <c r="G17" s="22"/>
      <c r="H17" s="22"/>
      <c r="I17" s="22"/>
      <c r="J17" s="22"/>
      <c r="K17" s="22"/>
      <c r="L17" s="22">
        <f>F17*K17</f>
        <v>0</v>
      </c>
      <c r="M17" s="74">
        <f>H17+J17+L17</f>
        <v>0</v>
      </c>
    </row>
    <row r="18" spans="1:13" s="30" customFormat="1" ht="40.5" customHeight="1" x14ac:dyDescent="0.25">
      <c r="A18" s="148">
        <v>6</v>
      </c>
      <c r="B18" s="147" t="s">
        <v>41</v>
      </c>
      <c r="C18" s="14" t="s">
        <v>42</v>
      </c>
      <c r="D18" s="17" t="s">
        <v>28</v>
      </c>
      <c r="E18" s="31"/>
      <c r="F18" s="21">
        <v>23.2</v>
      </c>
      <c r="G18" s="22"/>
      <c r="H18" s="22"/>
      <c r="I18" s="22"/>
      <c r="J18" s="22"/>
      <c r="K18" s="22"/>
      <c r="L18" s="22"/>
      <c r="M18" s="74"/>
    </row>
    <row r="19" spans="1:13" s="30" customFormat="1" ht="18" customHeight="1" x14ac:dyDescent="0.25">
      <c r="A19" s="145"/>
      <c r="B19" s="147"/>
      <c r="C19" s="32" t="s">
        <v>33</v>
      </c>
      <c r="D19" s="17" t="s">
        <v>30</v>
      </c>
      <c r="E19" s="31">
        <v>1.8</v>
      </c>
      <c r="F19" s="22">
        <f>F18*E19</f>
        <v>41.76</v>
      </c>
      <c r="G19" s="22"/>
      <c r="H19" s="22"/>
      <c r="I19" s="22"/>
      <c r="J19" s="22">
        <f>F19*I19</f>
        <v>0</v>
      </c>
      <c r="K19" s="22"/>
      <c r="L19" s="22"/>
      <c r="M19" s="74">
        <f>H19+J19+L19</f>
        <v>0</v>
      </c>
    </row>
    <row r="20" spans="1:13" s="30" customFormat="1" ht="18" customHeight="1" x14ac:dyDescent="0.25">
      <c r="A20" s="145"/>
      <c r="B20" s="147"/>
      <c r="C20" s="32" t="s">
        <v>43</v>
      </c>
      <c r="D20" s="17"/>
      <c r="E20" s="31"/>
      <c r="F20" s="22">
        <f>E20*2353</f>
        <v>0</v>
      </c>
      <c r="G20" s="22"/>
      <c r="H20" s="22"/>
      <c r="I20" s="22"/>
      <c r="J20" s="22"/>
      <c r="K20" s="22"/>
      <c r="L20" s="22"/>
      <c r="M20" s="74"/>
    </row>
    <row r="21" spans="1:13" s="30" customFormat="1" ht="18" customHeight="1" x14ac:dyDescent="0.25">
      <c r="A21" s="145"/>
      <c r="B21" s="147"/>
      <c r="C21" s="32" t="s">
        <v>44</v>
      </c>
      <c r="D21" s="17" t="s">
        <v>28</v>
      </c>
      <c r="E21" s="31">
        <v>1.1000000000000001</v>
      </c>
      <c r="F21" s="22">
        <f>F18*E21</f>
        <v>25.52</v>
      </c>
      <c r="G21" s="22"/>
      <c r="H21" s="22">
        <f>F21*G21</f>
        <v>0</v>
      </c>
      <c r="I21" s="22"/>
      <c r="J21" s="22"/>
      <c r="K21" s="22"/>
      <c r="L21" s="22"/>
      <c r="M21" s="74">
        <f>H21+J21+L21</f>
        <v>0</v>
      </c>
    </row>
    <row r="22" spans="1:13" s="30" customFormat="1" ht="35.25" customHeight="1" x14ac:dyDescent="0.25">
      <c r="A22" s="150">
        <v>7</v>
      </c>
      <c r="B22" s="151" t="s">
        <v>45</v>
      </c>
      <c r="C22" s="23" t="s">
        <v>46</v>
      </c>
      <c r="D22" s="24" t="s">
        <v>28</v>
      </c>
      <c r="E22" s="24"/>
      <c r="F22" s="21">
        <v>1</v>
      </c>
      <c r="G22" s="26"/>
      <c r="H22" s="26"/>
      <c r="I22" s="26"/>
      <c r="J22" s="26"/>
      <c r="K22" s="26"/>
      <c r="L22" s="26"/>
      <c r="M22" s="75"/>
    </row>
    <row r="23" spans="1:13" s="30" customFormat="1" ht="18" customHeight="1" x14ac:dyDescent="0.25">
      <c r="A23" s="150"/>
      <c r="B23" s="151"/>
      <c r="C23" s="27" t="s">
        <v>33</v>
      </c>
      <c r="D23" s="24" t="s">
        <v>30</v>
      </c>
      <c r="E23" s="24">
        <v>3.52</v>
      </c>
      <c r="F23" s="26">
        <f>F22*E23</f>
        <v>3.52</v>
      </c>
      <c r="G23" s="26"/>
      <c r="H23" s="26"/>
      <c r="I23" s="26"/>
      <c r="J23" s="26">
        <f>F23*I23</f>
        <v>0</v>
      </c>
      <c r="K23" s="26"/>
      <c r="L23" s="26"/>
      <c r="M23" s="75">
        <f>H23+J23+L23</f>
        <v>0</v>
      </c>
    </row>
    <row r="24" spans="1:13" s="30" customFormat="1" ht="18" customHeight="1" x14ac:dyDescent="0.25">
      <c r="A24" s="150"/>
      <c r="B24" s="151"/>
      <c r="C24" s="27" t="s">
        <v>47</v>
      </c>
      <c r="D24" s="24" t="s">
        <v>1</v>
      </c>
      <c r="E24" s="24">
        <v>1.06</v>
      </c>
      <c r="F24" s="26">
        <f>F22*E24</f>
        <v>1.06</v>
      </c>
      <c r="G24" s="26"/>
      <c r="H24" s="26"/>
      <c r="I24" s="26"/>
      <c r="J24" s="26"/>
      <c r="K24" s="26"/>
      <c r="L24" s="26">
        <f>F24*K24</f>
        <v>0</v>
      </c>
      <c r="M24" s="75">
        <f>H24+J24+L24</f>
        <v>0</v>
      </c>
    </row>
    <row r="25" spans="1:13" s="30" customFormat="1" ht="18" customHeight="1" x14ac:dyDescent="0.25">
      <c r="A25" s="150"/>
      <c r="B25" s="151"/>
      <c r="C25" s="33" t="s">
        <v>43</v>
      </c>
      <c r="D25" s="24"/>
      <c r="E25" s="24"/>
      <c r="F25" s="26"/>
      <c r="G25" s="26"/>
      <c r="H25" s="26"/>
      <c r="I25" s="26"/>
      <c r="J25" s="26"/>
      <c r="K25" s="26"/>
      <c r="L25" s="26"/>
      <c r="M25" s="75"/>
    </row>
    <row r="26" spans="1:13" s="30" customFormat="1" ht="18" customHeight="1" x14ac:dyDescent="0.25">
      <c r="A26" s="150"/>
      <c r="B26" s="151"/>
      <c r="C26" s="27" t="s">
        <v>48</v>
      </c>
      <c r="D26" s="24" t="s">
        <v>28</v>
      </c>
      <c r="E26" s="24">
        <v>1.24</v>
      </c>
      <c r="F26" s="26">
        <f>F22*E26</f>
        <v>1.24</v>
      </c>
      <c r="G26" s="26"/>
      <c r="H26" s="26">
        <f>F26*G26</f>
        <v>0</v>
      </c>
      <c r="I26" s="26"/>
      <c r="J26" s="26"/>
      <c r="K26" s="26"/>
      <c r="L26" s="26"/>
      <c r="M26" s="75">
        <f>H26+J26+L26</f>
        <v>0</v>
      </c>
    </row>
    <row r="27" spans="1:13" s="30" customFormat="1" ht="18" customHeight="1" x14ac:dyDescent="0.25">
      <c r="A27" s="150"/>
      <c r="B27" s="151"/>
      <c r="C27" s="27" t="s">
        <v>49</v>
      </c>
      <c r="D27" s="24" t="s">
        <v>1</v>
      </c>
      <c r="E27" s="24">
        <v>0.02</v>
      </c>
      <c r="F27" s="26">
        <f>F22*E27</f>
        <v>0.02</v>
      </c>
      <c r="G27" s="26"/>
      <c r="H27" s="26">
        <f>F27*G27</f>
        <v>0</v>
      </c>
      <c r="I27" s="26"/>
      <c r="J27" s="26"/>
      <c r="K27" s="26"/>
      <c r="L27" s="26"/>
      <c r="M27" s="75">
        <f>H27+J27+L27</f>
        <v>0</v>
      </c>
    </row>
    <row r="28" spans="1:13" s="30" customFormat="1" ht="33.75" customHeight="1" x14ac:dyDescent="0.25">
      <c r="A28" s="150">
        <v>8</v>
      </c>
      <c r="B28" s="154" t="s">
        <v>50</v>
      </c>
      <c r="C28" s="14" t="s">
        <v>51</v>
      </c>
      <c r="D28" s="15" t="s">
        <v>28</v>
      </c>
      <c r="E28" s="15"/>
      <c r="F28" s="34">
        <f>7*0.95</f>
        <v>6.6499999999999995</v>
      </c>
      <c r="G28" s="17"/>
      <c r="H28" s="17"/>
      <c r="I28" s="17"/>
      <c r="J28" s="17"/>
      <c r="K28" s="17"/>
      <c r="L28" s="17"/>
      <c r="M28" s="73"/>
    </row>
    <row r="29" spans="1:13" s="30" customFormat="1" ht="20.25" customHeight="1" x14ac:dyDescent="0.25">
      <c r="A29" s="150"/>
      <c r="B29" s="154"/>
      <c r="C29" s="32" t="s">
        <v>33</v>
      </c>
      <c r="D29" s="15" t="s">
        <v>30</v>
      </c>
      <c r="E29" s="15">
        <v>12.6</v>
      </c>
      <c r="F29" s="17">
        <f>F28*E29</f>
        <v>83.789999999999992</v>
      </c>
      <c r="G29" s="17"/>
      <c r="H29" s="35"/>
      <c r="I29" s="17"/>
      <c r="J29" s="17">
        <f>F29*I29</f>
        <v>0</v>
      </c>
      <c r="K29" s="17"/>
      <c r="L29" s="17"/>
      <c r="M29" s="73">
        <f>H29+J29+L29</f>
        <v>0</v>
      </c>
    </row>
    <row r="30" spans="1:13" s="30" customFormat="1" ht="17.25" customHeight="1" x14ac:dyDescent="0.25">
      <c r="A30" s="150"/>
      <c r="B30" s="154"/>
      <c r="C30" s="32" t="s">
        <v>47</v>
      </c>
      <c r="D30" s="15" t="s">
        <v>1</v>
      </c>
      <c r="E30" s="15">
        <v>5.08</v>
      </c>
      <c r="F30" s="17">
        <f>F28*E30</f>
        <v>33.781999999999996</v>
      </c>
      <c r="G30" s="17"/>
      <c r="H30" s="17"/>
      <c r="I30" s="17"/>
      <c r="J30" s="17"/>
      <c r="K30" s="17"/>
      <c r="L30" s="17">
        <f>F30*K30</f>
        <v>0</v>
      </c>
      <c r="M30" s="73">
        <f>H30+J30+L30</f>
        <v>0</v>
      </c>
    </row>
    <row r="31" spans="1:13" s="30" customFormat="1" ht="18" customHeight="1" x14ac:dyDescent="0.25">
      <c r="A31" s="150"/>
      <c r="B31" s="154"/>
      <c r="C31" s="32" t="s">
        <v>43</v>
      </c>
      <c r="D31" s="15"/>
      <c r="E31" s="15"/>
      <c r="F31" s="17"/>
      <c r="G31" s="17"/>
      <c r="H31" s="17"/>
      <c r="I31" s="17"/>
      <c r="J31" s="17"/>
      <c r="K31" s="17"/>
      <c r="L31" s="17"/>
      <c r="M31" s="73"/>
    </row>
    <row r="32" spans="1:13" s="30" customFormat="1" ht="19.5" customHeight="1" x14ac:dyDescent="0.25">
      <c r="A32" s="150"/>
      <c r="B32" s="154"/>
      <c r="C32" s="32" t="s">
        <v>52</v>
      </c>
      <c r="D32" s="15" t="s">
        <v>53</v>
      </c>
      <c r="E32" s="15">
        <v>1.49</v>
      </c>
      <c r="F32" s="17">
        <f>F28*E32</f>
        <v>9.9084999999999983</v>
      </c>
      <c r="G32" s="17"/>
      <c r="H32" s="17">
        <f t="shared" ref="H32:H37" si="0">F32*G32</f>
        <v>0</v>
      </c>
      <c r="I32" s="17"/>
      <c r="J32" s="17"/>
      <c r="K32" s="17"/>
      <c r="L32" s="17"/>
      <c r="M32" s="73">
        <f t="shared" ref="M32:M37" si="1">H32+J32+L32</f>
        <v>0</v>
      </c>
    </row>
    <row r="33" spans="1:13" s="30" customFormat="1" ht="18.75" customHeight="1" x14ac:dyDescent="0.25">
      <c r="A33" s="150"/>
      <c r="B33" s="154"/>
      <c r="C33" s="32" t="s">
        <v>54</v>
      </c>
      <c r="D33" s="15" t="s">
        <v>28</v>
      </c>
      <c r="E33" s="15">
        <v>0.193</v>
      </c>
      <c r="F33" s="17">
        <f>F28*E33</f>
        <v>1.28345</v>
      </c>
      <c r="G33" s="17"/>
      <c r="H33" s="17">
        <f t="shared" si="0"/>
        <v>0</v>
      </c>
      <c r="I33" s="17"/>
      <c r="J33" s="17"/>
      <c r="K33" s="17"/>
      <c r="L33" s="17"/>
      <c r="M33" s="73">
        <f t="shared" si="1"/>
        <v>0</v>
      </c>
    </row>
    <row r="34" spans="1:13" s="30" customFormat="1" ht="20.25" customHeight="1" x14ac:dyDescent="0.25">
      <c r="A34" s="150"/>
      <c r="B34" s="154"/>
      <c r="C34" s="32" t="s">
        <v>55</v>
      </c>
      <c r="D34" s="15" t="s">
        <v>56</v>
      </c>
      <c r="E34" s="15">
        <v>16</v>
      </c>
      <c r="F34" s="17">
        <f>F28*E34</f>
        <v>106.39999999999999</v>
      </c>
      <c r="G34" s="17"/>
      <c r="H34" s="17">
        <f>F34*G34</f>
        <v>0</v>
      </c>
      <c r="I34" s="17"/>
      <c r="J34" s="17"/>
      <c r="K34" s="17"/>
      <c r="L34" s="17"/>
      <c r="M34" s="73">
        <f t="shared" si="1"/>
        <v>0</v>
      </c>
    </row>
    <row r="35" spans="1:13" s="30" customFormat="1" ht="19.5" customHeight="1" x14ac:dyDescent="0.25">
      <c r="A35" s="150"/>
      <c r="B35" s="154"/>
      <c r="C35" s="32" t="s">
        <v>57</v>
      </c>
      <c r="D35" s="15" t="s">
        <v>28</v>
      </c>
      <c r="E35" s="15">
        <v>0.41299999999999998</v>
      </c>
      <c r="F35" s="17">
        <f>F28*E35</f>
        <v>2.7464499999999998</v>
      </c>
      <c r="G35" s="17"/>
      <c r="H35" s="17">
        <f t="shared" si="0"/>
        <v>0</v>
      </c>
      <c r="I35" s="17"/>
      <c r="J35" s="17"/>
      <c r="K35" s="17"/>
      <c r="L35" s="17"/>
      <c r="M35" s="73">
        <f t="shared" si="1"/>
        <v>0</v>
      </c>
    </row>
    <row r="36" spans="1:13" s="30" customFormat="1" ht="21.75" customHeight="1" x14ac:dyDescent="0.25">
      <c r="A36" s="150"/>
      <c r="B36" s="154"/>
      <c r="C36" s="32" t="s">
        <v>49</v>
      </c>
      <c r="D36" s="15" t="s">
        <v>1</v>
      </c>
      <c r="E36" s="15">
        <v>7.01</v>
      </c>
      <c r="F36" s="17">
        <f>F28*E36</f>
        <v>46.616499999999995</v>
      </c>
      <c r="G36" s="17"/>
      <c r="H36" s="17">
        <f t="shared" si="0"/>
        <v>0</v>
      </c>
      <c r="I36" s="17"/>
      <c r="J36" s="17"/>
      <c r="K36" s="17"/>
      <c r="L36" s="17"/>
      <c r="M36" s="73">
        <f t="shared" si="1"/>
        <v>0</v>
      </c>
    </row>
    <row r="37" spans="1:13" s="30" customFormat="1" ht="20.25" customHeight="1" x14ac:dyDescent="0.25">
      <c r="A37" s="150"/>
      <c r="B37" s="154"/>
      <c r="C37" s="32" t="s">
        <v>58</v>
      </c>
      <c r="D37" s="15" t="s">
        <v>59</v>
      </c>
      <c r="E37" s="15"/>
      <c r="F37" s="34">
        <v>7</v>
      </c>
      <c r="G37" s="17"/>
      <c r="H37" s="17">
        <f t="shared" si="0"/>
        <v>0</v>
      </c>
      <c r="I37" s="17"/>
      <c r="J37" s="17"/>
      <c r="K37" s="17"/>
      <c r="L37" s="17"/>
      <c r="M37" s="73">
        <f t="shared" si="1"/>
        <v>0</v>
      </c>
    </row>
    <row r="38" spans="1:13" s="30" customFormat="1" ht="22.5" customHeight="1" x14ac:dyDescent="0.25">
      <c r="A38" s="145">
        <v>9</v>
      </c>
      <c r="B38" s="154" t="s">
        <v>60</v>
      </c>
      <c r="C38" s="14" t="s">
        <v>61</v>
      </c>
      <c r="D38" s="15" t="s">
        <v>53</v>
      </c>
      <c r="E38" s="17"/>
      <c r="F38" s="16">
        <v>87</v>
      </c>
      <c r="G38" s="17"/>
      <c r="H38" s="17"/>
      <c r="I38" s="17"/>
      <c r="J38" s="17"/>
      <c r="K38" s="17"/>
      <c r="L38" s="17"/>
      <c r="M38" s="73"/>
    </row>
    <row r="39" spans="1:13" s="30" customFormat="1" ht="22.5" customHeight="1" x14ac:dyDescent="0.25">
      <c r="A39" s="145"/>
      <c r="B39" s="154"/>
      <c r="C39" s="32" t="s">
        <v>33</v>
      </c>
      <c r="D39" s="36" t="s">
        <v>30</v>
      </c>
      <c r="E39" s="37">
        <v>0.245</v>
      </c>
      <c r="F39" s="17">
        <f>F38*E39</f>
        <v>21.315000000000001</v>
      </c>
      <c r="G39" s="17"/>
      <c r="H39" s="17"/>
      <c r="I39" s="17"/>
      <c r="J39" s="17">
        <f>I39*F39</f>
        <v>0</v>
      </c>
      <c r="K39" s="17"/>
      <c r="L39" s="17"/>
      <c r="M39" s="73">
        <f>H39+J39+L39</f>
        <v>0</v>
      </c>
    </row>
    <row r="40" spans="1:13" s="30" customFormat="1" ht="22.5" customHeight="1" x14ac:dyDescent="0.25">
      <c r="A40" s="145"/>
      <c r="B40" s="154"/>
      <c r="C40" s="32" t="s">
        <v>47</v>
      </c>
      <c r="D40" s="36" t="s">
        <v>1</v>
      </c>
      <c r="E40" s="37">
        <v>0.109</v>
      </c>
      <c r="F40" s="17">
        <f>F38*E40</f>
        <v>9.4830000000000005</v>
      </c>
      <c r="G40" s="17"/>
      <c r="H40" s="17"/>
      <c r="I40" s="17"/>
      <c r="J40" s="17"/>
      <c r="K40" s="17"/>
      <c r="L40" s="17">
        <f>K40*F40</f>
        <v>0</v>
      </c>
      <c r="M40" s="73">
        <f>H40+J40+L40</f>
        <v>0</v>
      </c>
    </row>
    <row r="41" spans="1:13" s="30" customFormat="1" ht="22.5" customHeight="1" x14ac:dyDescent="0.25">
      <c r="A41" s="145"/>
      <c r="B41" s="154"/>
      <c r="C41" s="32" t="s">
        <v>43</v>
      </c>
      <c r="D41" s="15"/>
      <c r="E41" s="17"/>
      <c r="F41" s="17"/>
      <c r="G41" s="17"/>
      <c r="H41" s="17"/>
      <c r="I41" s="17"/>
      <c r="J41" s="17"/>
      <c r="K41" s="17"/>
      <c r="L41" s="17"/>
      <c r="M41" s="73"/>
    </row>
    <row r="42" spans="1:13" s="30" customFormat="1" ht="22.5" customHeight="1" x14ac:dyDescent="0.25">
      <c r="A42" s="145"/>
      <c r="B42" s="154"/>
      <c r="C42" s="32" t="s">
        <v>62</v>
      </c>
      <c r="D42" s="15" t="s">
        <v>53</v>
      </c>
      <c r="E42" s="17"/>
      <c r="F42" s="17">
        <v>87</v>
      </c>
      <c r="G42" s="17"/>
      <c r="H42" s="17">
        <f>F42*G42</f>
        <v>0</v>
      </c>
      <c r="I42" s="17"/>
      <c r="J42" s="17"/>
      <c r="K42" s="17"/>
      <c r="L42" s="17"/>
      <c r="M42" s="73">
        <f>H42+J42+L42</f>
        <v>0</v>
      </c>
    </row>
    <row r="43" spans="1:13" s="30" customFormat="1" ht="22.5" customHeight="1" x14ac:dyDescent="0.25">
      <c r="A43" s="157"/>
      <c r="B43" s="154"/>
      <c r="C43" s="32" t="s">
        <v>49</v>
      </c>
      <c r="D43" s="36" t="s">
        <v>1</v>
      </c>
      <c r="E43" s="38">
        <v>8.8800000000000007E-3</v>
      </c>
      <c r="F43" s="17">
        <f>F38*E43</f>
        <v>0.77256000000000002</v>
      </c>
      <c r="G43" s="17"/>
      <c r="H43" s="17">
        <f>F43*G43</f>
        <v>0</v>
      </c>
      <c r="I43" s="17"/>
      <c r="J43" s="17"/>
      <c r="K43" s="17"/>
      <c r="L43" s="17"/>
      <c r="M43" s="73">
        <f>H43+J43+L43</f>
        <v>0</v>
      </c>
    </row>
    <row r="44" spans="1:13" s="30" customFormat="1" ht="22.5" customHeight="1" x14ac:dyDescent="0.25">
      <c r="A44" s="77">
        <v>11</v>
      </c>
      <c r="B44" s="39"/>
      <c r="C44" s="32" t="s">
        <v>63</v>
      </c>
      <c r="D44" s="36" t="s">
        <v>64</v>
      </c>
      <c r="E44" s="38"/>
      <c r="F44" s="17">
        <v>13</v>
      </c>
      <c r="G44" s="17"/>
      <c r="H44" s="17">
        <f>F44*G44</f>
        <v>0</v>
      </c>
      <c r="I44" s="17"/>
      <c r="J44" s="17"/>
      <c r="K44" s="17"/>
      <c r="L44" s="17"/>
      <c r="M44" s="73">
        <f>H44+J44+L44</f>
        <v>0</v>
      </c>
    </row>
    <row r="45" spans="1:13" s="30" customFormat="1" ht="21.75" customHeight="1" x14ac:dyDescent="0.25">
      <c r="A45" s="158">
        <v>12</v>
      </c>
      <c r="B45" s="155" t="s">
        <v>65</v>
      </c>
      <c r="C45" s="14" t="s">
        <v>66</v>
      </c>
      <c r="D45" s="15" t="s">
        <v>53</v>
      </c>
      <c r="E45" s="17"/>
      <c r="F45" s="16">
        <v>33</v>
      </c>
      <c r="G45" s="17"/>
      <c r="H45" s="17"/>
      <c r="I45" s="17"/>
      <c r="J45" s="17"/>
      <c r="K45" s="17"/>
      <c r="L45" s="17"/>
      <c r="M45" s="73"/>
    </row>
    <row r="46" spans="1:13" s="30" customFormat="1" ht="18" customHeight="1" x14ac:dyDescent="0.25">
      <c r="A46" s="158"/>
      <c r="B46" s="159"/>
      <c r="C46" s="32" t="s">
        <v>33</v>
      </c>
      <c r="D46" s="36" t="s">
        <v>30</v>
      </c>
      <c r="E46" s="38">
        <v>0.18095</v>
      </c>
      <c r="F46" s="17">
        <f>F45*E46</f>
        <v>5.9713500000000002</v>
      </c>
      <c r="G46" s="17"/>
      <c r="H46" s="17"/>
      <c r="I46" s="17"/>
      <c r="J46" s="17">
        <f>I46*F46</f>
        <v>0</v>
      </c>
      <c r="K46" s="17"/>
      <c r="L46" s="17"/>
      <c r="M46" s="73">
        <f>H46+J46+L46</f>
        <v>0</v>
      </c>
    </row>
    <row r="47" spans="1:13" s="30" customFormat="1" ht="18" customHeight="1" x14ac:dyDescent="0.25">
      <c r="A47" s="158"/>
      <c r="B47" s="159"/>
      <c r="C47" s="32" t="s">
        <v>47</v>
      </c>
      <c r="D47" s="78" t="s">
        <v>1</v>
      </c>
      <c r="E47" s="40">
        <v>9.2200000000000004E-2</v>
      </c>
      <c r="F47" s="17">
        <f>F45*E47</f>
        <v>3.0426000000000002</v>
      </c>
      <c r="G47" s="17"/>
      <c r="H47" s="17"/>
      <c r="I47" s="17"/>
      <c r="J47" s="17"/>
      <c r="K47" s="17"/>
      <c r="L47" s="17">
        <f>K47*F47</f>
        <v>0</v>
      </c>
      <c r="M47" s="73">
        <f>H47+J47+L47</f>
        <v>0</v>
      </c>
    </row>
    <row r="48" spans="1:13" s="30" customFormat="1" ht="18" customHeight="1" x14ac:dyDescent="0.25">
      <c r="A48" s="158"/>
      <c r="B48" s="159"/>
      <c r="C48" s="32" t="s">
        <v>43</v>
      </c>
      <c r="D48" s="15"/>
      <c r="E48" s="17"/>
      <c r="F48" s="17"/>
      <c r="G48" s="17"/>
      <c r="H48" s="17"/>
      <c r="I48" s="17"/>
      <c r="J48" s="17"/>
      <c r="K48" s="17"/>
      <c r="L48" s="17"/>
      <c r="M48" s="73"/>
    </row>
    <row r="49" spans="1:13" s="30" customFormat="1" ht="18" customHeight="1" x14ac:dyDescent="0.25">
      <c r="A49" s="158"/>
      <c r="B49" s="159"/>
      <c r="C49" s="32" t="s">
        <v>67</v>
      </c>
      <c r="D49" s="15" t="s">
        <v>53</v>
      </c>
      <c r="E49" s="17"/>
      <c r="F49" s="17">
        <v>33</v>
      </c>
      <c r="G49" s="17"/>
      <c r="H49" s="17">
        <f>F49*G49</f>
        <v>0</v>
      </c>
      <c r="I49" s="17"/>
      <c r="J49" s="17"/>
      <c r="K49" s="17"/>
      <c r="L49" s="17"/>
      <c r="M49" s="73">
        <f>H49+J49+L49</f>
        <v>0</v>
      </c>
    </row>
    <row r="50" spans="1:13" s="30" customFormat="1" ht="18" customHeight="1" x14ac:dyDescent="0.25">
      <c r="A50" s="158"/>
      <c r="B50" s="160"/>
      <c r="C50" s="32" t="s">
        <v>49</v>
      </c>
      <c r="D50" s="36" t="s">
        <v>1</v>
      </c>
      <c r="E50" s="38">
        <v>5.1599999999999997E-3</v>
      </c>
      <c r="F50" s="17">
        <f>F45*E50</f>
        <v>0.17027999999999999</v>
      </c>
      <c r="G50" s="17"/>
      <c r="H50" s="17">
        <f>F50*G50</f>
        <v>0</v>
      </c>
      <c r="I50" s="17"/>
      <c r="J50" s="17"/>
      <c r="K50" s="17"/>
      <c r="L50" s="17"/>
      <c r="M50" s="73">
        <f>H50+J50+L50</f>
        <v>0</v>
      </c>
    </row>
    <row r="51" spans="1:13" s="30" customFormat="1" ht="18" customHeight="1" x14ac:dyDescent="0.25">
      <c r="A51" s="152">
        <v>13</v>
      </c>
      <c r="B51" s="154" t="s">
        <v>68</v>
      </c>
      <c r="C51" s="14" t="s">
        <v>69</v>
      </c>
      <c r="D51" s="15" t="s">
        <v>64</v>
      </c>
      <c r="E51" s="15"/>
      <c r="F51" s="31">
        <v>1</v>
      </c>
      <c r="G51" s="31"/>
      <c r="H51" s="41"/>
      <c r="I51" s="31"/>
      <c r="J51" s="31"/>
      <c r="K51" s="31"/>
      <c r="L51" s="31"/>
      <c r="M51" s="79"/>
    </row>
    <row r="52" spans="1:13" s="30" customFormat="1" ht="18" customHeight="1" x14ac:dyDescent="0.25">
      <c r="A52" s="153"/>
      <c r="B52" s="154"/>
      <c r="C52" s="19" t="s">
        <v>33</v>
      </c>
      <c r="D52" s="15" t="s">
        <v>30</v>
      </c>
      <c r="E52" s="15">
        <v>16.8</v>
      </c>
      <c r="F52" s="31">
        <f>F51*E52</f>
        <v>16.8</v>
      </c>
      <c r="G52" s="31"/>
      <c r="H52" s="41"/>
      <c r="I52" s="31"/>
      <c r="J52" s="31">
        <f>F52*I52</f>
        <v>0</v>
      </c>
      <c r="K52" s="31"/>
      <c r="L52" s="31"/>
      <c r="M52" s="79">
        <f>H52+J52+L52</f>
        <v>0</v>
      </c>
    </row>
    <row r="53" spans="1:13" s="30" customFormat="1" ht="18" customHeight="1" x14ac:dyDescent="0.25">
      <c r="A53" s="153"/>
      <c r="B53" s="154"/>
      <c r="C53" s="19" t="s">
        <v>43</v>
      </c>
      <c r="D53" s="15"/>
      <c r="E53" s="15"/>
      <c r="F53" s="31"/>
      <c r="G53" s="31"/>
      <c r="H53" s="31"/>
      <c r="I53" s="31"/>
      <c r="J53" s="31"/>
      <c r="K53" s="31"/>
      <c r="L53" s="31"/>
      <c r="M53" s="79"/>
    </row>
    <row r="54" spans="1:13" s="30" customFormat="1" ht="18" customHeight="1" x14ac:dyDescent="0.25">
      <c r="A54" s="153"/>
      <c r="B54" s="154"/>
      <c r="C54" s="19" t="s">
        <v>70</v>
      </c>
      <c r="D54" s="15" t="s">
        <v>28</v>
      </c>
      <c r="E54" s="15">
        <v>0.05</v>
      </c>
      <c r="F54" s="31">
        <f>F51*E54</f>
        <v>0.05</v>
      </c>
      <c r="G54" s="31"/>
      <c r="H54" s="31">
        <f>F54*G54</f>
        <v>0</v>
      </c>
      <c r="I54" s="31"/>
      <c r="J54" s="31"/>
      <c r="K54" s="31"/>
      <c r="L54" s="31"/>
      <c r="M54" s="79">
        <f>H54+J54+L54</f>
        <v>0</v>
      </c>
    </row>
    <row r="55" spans="1:13" s="30" customFormat="1" ht="18" customHeight="1" x14ac:dyDescent="0.25">
      <c r="A55" s="153"/>
      <c r="B55" s="154"/>
      <c r="C55" s="19" t="s">
        <v>44</v>
      </c>
      <c r="D55" s="15" t="s">
        <v>28</v>
      </c>
      <c r="E55" s="15">
        <v>0.2</v>
      </c>
      <c r="F55" s="31">
        <f>F51*E55</f>
        <v>0.2</v>
      </c>
      <c r="G55" s="31"/>
      <c r="H55" s="31">
        <f>F55*G55</f>
        <v>0</v>
      </c>
      <c r="I55" s="31"/>
      <c r="J55" s="31"/>
      <c r="K55" s="31"/>
      <c r="L55" s="31"/>
      <c r="M55" s="79">
        <f>H55+J55+L55</f>
        <v>0</v>
      </c>
    </row>
    <row r="56" spans="1:13" s="30" customFormat="1" ht="18" customHeight="1" thickBot="1" x14ac:dyDescent="0.3">
      <c r="A56" s="153"/>
      <c r="B56" s="155"/>
      <c r="C56" s="100" t="s">
        <v>49</v>
      </c>
      <c r="D56" s="101" t="s">
        <v>1</v>
      </c>
      <c r="E56" s="101">
        <v>1.07</v>
      </c>
      <c r="F56" s="102">
        <f>F51*E56</f>
        <v>1.07</v>
      </c>
      <c r="G56" s="102"/>
      <c r="H56" s="102">
        <f>F56*G56</f>
        <v>0</v>
      </c>
      <c r="I56" s="102"/>
      <c r="J56" s="102"/>
      <c r="K56" s="102"/>
      <c r="L56" s="102"/>
      <c r="M56" s="103">
        <f>H56+J56+L56</f>
        <v>0</v>
      </c>
    </row>
    <row r="57" spans="1:13" s="30" customFormat="1" ht="16.5" thickBot="1" x14ac:dyDescent="0.3">
      <c r="A57" s="112"/>
      <c r="B57" s="113"/>
      <c r="C57" s="114" t="s">
        <v>71</v>
      </c>
      <c r="D57" s="115"/>
      <c r="E57" s="116"/>
      <c r="F57" s="117"/>
      <c r="G57" s="117"/>
      <c r="H57" s="118">
        <f>SUM(H8:H56)</f>
        <v>0</v>
      </c>
      <c r="I57" s="118"/>
      <c r="J57" s="118">
        <f>SUM(J8:J56)</f>
        <v>0</v>
      </c>
      <c r="K57" s="118"/>
      <c r="L57" s="118">
        <f>SUM(L8:L56)</f>
        <v>0</v>
      </c>
      <c r="M57" s="119">
        <f>SUM(M8:M56)</f>
        <v>0</v>
      </c>
    </row>
    <row r="58" spans="1:13" s="47" customFormat="1" x14ac:dyDescent="0.2">
      <c r="A58" s="104"/>
      <c r="B58" s="105"/>
      <c r="C58" s="106" t="s">
        <v>72</v>
      </c>
      <c r="D58" s="107"/>
      <c r="E58" s="108"/>
      <c r="F58" s="109"/>
      <c r="G58" s="109"/>
      <c r="H58" s="110">
        <f>H57*D58</f>
        <v>0</v>
      </c>
      <c r="I58" s="110"/>
      <c r="J58" s="110">
        <f>J57*D58</f>
        <v>0</v>
      </c>
      <c r="K58" s="110"/>
      <c r="L58" s="110">
        <f>L57*D58</f>
        <v>0</v>
      </c>
      <c r="M58" s="111">
        <f>M57*D58</f>
        <v>0</v>
      </c>
    </row>
    <row r="59" spans="1:13" s="47" customFormat="1" x14ac:dyDescent="0.2">
      <c r="A59" s="80"/>
      <c r="B59" s="43"/>
      <c r="C59" s="42" t="s">
        <v>10</v>
      </c>
      <c r="D59" s="48"/>
      <c r="E59" s="44"/>
      <c r="F59" s="45"/>
      <c r="G59" s="45"/>
      <c r="H59" s="46">
        <f>H57+H58</f>
        <v>0</v>
      </c>
      <c r="I59" s="46"/>
      <c r="J59" s="46">
        <f>J57+J58</f>
        <v>0</v>
      </c>
      <c r="K59" s="46"/>
      <c r="L59" s="46">
        <f>L57+L58</f>
        <v>0</v>
      </c>
      <c r="M59" s="81">
        <f>M57+M58</f>
        <v>0</v>
      </c>
    </row>
    <row r="60" spans="1:13" s="47" customFormat="1" x14ac:dyDescent="0.2">
      <c r="A60" s="80"/>
      <c r="B60" s="43"/>
      <c r="C60" s="42" t="s">
        <v>73</v>
      </c>
      <c r="D60" s="85"/>
      <c r="E60" s="44"/>
      <c r="F60" s="45"/>
      <c r="G60" s="45"/>
      <c r="H60" s="46">
        <f>H59*D60</f>
        <v>0</v>
      </c>
      <c r="I60" s="46"/>
      <c r="J60" s="46">
        <f>J59*D60</f>
        <v>0</v>
      </c>
      <c r="K60" s="46"/>
      <c r="L60" s="46">
        <f>L59*D60</f>
        <v>0</v>
      </c>
      <c r="M60" s="81">
        <f>M59*D60</f>
        <v>0</v>
      </c>
    </row>
    <row r="61" spans="1:13" s="47" customFormat="1" x14ac:dyDescent="0.2">
      <c r="A61" s="80"/>
      <c r="B61" s="43"/>
      <c r="C61" s="42" t="s">
        <v>71</v>
      </c>
      <c r="D61" s="48"/>
      <c r="E61" s="44"/>
      <c r="F61" s="45"/>
      <c r="G61" s="45"/>
      <c r="H61" s="49">
        <f>H59+H60</f>
        <v>0</v>
      </c>
      <c r="I61" s="49"/>
      <c r="J61" s="49">
        <f>J59+J60</f>
        <v>0</v>
      </c>
      <c r="K61" s="49"/>
      <c r="L61" s="49">
        <f>L59+L60</f>
        <v>0</v>
      </c>
      <c r="M61" s="82">
        <f>M59+M60</f>
        <v>0</v>
      </c>
    </row>
    <row r="62" spans="1:13" x14ac:dyDescent="0.3">
      <c r="A62" s="83"/>
      <c r="B62" s="50"/>
      <c r="C62" s="51" t="s">
        <v>74</v>
      </c>
      <c r="D62" s="86"/>
      <c r="E62" s="52"/>
      <c r="F62" s="53"/>
      <c r="G62" s="53"/>
      <c r="H62" s="53"/>
      <c r="I62" s="53"/>
      <c r="J62" s="53"/>
      <c r="K62" s="53"/>
      <c r="L62" s="53"/>
      <c r="M62" s="84">
        <f>H61*D62</f>
        <v>0</v>
      </c>
    </row>
    <row r="63" spans="1:13" x14ac:dyDescent="0.3">
      <c r="A63" s="83"/>
      <c r="B63" s="50"/>
      <c r="C63" s="51" t="s">
        <v>10</v>
      </c>
      <c r="D63" s="50"/>
      <c r="E63" s="52"/>
      <c r="F63" s="53"/>
      <c r="G63" s="53"/>
      <c r="H63" s="53"/>
      <c r="I63" s="53"/>
      <c r="J63" s="53"/>
      <c r="K63" s="53"/>
      <c r="L63" s="53"/>
      <c r="M63" s="84">
        <f>M61+M62</f>
        <v>0</v>
      </c>
    </row>
    <row r="64" spans="1:13" x14ac:dyDescent="0.3">
      <c r="A64" s="83"/>
      <c r="B64" s="50"/>
      <c r="C64" s="51" t="s">
        <v>75</v>
      </c>
      <c r="D64" s="87">
        <v>0.03</v>
      </c>
      <c r="E64" s="52"/>
      <c r="F64" s="53"/>
      <c r="G64" s="53"/>
      <c r="H64" s="53"/>
      <c r="I64" s="53"/>
      <c r="J64" s="53"/>
      <c r="K64" s="53"/>
      <c r="L64" s="53"/>
      <c r="M64" s="84">
        <f>M63*D64</f>
        <v>0</v>
      </c>
    </row>
    <row r="65" spans="1:13" x14ac:dyDescent="0.3">
      <c r="A65" s="83"/>
      <c r="B65" s="50"/>
      <c r="C65" s="51" t="s">
        <v>10</v>
      </c>
      <c r="D65" s="50"/>
      <c r="E65" s="52"/>
      <c r="F65" s="53"/>
      <c r="G65" s="53"/>
      <c r="H65" s="53"/>
      <c r="I65" s="53"/>
      <c r="J65" s="53"/>
      <c r="K65" s="53"/>
      <c r="L65" s="53"/>
      <c r="M65" s="84">
        <f>M63+M64</f>
        <v>0</v>
      </c>
    </row>
    <row r="66" spans="1:13" ht="16.5" thickBot="1" x14ac:dyDescent="0.35">
      <c r="A66" s="88"/>
      <c r="B66" s="89"/>
      <c r="C66" s="90" t="s">
        <v>76</v>
      </c>
      <c r="D66" s="91">
        <v>0.18</v>
      </c>
      <c r="E66" s="92"/>
      <c r="F66" s="93"/>
      <c r="G66" s="93"/>
      <c r="H66" s="93"/>
      <c r="I66" s="93"/>
      <c r="J66" s="93"/>
      <c r="K66" s="93"/>
      <c r="L66" s="93"/>
      <c r="M66" s="94">
        <f>M65*D66</f>
        <v>0</v>
      </c>
    </row>
    <row r="67" spans="1:13" ht="16.5" thickBot="1" x14ac:dyDescent="0.35">
      <c r="A67" s="95"/>
      <c r="B67" s="96"/>
      <c r="C67" s="97" t="s">
        <v>71</v>
      </c>
      <c r="D67" s="96"/>
      <c r="E67" s="98"/>
      <c r="F67" s="99"/>
      <c r="G67" s="99"/>
      <c r="H67" s="99"/>
      <c r="I67" s="99"/>
      <c r="J67" s="99"/>
      <c r="K67" s="99"/>
      <c r="L67" s="99"/>
      <c r="M67" s="120">
        <f>M65+M66</f>
        <v>0</v>
      </c>
    </row>
    <row r="68" spans="1:13" ht="25.5" customHeight="1" x14ac:dyDescent="0.3">
      <c r="A68" s="54"/>
      <c r="B68" s="54"/>
      <c r="C68" s="55"/>
      <c r="D68" s="56"/>
      <c r="E68" s="57"/>
      <c r="F68" s="58"/>
      <c r="G68" s="58"/>
      <c r="H68" s="58"/>
      <c r="I68" s="58"/>
      <c r="J68" s="58"/>
      <c r="K68" s="58"/>
      <c r="L68" s="58"/>
      <c r="M68" s="58"/>
    </row>
    <row r="70" spans="1:13" x14ac:dyDescent="0.3">
      <c r="H70" s="156"/>
      <c r="I70" s="156"/>
      <c r="J70" s="156"/>
    </row>
  </sheetData>
  <sheetProtection selectLockedCells="1"/>
  <mergeCells count="38">
    <mergeCell ref="A51:A56"/>
    <mergeCell ref="B51:B56"/>
    <mergeCell ref="H70:J70"/>
    <mergeCell ref="A28:A37"/>
    <mergeCell ref="B28:B37"/>
    <mergeCell ref="A38:A43"/>
    <mergeCell ref="B38:B43"/>
    <mergeCell ref="A45:A50"/>
    <mergeCell ref="B45:B50"/>
    <mergeCell ref="A15:A16"/>
    <mergeCell ref="B15:B16"/>
    <mergeCell ref="A18:A21"/>
    <mergeCell ref="B18:B21"/>
    <mergeCell ref="A22:A27"/>
    <mergeCell ref="B22:B27"/>
    <mergeCell ref="A8:A9"/>
    <mergeCell ref="B8:B9"/>
    <mergeCell ref="A10:A11"/>
    <mergeCell ref="B10:B11"/>
    <mergeCell ref="A12:A14"/>
    <mergeCell ref="B12:B14"/>
    <mergeCell ref="S3:AB3"/>
    <mergeCell ref="E5:E6"/>
    <mergeCell ref="F5:F6"/>
    <mergeCell ref="H5:H6"/>
    <mergeCell ref="J5:J6"/>
    <mergeCell ref="L5:L6"/>
    <mergeCell ref="D1:M1"/>
    <mergeCell ref="I2:K2"/>
    <mergeCell ref="A3:A6"/>
    <mergeCell ref="B3:B6"/>
    <mergeCell ref="C3:C6"/>
    <mergeCell ref="D3:D6"/>
    <mergeCell ref="E3:F4"/>
    <mergeCell ref="G3:H4"/>
    <mergeCell ref="I3:J4"/>
    <mergeCell ref="K3:L4"/>
    <mergeCell ref="M3:M6"/>
  </mergeCells>
  <printOptions horizontalCentered="1"/>
  <pageMargins left="0.118110236220472" right="0.118110236220472" top="0.35433070866141703" bottom="0.196850393700787" header="0.31496062992126" footer="0.31496062992126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ხარჯთაღრიცხვა</vt:lpstr>
      <vt:lpstr>ხარჯთაღრიცხვა!Print_Titles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Maia Makharashvili</dc:creator>
  <cp:lastModifiedBy>Maia Makharashvili</cp:lastModifiedBy>
  <cp:lastPrinted>2019-02-21T11:04:10Z</cp:lastPrinted>
  <dcterms:created xsi:type="dcterms:W3CDTF">2019-02-21T06:37:28Z</dcterms:created>
  <dcterms:modified xsi:type="dcterms:W3CDTF">2019-02-21T11:04:42Z</dcterms:modified>
</cp:coreProperties>
</file>