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12645" windowHeight="12180"/>
  </bookViews>
  <sheets>
    <sheet name="ხარჯები" sheetId="1" r:id="rId1"/>
  </sheets>
  <definedNames>
    <definedName name="_xlnm.Print_Titles" localSheetId="0">ხარჯები!$6:$6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0" i="1" l="1"/>
  <c r="H170" i="1" s="1"/>
  <c r="M170" i="1" s="1"/>
  <c r="F169" i="1"/>
  <c r="H169" i="1" s="1"/>
  <c r="M169" i="1" s="1"/>
  <c r="F168" i="1"/>
  <c r="H168" i="1" s="1"/>
  <c r="M168" i="1" s="1"/>
  <c r="F166" i="1"/>
  <c r="L166" i="1" s="1"/>
  <c r="M166" i="1" s="1"/>
  <c r="F165" i="1"/>
  <c r="J165" i="1" s="1"/>
  <c r="M165" i="1" s="1"/>
  <c r="F163" i="1"/>
  <c r="H163" i="1" s="1"/>
  <c r="M163" i="1" s="1"/>
  <c r="J162" i="1"/>
  <c r="H162" i="1"/>
  <c r="H161" i="1"/>
  <c r="M161" i="1" s="1"/>
  <c r="H160" i="1"/>
  <c r="M160" i="1" s="1"/>
  <c r="H159" i="1"/>
  <c r="M159" i="1" s="1"/>
  <c r="H158" i="1"/>
  <c r="M158" i="1" s="1"/>
  <c r="F157" i="1"/>
  <c r="L157" i="1" s="1"/>
  <c r="M157" i="1" s="1"/>
  <c r="F156" i="1"/>
  <c r="J156" i="1" s="1"/>
  <c r="M156" i="1" s="1"/>
  <c r="F154" i="1"/>
  <c r="H154" i="1" s="1"/>
  <c r="M154" i="1" s="1"/>
  <c r="F153" i="1"/>
  <c r="H153" i="1" s="1"/>
  <c r="M153" i="1" s="1"/>
  <c r="F151" i="1"/>
  <c r="L151" i="1" s="1"/>
  <c r="M151" i="1" s="1"/>
  <c r="F150" i="1"/>
  <c r="J150" i="1" s="1"/>
  <c r="M150" i="1" s="1"/>
  <c r="F148" i="1"/>
  <c r="J148" i="1" s="1"/>
  <c r="M148" i="1" s="1"/>
  <c r="H145" i="1"/>
  <c r="M145" i="1" s="1"/>
  <c r="F145" i="1"/>
  <c r="F144" i="1"/>
  <c r="L144" i="1" s="1"/>
  <c r="M144" i="1" s="1"/>
  <c r="F143" i="1"/>
  <c r="J143" i="1" s="1"/>
  <c r="M143" i="1" s="1"/>
  <c r="M141" i="1"/>
  <c r="F141" i="1"/>
  <c r="H141" i="1" s="1"/>
  <c r="F140" i="1"/>
  <c r="L140" i="1" s="1"/>
  <c r="M140" i="1" s="1"/>
  <c r="F139" i="1"/>
  <c r="J139" i="1" s="1"/>
  <c r="M139" i="1" s="1"/>
  <c r="F137" i="1"/>
  <c r="H137" i="1" s="1"/>
  <c r="M137" i="1" s="1"/>
  <c r="F136" i="1"/>
  <c r="H136" i="1" s="1"/>
  <c r="M136" i="1" s="1"/>
  <c r="J135" i="1"/>
  <c r="M135" i="1" s="1"/>
  <c r="F135" i="1"/>
  <c r="F133" i="1"/>
  <c r="J133" i="1" s="1"/>
  <c r="M133" i="1" s="1"/>
  <c r="M132" i="1" s="1"/>
  <c r="F131" i="1"/>
  <c r="H131" i="1" s="1"/>
  <c r="M131" i="1" s="1"/>
  <c r="F130" i="1"/>
  <c r="H130" i="1" s="1"/>
  <c r="M130" i="1" s="1"/>
  <c r="F129" i="1"/>
  <c r="J129" i="1" s="1"/>
  <c r="M129" i="1" s="1"/>
  <c r="F127" i="1"/>
  <c r="H127" i="1" s="1"/>
  <c r="M127" i="1" s="1"/>
  <c r="F126" i="1"/>
  <c r="H126" i="1" s="1"/>
  <c r="M126" i="1" s="1"/>
  <c r="F125" i="1"/>
  <c r="L125" i="1" s="1"/>
  <c r="M125" i="1" s="1"/>
  <c r="J124" i="1"/>
  <c r="M124" i="1" s="1"/>
  <c r="F124" i="1"/>
  <c r="F122" i="1"/>
  <c r="H122" i="1" s="1"/>
  <c r="M122" i="1" s="1"/>
  <c r="F121" i="1"/>
  <c r="H121" i="1" s="1"/>
  <c r="M121" i="1" s="1"/>
  <c r="F120" i="1"/>
  <c r="L120" i="1" s="1"/>
  <c r="M120" i="1" s="1"/>
  <c r="F119" i="1"/>
  <c r="J119" i="1" s="1"/>
  <c r="M119" i="1" s="1"/>
  <c r="F117" i="1"/>
  <c r="H117" i="1" s="1"/>
  <c r="M117" i="1" s="1"/>
  <c r="F116" i="1"/>
  <c r="H116" i="1" s="1"/>
  <c r="M116" i="1" s="1"/>
  <c r="F115" i="1"/>
  <c r="L115" i="1" s="1"/>
  <c r="M115" i="1" s="1"/>
  <c r="F114" i="1"/>
  <c r="J114" i="1" s="1"/>
  <c r="M114" i="1" s="1"/>
  <c r="F112" i="1"/>
  <c r="J112" i="1" s="1"/>
  <c r="M112" i="1" s="1"/>
  <c r="F110" i="1"/>
  <c r="J110" i="1" s="1"/>
  <c r="M110" i="1" s="1"/>
  <c r="F107" i="1"/>
  <c r="H107" i="1" s="1"/>
  <c r="M107" i="1" s="1"/>
  <c r="F106" i="1"/>
  <c r="H106" i="1" s="1"/>
  <c r="M106" i="1" s="1"/>
  <c r="M105" i="1"/>
  <c r="F105" i="1"/>
  <c r="F104" i="1"/>
  <c r="J104" i="1" s="1"/>
  <c r="M104" i="1" s="1"/>
  <c r="F102" i="1"/>
  <c r="H102" i="1" s="1"/>
  <c r="M102" i="1" s="1"/>
  <c r="F101" i="1"/>
  <c r="H101" i="1" s="1"/>
  <c r="M101" i="1" s="1"/>
  <c r="F100" i="1"/>
  <c r="J100" i="1" s="1"/>
  <c r="M100" i="1" s="1"/>
  <c r="F98" i="1"/>
  <c r="H98" i="1" s="1"/>
  <c r="M98" i="1" s="1"/>
  <c r="F97" i="1"/>
  <c r="H97" i="1" s="1"/>
  <c r="M97" i="1" s="1"/>
  <c r="F96" i="1"/>
  <c r="L96" i="1" s="1"/>
  <c r="M96" i="1" s="1"/>
  <c r="F95" i="1"/>
  <c r="J95" i="1" s="1"/>
  <c r="M95" i="1" s="1"/>
  <c r="F93" i="1"/>
  <c r="H93" i="1" s="1"/>
  <c r="M93" i="1" s="1"/>
  <c r="F92" i="1"/>
  <c r="E92" i="1"/>
  <c r="F91" i="1"/>
  <c r="H91" i="1" s="1"/>
  <c r="M91" i="1" s="1"/>
  <c r="F90" i="1"/>
  <c r="L90" i="1" s="1"/>
  <c r="M90" i="1" s="1"/>
  <c r="F89" i="1"/>
  <c r="J89" i="1" s="1"/>
  <c r="M89" i="1" s="1"/>
  <c r="F87" i="1"/>
  <c r="H87" i="1" s="1"/>
  <c r="M87" i="1" s="1"/>
  <c r="H86" i="1"/>
  <c r="M86" i="1" s="1"/>
  <c r="H85" i="1"/>
  <c r="M85" i="1" s="1"/>
  <c r="H84" i="1"/>
  <c r="M84" i="1" s="1"/>
  <c r="F83" i="1"/>
  <c r="L83" i="1" s="1"/>
  <c r="M83" i="1" s="1"/>
  <c r="F82" i="1"/>
  <c r="J82" i="1" s="1"/>
  <c r="M82" i="1" s="1"/>
  <c r="F80" i="1"/>
  <c r="J80" i="1" s="1"/>
  <c r="M80" i="1" s="1"/>
  <c r="F77" i="1"/>
  <c r="H77" i="1" s="1"/>
  <c r="M77" i="1" s="1"/>
  <c r="F76" i="1"/>
  <c r="H76" i="1" s="1"/>
  <c r="M76" i="1" s="1"/>
  <c r="F75" i="1"/>
  <c r="H75" i="1" s="1"/>
  <c r="M75" i="1" s="1"/>
  <c r="F74" i="1"/>
  <c r="H74" i="1" s="1"/>
  <c r="M74" i="1" s="1"/>
  <c r="F73" i="1"/>
  <c r="H73" i="1" s="1"/>
  <c r="M73" i="1" s="1"/>
  <c r="H72" i="1"/>
  <c r="M72" i="1" s="1"/>
  <c r="H71" i="1"/>
  <c r="M71" i="1" s="1"/>
  <c r="F69" i="1"/>
  <c r="L69" i="1" s="1"/>
  <c r="M69" i="1" s="1"/>
  <c r="F68" i="1"/>
  <c r="J68" i="1" s="1"/>
  <c r="M68" i="1" s="1"/>
  <c r="F66" i="1"/>
  <c r="H66" i="1" s="1"/>
  <c r="M66" i="1" s="1"/>
  <c r="H65" i="1"/>
  <c r="M65" i="1" s="1"/>
  <c r="L63" i="1"/>
  <c r="M63" i="1" s="1"/>
  <c r="F63" i="1"/>
  <c r="F62" i="1"/>
  <c r="J62" i="1" s="1"/>
  <c r="M62" i="1" s="1"/>
  <c r="H60" i="1"/>
  <c r="M60" i="1" s="1"/>
  <c r="H59" i="1"/>
  <c r="M59" i="1" s="1"/>
  <c r="F59" i="1"/>
  <c r="F58" i="1"/>
  <c r="H58" i="1" s="1"/>
  <c r="M58" i="1" s="1"/>
  <c r="F56" i="1"/>
  <c r="L56" i="1" s="1"/>
  <c r="M56" i="1" s="1"/>
  <c r="F55" i="1"/>
  <c r="J55" i="1" s="1"/>
  <c r="M55" i="1" s="1"/>
  <c r="H53" i="1"/>
  <c r="M53" i="1" s="1"/>
  <c r="F52" i="1"/>
  <c r="H52" i="1" s="1"/>
  <c r="M52" i="1" s="1"/>
  <c r="F51" i="1"/>
  <c r="H51" i="1" s="1"/>
  <c r="M51" i="1" s="1"/>
  <c r="F50" i="1"/>
  <c r="H50" i="1" s="1"/>
  <c r="M50" i="1" s="1"/>
  <c r="F49" i="1"/>
  <c r="H49" i="1" s="1"/>
  <c r="M49" i="1" s="1"/>
  <c r="F48" i="1"/>
  <c r="H48" i="1" s="1"/>
  <c r="M48" i="1" s="1"/>
  <c r="F47" i="1"/>
  <c r="H47" i="1" s="1"/>
  <c r="M47" i="1" s="1"/>
  <c r="F45" i="1"/>
  <c r="L45" i="1" s="1"/>
  <c r="M45" i="1" s="1"/>
  <c r="F44" i="1"/>
  <c r="J44" i="1" s="1"/>
  <c r="M44" i="1" s="1"/>
  <c r="F42" i="1"/>
  <c r="H42" i="1" s="1"/>
  <c r="M42" i="1" s="1"/>
  <c r="F41" i="1"/>
  <c r="H41" i="1" s="1"/>
  <c r="M41" i="1" s="1"/>
  <c r="F39" i="1"/>
  <c r="J39" i="1" s="1"/>
  <c r="M39" i="1" s="1"/>
  <c r="F37" i="1"/>
  <c r="J37" i="1" s="1"/>
  <c r="M37" i="1" s="1"/>
  <c r="F34" i="1"/>
  <c r="H34" i="1" s="1"/>
  <c r="M34" i="1" s="1"/>
  <c r="H33" i="1"/>
  <c r="M33" i="1" s="1"/>
  <c r="H31" i="1"/>
  <c r="M31" i="1" s="1"/>
  <c r="F29" i="1"/>
  <c r="L29" i="1" s="1"/>
  <c r="M29" i="1" s="1"/>
  <c r="F28" i="1"/>
  <c r="J28" i="1" s="1"/>
  <c r="M28" i="1" s="1"/>
  <c r="F26" i="1"/>
  <c r="H26" i="1" s="1"/>
  <c r="M26" i="1" s="1"/>
  <c r="H25" i="1"/>
  <c r="M25" i="1" s="1"/>
  <c r="F24" i="1"/>
  <c r="H24" i="1" s="1"/>
  <c r="M24" i="1" s="1"/>
  <c r="F22" i="1"/>
  <c r="L22" i="1" s="1"/>
  <c r="M22" i="1" s="1"/>
  <c r="F21" i="1"/>
  <c r="J21" i="1" s="1"/>
  <c r="M21" i="1" s="1"/>
  <c r="F19" i="1"/>
  <c r="H19" i="1" s="1"/>
  <c r="M19" i="1" s="1"/>
  <c r="F18" i="1"/>
  <c r="H18" i="1" s="1"/>
  <c r="M18" i="1" s="1"/>
  <c r="F17" i="1"/>
  <c r="H17" i="1" s="1"/>
  <c r="M17" i="1" s="1"/>
  <c r="F15" i="1"/>
  <c r="L15" i="1" s="1"/>
  <c r="M15" i="1" s="1"/>
  <c r="F14" i="1"/>
  <c r="J14" i="1" s="1"/>
  <c r="M14" i="1" s="1"/>
  <c r="F12" i="1"/>
  <c r="J12" i="1" s="1"/>
  <c r="M12" i="1" s="1"/>
  <c r="F10" i="1"/>
  <c r="J10" i="1" s="1"/>
  <c r="L8" i="1"/>
  <c r="J8" i="1"/>
  <c r="M8" i="1" s="1"/>
  <c r="F32" i="1" l="1"/>
  <c r="H32" i="1" s="1"/>
  <c r="M32" i="1" s="1"/>
  <c r="M162" i="1"/>
  <c r="L171" i="1"/>
  <c r="M10" i="1"/>
  <c r="J171" i="1"/>
  <c r="M171" i="1" l="1"/>
  <c r="M172" i="1" s="1"/>
  <c r="M173" i="1" s="1"/>
  <c r="H171" i="1"/>
  <c r="H172" i="1" s="1"/>
  <c r="H173" i="1" s="1"/>
  <c r="L172" i="1"/>
  <c r="L173" i="1" s="1"/>
  <c r="J172" i="1"/>
  <c r="J173" i="1" s="1"/>
  <c r="L174" i="1" l="1"/>
  <c r="L175" i="1" s="1"/>
  <c r="M174" i="1"/>
  <c r="M175" i="1" s="1"/>
  <c r="J174" i="1"/>
  <c r="J175" i="1" s="1"/>
  <c r="H174" i="1"/>
  <c r="H175" i="1" s="1"/>
  <c r="M176" i="1" s="1"/>
  <c r="M177" i="1" l="1"/>
  <c r="M178" i="1" s="1"/>
  <c r="M179" i="1" s="1"/>
  <c r="M180" i="1" l="1"/>
  <c r="M181" i="1" s="1"/>
</calcChain>
</file>

<file path=xl/sharedStrings.xml><?xml version="1.0" encoding="utf-8"?>
<sst xmlns="http://schemas.openxmlformats.org/spreadsheetml/2006/main" count="406" uniqueCount="175">
  <si>
    <t>obieqtis dasaxeleba:</t>
  </si>
  <si>
    <t>lari</t>
  </si>
  <si>
    <t>#</t>
  </si>
  <si>
    <t>safuZveli</t>
  </si>
  <si>
    <t>samuSaos dasaxeleba</t>
  </si>
  <si>
    <t>ganz.</t>
  </si>
  <si>
    <t>normatiuli resursi</t>
  </si>
  <si>
    <t>masala</t>
  </si>
  <si>
    <t>xelfasi</t>
  </si>
  <si>
    <t>samSeneblo meqanizmebi</t>
  </si>
  <si>
    <t>jami</t>
  </si>
  <si>
    <t>erT.</t>
  </si>
  <si>
    <t>sul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</si>
  <si>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</si>
  <si>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</si>
  <si>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</si>
  <si>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</si>
  <si>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</si>
  <si>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</si>
  <si>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</si>
  <si>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</si>
  <si>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</si>
  <si>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</si>
  <si>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</si>
  <si>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</si>
  <si>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</si>
  <si>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1. wylis kaptaJebis mowyoba #1,2,3,4,5</t>
  </si>
  <si>
    <t>საბაზრო</t>
  </si>
  <si>
    <t>არსებული დაზიანებული გზის შეკეთება მექანიზირებული წესით</t>
  </si>
  <si>
    <r>
      <t>m</t>
    </r>
    <r>
      <rPr>
        <b/>
        <vertAlign val="superscript"/>
        <sz val="11"/>
        <rFont val="AcadNusx"/>
      </rPr>
      <t>2</t>
    </r>
  </si>
  <si>
    <t>1-79-3</t>
  </si>
  <si>
    <t>III კატეგორიის გრუნტის დამუშავება ხელით და ტერიტორიის მომზადება სათავე ნაგებობის მოსაწყობად.</t>
  </si>
  <si>
    <t>m3</t>
  </si>
  <si>
    <t>Sromis danaxarjebi 3,37</t>
  </si>
  <si>
    <t>kac/sT</t>
  </si>
  <si>
    <t>1-78-6</t>
  </si>
  <si>
    <t>V კატეგორიის გრუნტის დამუშავება ხელით სათავე ნაგებობის ფუნდამენტის მოსაწყობად.</t>
  </si>
  <si>
    <t>მ3</t>
  </si>
  <si>
    <t>შრომის დანახარჯები</t>
  </si>
  <si>
    <t>კაც/სთ</t>
  </si>
  <si>
    <t>8–2–4</t>
  </si>
  <si>
    <t>სათავე ნაგებობის მოწყობა ქვით.  (იხ. ნახაზი)</t>
  </si>
  <si>
    <t xml:space="preserve">შრომის დანახარჯები </t>
  </si>
  <si>
    <t>სხვა მანქანა</t>
  </si>
  <si>
    <t>ლარი</t>
  </si>
  <si>
    <t>მასალა:</t>
  </si>
  <si>
    <t>ცემენტის ხსნარი გიდროსაიზოლაციო მინარევის  გათვალისწინებით.</t>
  </si>
  <si>
    <t>სამშენებლო ქვა</t>
  </si>
  <si>
    <t>სხვა მასალა</t>
  </si>
  <si>
    <t>8–2–2</t>
  </si>
  <si>
    <t>სათავე ნაგებობის შევსება  ქვის  სხვადასხვა ფრაქციით (იხ. ნახაზი)</t>
  </si>
  <si>
    <t>მსხვილგაბარიტიანი ქვის  სხვადასხვა ფრაქცია</t>
  </si>
  <si>
    <t>თიხა</t>
  </si>
  <si>
    <t>პროექტით</t>
  </si>
  <si>
    <t>22–5–3</t>
  </si>
  <si>
    <t xml:space="preserve">სათავე ნაგებობის გამრეცხი, მაგისტრალური მილისა და გადამღვრელი მილის მოწყობა. </t>
  </si>
  <si>
    <t>გრ.მ</t>
  </si>
  <si>
    <t xml:space="preserve">სხვა მანქანა </t>
  </si>
  <si>
    <r>
      <t xml:space="preserve">პერფირებული მილი დ=89/4,5მმ </t>
    </r>
    <r>
      <rPr>
        <sz val="11"/>
        <rFont val="Calibri Light"/>
        <family val="1"/>
        <charset val="204"/>
        <scheme val="major"/>
      </rPr>
      <t>L=1,0</t>
    </r>
    <r>
      <rPr>
        <sz val="11"/>
        <rFont val="AcadNusx"/>
      </rPr>
      <t>m*5=5მ</t>
    </r>
  </si>
  <si>
    <t>ფოლადის მილი</t>
  </si>
  <si>
    <t>ტონა</t>
  </si>
  <si>
    <t>მილტუჩი გამრეცხ მილზე ყრუჩამკეტით</t>
  </si>
  <si>
    <t>ცალი</t>
  </si>
  <si>
    <t>სხვა ხარჯები</t>
  </si>
  <si>
    <t>2. წყალშემკრებისა და ვენტილების ჭის მოწყობა 2,0მX1,0მX1,0მ 2ცალი</t>
  </si>
  <si>
    <t>III კატეგორიის გრუნტის დამუშავება ხელით წყალშემკრებისა და ვენტილების  ჭის მოსაწყობად.</t>
  </si>
  <si>
    <t>8–3–2</t>
  </si>
  <si>
    <t>ღორღით საფუძველის მოწყობა</t>
  </si>
  <si>
    <t>ღორღი</t>
  </si>
  <si>
    <t>6–11–3</t>
  </si>
  <si>
    <t>მონოლითური რკ/ბეტონის ლენტური საძირკვლის, ძირისა და კედლების მოწყობა B25 ბეტონისაგან.</t>
  </si>
  <si>
    <t>ბეტონი B25  გიდროსაიზოლაციო მინარევის  გათვალისწინებით.</t>
  </si>
  <si>
    <t>ყალიბის ფარი</t>
  </si>
  <si>
    <t>მ2</t>
  </si>
  <si>
    <t>ხის ძელი</t>
  </si>
  <si>
    <t>ხის ფიცარი 3*.40მმ და მეტი</t>
  </si>
  <si>
    <t>ელექტროდი</t>
  </si>
  <si>
    <t>კგ</t>
  </si>
  <si>
    <t>არმატურა A-3 ф8</t>
  </si>
  <si>
    <t>ტ</t>
  </si>
  <si>
    <t>პროექტ</t>
  </si>
  <si>
    <t>წყალშემკრებისა და ვენტილების ჭის თავსახურის მოწყობა</t>
  </si>
  <si>
    <t>ლითონის თავსახური საკეტით.</t>
  </si>
  <si>
    <t>კომპ.</t>
  </si>
  <si>
    <t>პროექ.</t>
  </si>
  <si>
    <t>22-22-1</t>
  </si>
  <si>
    <t xml:space="preserve">შემკრები ჭის  გამრეცხი, მაგისტრალური მილისა და გადამღვრელი მილის მოწყობა. </t>
  </si>
  <si>
    <t>ლითონის ფასონური ნაწილები</t>
  </si>
  <si>
    <t>22-24</t>
  </si>
  <si>
    <t>თუჯის ურდულების მოწყობა შემკრები ჭის გამრეცხი და მაგისტრალური მილის  მოსაწყობად.</t>
  </si>
  <si>
    <t>ც</t>
  </si>
  <si>
    <t>თუჯის ურდული  დ=80მმ</t>
  </si>
  <si>
    <t>თუჯის ურდული  დ=50მმ</t>
  </si>
  <si>
    <t>ფოლადის მილი დ=80მმ, დ=50მმ</t>
  </si>
  <si>
    <t>ჭანჭიკი ქანჩით</t>
  </si>
  <si>
    <t>მილტუჩი დ=50მმ</t>
  </si>
  <si>
    <t>მილტუჩი დ=80მმ</t>
  </si>
  <si>
    <t xml:space="preserve">3. სამოთხის წყლის სათავეებიდან შემკრებ ჭამდე დამაკავშირებელი მაგისტრალი </t>
  </si>
  <si>
    <t>III კატეგორიის გრუნტის დამუშავება ხელით.</t>
  </si>
  <si>
    <t>22–6–1</t>
  </si>
  <si>
    <t xml:space="preserve">ლითონის მილების დ=50მმ–მდე მოწყობა ჰიდრავლიკური გამოცდით </t>
  </si>
  <si>
    <t>კმ</t>
  </si>
  <si>
    <t>შრომითი რესურსები</t>
  </si>
  <si>
    <t>მანქანები</t>
  </si>
  <si>
    <t>მილი  Ø32მმ კედლის სისქე 3,2მმ</t>
  </si>
  <si>
    <t>გრძ.მ.</t>
  </si>
  <si>
    <t>მილი  Ø40მმ კედლის სისქე 3,0მმ</t>
  </si>
  <si>
    <t>მილი  Ø50მმ კედლის სისქე 3,0მმ</t>
  </si>
  <si>
    <t>ფასონური ნაწილების მოწყობა (მუხლი, გადამყვანი, სამაგრი)</t>
  </si>
  <si>
    <t>ფასონური ნაწილები</t>
  </si>
  <si>
    <t>დანარჩენი ხარჯები</t>
  </si>
  <si>
    <t>22–13–1</t>
  </si>
  <si>
    <t xml:space="preserve">ლითონის მილების დ=50მმ–მდე იზოლაცია ბიტუმის-მასტიკით </t>
  </si>
  <si>
    <t>ბიტუმის მასტიკი</t>
  </si>
  <si>
    <t>22-20-1.</t>
  </si>
  <si>
    <t>მილების Ø50მმ  მდე გარეცხვა დეზინფექციით</t>
  </si>
  <si>
    <t>წყალი</t>
  </si>
  <si>
    <t>კუბ.მ.</t>
  </si>
  <si>
    <t>22-27-1.</t>
  </si>
  <si>
    <t xml:space="preserve">საპროექტო ხაზის მიერთება  მილსადენებთან </t>
  </si>
  <si>
    <t>ოპერაცია</t>
  </si>
  <si>
    <t>ლითონის მილი</t>
  </si>
  <si>
    <t>მ</t>
  </si>
  <si>
    <t>4. მაგისტრალური წყალსადენი წყლის შემკრები ჭებიდან  არსებულ გამანაწილებელ ჭამდე</t>
  </si>
  <si>
    <t xml:space="preserve">III კატეგორიის გრუნტის დამუშავება ხელით </t>
  </si>
  <si>
    <t>V კატეგორიის გრუნტის დამუშავება ხელით.</t>
  </si>
  <si>
    <t>22–6–2</t>
  </si>
  <si>
    <t xml:space="preserve">ლითონის მილების დ=80მმ-ს მოწყობა ჰიდრავლიკური გამოცდით </t>
  </si>
  <si>
    <t>მილი  Ø80მმ კედლის სისქე 3,5მმ</t>
  </si>
  <si>
    <t>ფასონური ნაწილების მოწყობა (მუხლი, გადამყვანი, ქურო, სამაგრები და სხვა)</t>
  </si>
  <si>
    <t>22–13–3</t>
  </si>
  <si>
    <t>ლითონის მილების იზოლაცია ბიტუმის-მასტიკით სისქით 4მმ.</t>
  </si>
  <si>
    <t xml:space="preserve">ლითონის მილების  პოლიეთილენის თბოიზოლაცია. </t>
  </si>
  <si>
    <t xml:space="preserve">114/19 მმ პოლიეთილენის თბოიზოლაცია. </t>
  </si>
  <si>
    <t>1-81-2</t>
  </si>
  <si>
    <t>გრუნტის უკუჩაყრა ხელით</t>
  </si>
  <si>
    <t>22-20-2.</t>
  </si>
  <si>
    <t>მილების მაგისტრალის გარეცხვა დეზინფექციით</t>
  </si>
  <si>
    <t xml:space="preserve">საპროექტო ხაზის მიერთება მაგისტრალზე მილსადენებთან </t>
  </si>
  <si>
    <t>წერტ.</t>
  </si>
  <si>
    <t>წნევის დამგდები ჭის მოწყობა ლითონის მილით (იხილეთ ნახაზი)</t>
  </si>
  <si>
    <t>წნევის დამგდები ჭა</t>
  </si>
  <si>
    <t>5. ჭების შემოღობვა</t>
  </si>
  <si>
    <t>6-1-1</t>
  </si>
  <si>
    <t>liTonis boZis dabetoneba m150 betoniT</t>
  </si>
  <si>
    <t xml:space="preserve">Sromis danaxarjebi </t>
  </si>
  <si>
    <t>sxva manqana</t>
  </si>
  <si>
    <t>masala:</t>
  </si>
  <si>
    <t>betoni m150</t>
  </si>
  <si>
    <t>sxva masala</t>
  </si>
  <si>
    <t>7-21-8</t>
  </si>
  <si>
    <t xml:space="preserve">liTonis Robis mowyoba liTonis dgarebze </t>
  </si>
  <si>
    <t>grZ.m</t>
  </si>
  <si>
    <t>Sromis danaxarjebi</t>
  </si>
  <si>
    <t xml:space="preserve">sxva manqana </t>
  </si>
  <si>
    <t>ფოლადის მილი d=50X3mm  123cX2,0mX4cX1,02=</t>
  </si>
  <si>
    <t>foladis kvadratuli mili 50X50X3   6X4cali</t>
  </si>
  <si>
    <t>armatura d=12mm</t>
  </si>
  <si>
    <t>tn</t>
  </si>
  <si>
    <t>moTuTiebuli liTonis ekalmavrTuli  Sekvra 250m d=1,8   1800mX4=</t>
  </si>
  <si>
    <t>eleqtrodi</t>
  </si>
  <si>
    <t>kg</t>
  </si>
  <si>
    <t>15-164-8</t>
  </si>
  <si>
    <t>liTonis konstruqciebis SeRebva zeTovani saRebaviT orjer</t>
  </si>
  <si>
    <t>m2</t>
  </si>
  <si>
    <t>zeTovani saRebavi</t>
  </si>
  <si>
    <t>olifa</t>
  </si>
  <si>
    <t>ჯამი</t>
  </si>
  <si>
    <t>zednadebi xarjebi</t>
  </si>
  <si>
    <t>mogeba</t>
  </si>
  <si>
    <t xml:space="preserve">jami </t>
  </si>
  <si>
    <t>masalis transportireba</t>
  </si>
  <si>
    <t>gauTvaliswinebeli xarjebi</t>
  </si>
  <si>
    <t xml:space="preserve">dRg </t>
  </si>
  <si>
    <t xml:space="preserve"> sof. zanavSi wylis saTave nagebobis e.w. "samoTxis wylis" mowyobis  II etapi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</si>
</sst>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[$-437]yyyy\ &quot;წლის&quot;\ dd\ mm\,\ dddd"/>
    <numFmt numFmtId="166" formatCode="0.000"/>
    <numFmt numFmtId="167" formatCode="_-* #,##0.00_р_._-;\-* #,##0.00_р_._-;_-* \-??_р_._-;_-@_-"/>
    <numFmt numFmtId="168" formatCode="_-* #,##0.0_р_._-;\-* #,##0.0_р_._-;_-* \-??_р_._-;_-@_-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cadNusx"/>
    </font>
    <font>
      <b/>
      <vertAlign val="superscript"/>
      <sz val="11"/>
      <name val="AcadNusx"/>
    </font>
    <font>
      <sz val="11"/>
      <color theme="1"/>
      <name val="Calibri"/>
      <family val="1"/>
      <charset val="204"/>
      <scheme val="minor"/>
    </font>
    <font>
      <sz val="11"/>
      <name val="Times New Roman"/>
      <family val="1"/>
    </font>
    <font>
      <b/>
      <sz val="11"/>
      <name val="Calibri"/>
      <family val="1"/>
      <charset val="204"/>
      <scheme val="minor"/>
    </font>
    <font>
      <b/>
      <sz val="11"/>
      <color theme="1"/>
      <name val="Calibri"/>
      <family val="1"/>
      <charset val="204"/>
      <scheme val="minor"/>
    </font>
    <font>
      <sz val="11"/>
      <name val="Calibri"/>
      <family val="1"/>
      <charset val="204"/>
      <scheme val="minor"/>
    </font>
    <font>
      <i/>
      <sz val="11"/>
      <name val="Calibri"/>
      <family val="1"/>
      <charset val="204"/>
      <scheme val="minor"/>
    </font>
    <font>
      <sz val="11"/>
      <name val="Calibri Light"/>
      <family val="1"/>
      <charset val="204"/>
      <scheme val="major"/>
    </font>
    <font>
      <sz val="11"/>
      <name val="Calibri"/>
      <family val="2"/>
      <charset val="204"/>
      <scheme val="minor"/>
    </font>
    <font>
      <i/>
      <sz val="11"/>
      <color theme="1"/>
      <name val="Calibri"/>
      <family val="1"/>
      <charset val="204"/>
      <scheme val="minor"/>
    </font>
    <font>
      <sz val="11"/>
      <color rgb="FFFF0000"/>
      <name val="Calibri"/>
      <family val="1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cadNusx"/>
    </font>
    <font>
      <sz val="10"/>
      <name val="Times New Roman"/>
      <family val="1"/>
      <charset val="204"/>
    </font>
    <font>
      <b/>
      <sz val="10"/>
      <name val="AcadNusx"/>
    </font>
    <font>
      <b/>
      <sz val="11"/>
      <name val="Times New Roman"/>
      <family val="1"/>
    </font>
    <font>
      <b/>
      <sz val="11"/>
      <name val="Times New Roman"/>
      <family val="1"/>
      <charset val="204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9" fontId="25" fillId="0" borderId="0" applyFont="0" applyFill="0" applyBorder="0" applyAlignment="0" applyProtection="0"/>
  </cellStyleXfs>
  <cellXfs count="248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left" vertical="center"/>
    </xf>
    <xf numFmtId="0" fontId="2" fillId="0" borderId="0" xfId="0" applyFont="1" applyFill="1" applyProtection="1"/>
    <xf numFmtId="2" fontId="7" fillId="0" borderId="0" xfId="4" applyNumberFormat="1" applyFont="1" applyFill="1" applyAlignment="1" applyProtection="1">
      <alignment horizontal="center" vertical="center"/>
    </xf>
    <xf numFmtId="0" fontId="7" fillId="0" borderId="0" xfId="3" applyFont="1" applyFill="1" applyAlignment="1" applyProtection="1">
      <alignment horizontal="center"/>
    </xf>
    <xf numFmtId="9" fontId="7" fillId="0" borderId="0" xfId="6" applyFont="1" applyFill="1" applyAlignment="1" applyProtection="1">
      <alignment horizontal="center" vertical="center"/>
    </xf>
    <xf numFmtId="2" fontId="7" fillId="0" borderId="1" xfId="4" applyNumberFormat="1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center" vertical="center" wrapText="1"/>
    </xf>
    <xf numFmtId="9" fontId="7" fillId="0" borderId="1" xfId="6" applyFont="1" applyFill="1" applyBorder="1" applyAlignment="1" applyProtection="1">
      <alignment horizontal="center" vertical="center"/>
    </xf>
    <xf numFmtId="0" fontId="5" fillId="3" borderId="1" xfId="5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vertical="top" wrapText="1"/>
    </xf>
    <xf numFmtId="14" fontId="13" fillId="3" borderId="1" xfId="7" applyNumberFormat="1" applyFont="1" applyFill="1" applyBorder="1" applyAlignment="1">
      <alignment vertical="center" wrapText="1"/>
    </xf>
    <xf numFmtId="0" fontId="11" fillId="3" borderId="1" xfId="7" applyFont="1" applyFill="1" applyBorder="1" applyAlignment="1">
      <alignment horizontal="left" vertical="center" wrapText="1"/>
    </xf>
    <xf numFmtId="0" fontId="11" fillId="3" borderId="1" xfId="7" applyFont="1" applyFill="1" applyBorder="1" applyAlignment="1">
      <alignment horizontal="center" vertical="center" wrapText="1"/>
    </xf>
    <xf numFmtId="2" fontId="11" fillId="3" borderId="1" xfId="7" applyNumberFormat="1" applyFont="1" applyFill="1" applyBorder="1" applyAlignment="1">
      <alignment horizontal="center" wrapText="1"/>
    </xf>
    <xf numFmtId="2" fontId="11" fillId="3" borderId="1" xfId="7" applyNumberFormat="1" applyFont="1" applyFill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 applyProtection="1">
      <alignment horizontal="left" vertical="center" wrapText="1"/>
    </xf>
    <xf numFmtId="2" fontId="13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top" wrapText="1"/>
    </xf>
    <xf numFmtId="0" fontId="13" fillId="3" borderId="1" xfId="0" applyFont="1" applyFill="1" applyBorder="1" applyAlignment="1">
      <alignment horizontal="left" vertical="top"/>
    </xf>
    <xf numFmtId="2" fontId="13" fillId="3" borderId="1" xfId="0" applyNumberFormat="1" applyFont="1" applyFill="1" applyBorder="1" applyAlignment="1">
      <alignment horizontal="center" vertical="center"/>
    </xf>
    <xf numFmtId="166" fontId="13" fillId="3" borderId="1" xfId="0" applyNumberFormat="1" applyFont="1" applyFill="1" applyBorder="1" applyAlignment="1">
      <alignment horizontal="center" vertical="center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/>
    </xf>
    <xf numFmtId="2" fontId="13" fillId="3" borderId="1" xfId="0" applyNumberFormat="1" applyFont="1" applyFill="1" applyBorder="1" applyAlignment="1">
      <alignment horizontal="left" vertical="center"/>
    </xf>
    <xf numFmtId="0" fontId="13" fillId="3" borderId="1" xfId="7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vertical="top" wrapText="1"/>
    </xf>
    <xf numFmtId="2" fontId="9" fillId="3" borderId="1" xfId="0" applyNumberFormat="1" applyFont="1" applyFill="1" applyBorder="1" applyAlignment="1">
      <alignment vertical="top" wrapText="1"/>
    </xf>
    <xf numFmtId="2" fontId="17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wrapText="1"/>
    </xf>
    <xf numFmtId="2" fontId="9" fillId="3" borderId="1" xfId="0" applyNumberFormat="1" applyFont="1" applyFill="1" applyBorder="1" applyAlignment="1">
      <alignment horizontal="center" wrapText="1"/>
    </xf>
    <xf numFmtId="2" fontId="18" fillId="3" borderId="1" xfId="0" applyNumberFormat="1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left" vertical="center" wrapText="1"/>
    </xf>
    <xf numFmtId="2" fontId="9" fillId="3" borderId="1" xfId="0" applyNumberFormat="1" applyFont="1" applyFill="1" applyBorder="1" applyAlignment="1">
      <alignment horizontal="left" vertical="center"/>
    </xf>
    <xf numFmtId="2" fontId="9" fillId="3" borderId="1" xfId="0" applyNumberFormat="1" applyFont="1" applyFill="1" applyBorder="1" applyAlignment="1">
      <alignment horizontal="center"/>
    </xf>
    <xf numFmtId="2" fontId="9" fillId="3" borderId="1" xfId="0" applyNumberFormat="1" applyFont="1" applyFill="1" applyBorder="1" applyAlignment="1">
      <alignment horizontal="center" vertical="center"/>
    </xf>
    <xf numFmtId="0" fontId="11" fillId="3" borderId="1" xfId="8" applyFont="1" applyFill="1" applyBorder="1" applyAlignment="1">
      <alignment horizontal="left" vertical="center" wrapText="1"/>
    </xf>
    <xf numFmtId="0" fontId="11" fillId="3" borderId="1" xfId="8" applyFont="1" applyFill="1" applyBorder="1" applyAlignment="1">
      <alignment horizontal="center" vertical="center" wrapText="1"/>
    </xf>
    <xf numFmtId="2" fontId="11" fillId="3" borderId="1" xfId="8" applyNumberFormat="1" applyFont="1" applyFill="1" applyBorder="1" applyAlignment="1">
      <alignment horizontal="center" vertical="center" wrapText="1"/>
    </xf>
    <xf numFmtId="2" fontId="13" fillId="3" borderId="1" xfId="8" applyNumberFormat="1" applyFont="1" applyFill="1" applyBorder="1" applyAlignment="1">
      <alignment horizontal="center" vertical="center" wrapText="1"/>
    </xf>
    <xf numFmtId="0" fontId="13" fillId="3" borderId="1" xfId="8" applyFont="1" applyFill="1" applyBorder="1" applyAlignment="1">
      <alignment horizontal="left" vertical="center" wrapText="1"/>
    </xf>
    <xf numFmtId="0" fontId="13" fillId="3" borderId="1" xfId="8" applyFont="1" applyFill="1" applyBorder="1" applyAlignment="1">
      <alignment horizontal="center" wrapText="1"/>
    </xf>
    <xf numFmtId="2" fontId="13" fillId="3" borderId="1" xfId="8" applyNumberFormat="1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wrapText="1"/>
    </xf>
    <xf numFmtId="2" fontId="12" fillId="3" borderId="1" xfId="0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66" fontId="12" fillId="3" borderId="1" xfId="0" applyNumberFormat="1" applyFont="1" applyFill="1" applyBorder="1" applyAlignment="1">
      <alignment horizontal="center" vertical="center" wrapText="1"/>
    </xf>
    <xf numFmtId="0" fontId="13" fillId="3" borderId="1" xfId="8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left" vertical="center" wrapText="1"/>
    </xf>
    <xf numFmtId="2" fontId="12" fillId="3" borderId="1" xfId="0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 applyProtection="1">
      <alignment horizontal="center" vertical="top" wrapText="1"/>
    </xf>
    <xf numFmtId="0" fontId="22" fillId="0" borderId="1" xfId="0" applyFont="1" applyFill="1" applyBorder="1" applyAlignment="1" applyProtection="1">
      <alignment horizontal="left" vertical="top" wrapText="1"/>
    </xf>
    <xf numFmtId="2" fontId="20" fillId="0" borderId="1" xfId="0" applyNumberFormat="1" applyFont="1" applyFill="1" applyBorder="1" applyAlignment="1" applyProtection="1">
      <alignment horizontal="center" vertical="top" wrapText="1"/>
    </xf>
    <xf numFmtId="167" fontId="22" fillId="4" borderId="1" xfId="1" applyNumberFormat="1" applyFont="1" applyFill="1" applyBorder="1" applyAlignment="1" applyProtection="1">
      <alignment vertical="center" wrapText="1"/>
    </xf>
    <xf numFmtId="167" fontId="20" fillId="0" borderId="1" xfId="1" applyNumberFormat="1" applyFont="1" applyFill="1" applyBorder="1" applyAlignment="1" applyProtection="1">
      <alignment vertical="top" wrapText="1"/>
    </xf>
    <xf numFmtId="0" fontId="20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center" vertical="top" wrapText="1"/>
    </xf>
    <xf numFmtId="167" fontId="20" fillId="0" borderId="1" xfId="1" applyNumberFormat="1" applyFont="1" applyFill="1" applyBorder="1" applyAlignment="1" applyProtection="1">
      <alignment vertical="center" wrapText="1"/>
    </xf>
    <xf numFmtId="0" fontId="20" fillId="0" borderId="1" xfId="2" applyFont="1" applyFill="1" applyBorder="1" applyAlignment="1" applyProtection="1">
      <alignment horizontal="left" vertical="top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20" fillId="0" borderId="8" xfId="2" applyFont="1" applyFill="1" applyBorder="1" applyAlignment="1" applyProtection="1">
      <alignment horizontal="center" vertical="center" wrapText="1"/>
    </xf>
    <xf numFmtId="2" fontId="20" fillId="0" borderId="8" xfId="0" applyNumberFormat="1" applyFont="1" applyFill="1" applyBorder="1" applyAlignment="1" applyProtection="1">
      <alignment horizontal="center" vertical="center" wrapText="1"/>
    </xf>
    <xf numFmtId="167" fontId="22" fillId="4" borderId="8" xfId="1" applyNumberFormat="1" applyFont="1" applyFill="1" applyBorder="1" applyAlignment="1" applyProtection="1">
      <alignment vertical="center" wrapText="1"/>
    </xf>
    <xf numFmtId="167" fontId="20" fillId="0" borderId="8" xfId="1" applyNumberFormat="1" applyFont="1" applyFill="1" applyBorder="1" applyAlignment="1" applyProtection="1">
      <alignment vertical="center" wrapText="1"/>
    </xf>
    <xf numFmtId="0" fontId="20" fillId="0" borderId="10" xfId="0" applyFont="1" applyFill="1" applyBorder="1" applyAlignment="1" applyProtection="1">
      <alignment horizontal="center" vertical="top" wrapText="1"/>
    </xf>
    <xf numFmtId="0" fontId="20" fillId="0" borderId="10" xfId="0" applyFont="1" applyFill="1" applyBorder="1" applyAlignment="1" applyProtection="1">
      <alignment vertical="center" wrapText="1"/>
    </xf>
    <xf numFmtId="0" fontId="20" fillId="0" borderId="10" xfId="2" applyFont="1" applyFill="1" applyBorder="1" applyAlignment="1" applyProtection="1">
      <alignment horizontal="center" vertical="center" wrapText="1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7" fontId="20" fillId="3" borderId="10" xfId="1" applyNumberFormat="1" applyFont="1" applyFill="1" applyBorder="1" applyAlignment="1" applyProtection="1">
      <alignment vertical="center" wrapText="1"/>
    </xf>
    <xf numFmtId="167" fontId="20" fillId="0" borderId="10" xfId="1" applyNumberFormat="1" applyFont="1" applyFill="1" applyBorder="1" applyAlignment="1" applyProtection="1">
      <alignment vertical="center" wrapText="1"/>
    </xf>
    <xf numFmtId="0" fontId="20" fillId="0" borderId="10" xfId="0" applyFont="1" applyFill="1" applyBorder="1" applyAlignment="1" applyProtection="1">
      <alignment horizontal="center" vertical="center" wrapText="1"/>
    </xf>
    <xf numFmtId="0" fontId="20" fillId="5" borderId="10" xfId="0" applyFont="1" applyFill="1" applyBorder="1" applyAlignment="1" applyProtection="1">
      <alignment vertical="center" wrapText="1"/>
    </xf>
    <xf numFmtId="0" fontId="20" fillId="5" borderId="10" xfId="2" applyFont="1" applyFill="1" applyBorder="1" applyAlignment="1" applyProtection="1">
      <alignment horizontal="center" vertical="center" wrapText="1"/>
    </xf>
    <xf numFmtId="2" fontId="20" fillId="5" borderId="10" xfId="0" applyNumberFormat="1" applyFont="1" applyFill="1" applyBorder="1" applyAlignment="1" applyProtection="1">
      <alignment horizontal="center" vertical="center" wrapText="1"/>
    </xf>
    <xf numFmtId="167" fontId="20" fillId="5" borderId="10" xfId="1" applyNumberFormat="1" applyFont="1" applyFill="1" applyBorder="1" applyAlignment="1" applyProtection="1">
      <alignment vertical="center" wrapText="1"/>
    </xf>
    <xf numFmtId="0" fontId="20" fillId="3" borderId="10" xfId="2" applyFont="1" applyFill="1" applyBorder="1" applyAlignment="1" applyProtection="1">
      <alignment horizontal="center" vertical="center" wrapText="1"/>
    </xf>
    <xf numFmtId="2" fontId="20" fillId="3" borderId="10" xfId="0" applyNumberFormat="1" applyFont="1" applyFill="1" applyBorder="1" applyAlignment="1" applyProtection="1">
      <alignment horizontal="center" vertical="center" wrapText="1"/>
    </xf>
    <xf numFmtId="167" fontId="20" fillId="4" borderId="10" xfId="1" applyNumberFormat="1" applyFont="1" applyFill="1" applyBorder="1" applyAlignment="1" applyProtection="1">
      <alignment vertical="center" wrapText="1"/>
    </xf>
    <xf numFmtId="0" fontId="20" fillId="3" borderId="10" xfId="0" applyFont="1" applyFill="1" applyBorder="1" applyAlignment="1" applyProtection="1">
      <alignment vertical="center" wrapText="1"/>
    </xf>
    <xf numFmtId="168" fontId="20" fillId="3" borderId="10" xfId="1" applyNumberFormat="1" applyFont="1" applyFill="1" applyBorder="1" applyAlignment="1" applyProtection="1">
      <alignment vertical="center" wrapText="1"/>
    </xf>
    <xf numFmtId="0" fontId="20" fillId="3" borderId="10" xfId="0" applyFont="1" applyFill="1" applyBorder="1" applyAlignment="1" applyProtection="1">
      <alignment horizontal="center" vertical="center" wrapText="1"/>
    </xf>
    <xf numFmtId="0" fontId="20" fillId="3" borderId="10" xfId="0" applyFont="1" applyFill="1" applyBorder="1" applyAlignment="1" applyProtection="1">
      <alignment horizontal="left" vertical="center" wrapText="1"/>
    </xf>
    <xf numFmtId="0" fontId="20" fillId="3" borderId="11" xfId="0" applyFont="1" applyFill="1" applyBorder="1" applyAlignment="1" applyProtection="1">
      <alignment horizontal="center" vertical="center" wrapText="1"/>
    </xf>
    <xf numFmtId="0" fontId="22" fillId="3" borderId="8" xfId="0" applyFont="1" applyFill="1" applyBorder="1" applyAlignment="1" applyProtection="1">
      <alignment horizontal="left" vertical="top" wrapText="1"/>
    </xf>
    <xf numFmtId="0" fontId="22" fillId="3" borderId="8" xfId="0" applyFont="1" applyFill="1" applyBorder="1" applyAlignment="1" applyProtection="1">
      <alignment horizontal="center" vertical="top" wrapText="1"/>
    </xf>
    <xf numFmtId="2" fontId="22" fillId="3" borderId="8" xfId="0" applyNumberFormat="1" applyFont="1" applyFill="1" applyBorder="1" applyAlignment="1" applyProtection="1">
      <alignment horizontal="center" vertical="top" wrapText="1"/>
    </xf>
    <xf numFmtId="0" fontId="20" fillId="0" borderId="10" xfId="0" applyFont="1" applyFill="1" applyBorder="1" applyAlignment="1" applyProtection="1">
      <alignment vertical="top" wrapText="1"/>
    </xf>
    <xf numFmtId="2" fontId="20" fillId="0" borderId="10" xfId="0" applyNumberFormat="1" applyFont="1" applyFill="1" applyBorder="1" applyAlignment="1" applyProtection="1">
      <alignment horizontal="center" vertical="top" wrapText="1"/>
    </xf>
    <xf numFmtId="0" fontId="20" fillId="0" borderId="10" xfId="2" applyFont="1" applyFill="1" applyBorder="1" applyAlignment="1" applyProtection="1">
      <alignment horizontal="left" vertical="top" wrapText="1"/>
    </xf>
    <xf numFmtId="0" fontId="10" fillId="0" borderId="1" xfId="2" applyFont="1" applyFill="1" applyBorder="1" applyAlignment="1" applyProtection="1">
      <alignment horizontal="center" vertical="center"/>
    </xf>
    <xf numFmtId="0" fontId="5" fillId="0" borderId="1" xfId="2" applyFont="1" applyFill="1" applyBorder="1" applyAlignment="1" applyProtection="1">
      <alignment horizontal="left" vertical="center" wrapText="1"/>
    </xf>
    <xf numFmtId="2" fontId="10" fillId="0" borderId="1" xfId="2" applyNumberFormat="1" applyFont="1" applyFill="1" applyBorder="1" applyAlignment="1" applyProtection="1">
      <alignment horizontal="center" vertical="center"/>
    </xf>
    <xf numFmtId="2" fontId="10" fillId="0" borderId="1" xfId="9" applyNumberFormat="1" applyFont="1" applyFill="1" applyBorder="1" applyAlignment="1" applyProtection="1">
      <alignment horizontal="center" vertical="center"/>
    </xf>
    <xf numFmtId="2" fontId="23" fillId="0" borderId="1" xfId="9" applyNumberFormat="1" applyFont="1" applyFill="1" applyBorder="1" applyAlignment="1" applyProtection="1">
      <alignment horizontal="center" vertical="center"/>
    </xf>
    <xf numFmtId="0" fontId="23" fillId="0" borderId="1" xfId="2" applyFont="1" applyFill="1" applyBorder="1" applyAlignment="1" applyProtection="1">
      <alignment horizontal="center" vertical="center"/>
    </xf>
    <xf numFmtId="2" fontId="24" fillId="0" borderId="1" xfId="9" applyNumberFormat="1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0" fontId="5" fillId="0" borderId="0" xfId="1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9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3" applyFont="1" applyFill="1" applyAlignment="1" applyProtection="1">
      <alignment horizontal="center" vertical="center"/>
    </xf>
    <xf numFmtId="0" fontId="7" fillId="0" borderId="0" xfId="3" applyFont="1" applyFill="1" applyAlignment="1" applyProtection="1">
      <alignment horizontal="left" wrapText="1"/>
    </xf>
    <xf numFmtId="0" fontId="7" fillId="0" borderId="15" xfId="5" applyFont="1" applyFill="1" applyBorder="1" applyAlignment="1" applyProtection="1">
      <alignment horizontal="center" vertical="center"/>
    </xf>
    <xf numFmtId="2" fontId="7" fillId="0" borderId="16" xfId="4" applyNumberFormat="1" applyFont="1" applyFill="1" applyBorder="1" applyAlignment="1" applyProtection="1">
      <alignment horizontal="center" vertical="center"/>
    </xf>
    <xf numFmtId="2" fontId="9" fillId="3" borderId="16" xfId="0" applyNumberFormat="1" applyFont="1" applyFill="1" applyBorder="1" applyAlignment="1">
      <alignment horizontal="center" vertical="center" wrapText="1"/>
    </xf>
    <xf numFmtId="2" fontId="12" fillId="3" borderId="16" xfId="0" applyNumberFormat="1" applyFont="1" applyFill="1" applyBorder="1" applyAlignment="1">
      <alignment horizontal="center" vertical="center" wrapText="1"/>
    </xf>
    <xf numFmtId="2" fontId="7" fillId="0" borderId="16" xfId="0" applyNumberFormat="1" applyFont="1" applyFill="1" applyBorder="1" applyAlignment="1">
      <alignment horizontal="center" vertical="center" wrapText="1"/>
    </xf>
    <xf numFmtId="2" fontId="11" fillId="3" borderId="16" xfId="0" applyNumberFormat="1" applyFont="1" applyFill="1" applyBorder="1" applyAlignment="1">
      <alignment horizontal="center" vertical="center" wrapText="1"/>
    </xf>
    <xf numFmtId="2" fontId="13" fillId="3" borderId="16" xfId="0" applyNumberFormat="1" applyFont="1" applyFill="1" applyBorder="1" applyAlignment="1">
      <alignment horizontal="center" vertical="center" wrapText="1"/>
    </xf>
    <xf numFmtId="2" fontId="13" fillId="3" borderId="16" xfId="0" applyNumberFormat="1" applyFont="1" applyFill="1" applyBorder="1" applyAlignment="1">
      <alignment horizontal="center" vertical="center"/>
    </xf>
    <xf numFmtId="1" fontId="9" fillId="3" borderId="15" xfId="0" applyNumberFormat="1" applyFont="1" applyFill="1" applyBorder="1" applyAlignment="1">
      <alignment horizontal="center" vertical="center" wrapText="1"/>
    </xf>
    <xf numFmtId="2" fontId="9" fillId="3" borderId="16" xfId="0" applyNumberFormat="1" applyFont="1" applyFill="1" applyBorder="1" applyAlignment="1">
      <alignment horizontal="center" vertical="center"/>
    </xf>
    <xf numFmtId="2" fontId="13" fillId="3" borderId="16" xfId="8" applyNumberFormat="1" applyFont="1" applyFill="1" applyBorder="1" applyAlignment="1">
      <alignment horizontal="center" vertical="center" wrapText="1"/>
    </xf>
    <xf numFmtId="1" fontId="18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top" wrapText="1"/>
    </xf>
    <xf numFmtId="167" fontId="20" fillId="0" borderId="16" xfId="1" applyNumberFormat="1" applyFont="1" applyFill="1" applyBorder="1" applyAlignment="1" applyProtection="1">
      <alignment vertical="top" wrapText="1"/>
    </xf>
    <xf numFmtId="167" fontId="20" fillId="0" borderId="16" xfId="1" applyNumberFormat="1" applyFont="1" applyFill="1" applyBorder="1" applyAlignment="1" applyProtection="1">
      <alignment vertical="center" wrapText="1"/>
    </xf>
    <xf numFmtId="0" fontId="20" fillId="0" borderId="20" xfId="0" applyFont="1" applyFill="1" applyBorder="1" applyAlignment="1" applyProtection="1">
      <alignment horizontal="center" vertical="top" wrapText="1"/>
    </xf>
    <xf numFmtId="167" fontId="20" fillId="0" borderId="21" xfId="1" applyNumberFormat="1" applyFont="1" applyFill="1" applyBorder="1" applyAlignment="1" applyProtection="1">
      <alignment vertical="center" wrapText="1"/>
    </xf>
    <xf numFmtId="0" fontId="20" fillId="0" borderId="22" xfId="0" applyFont="1" applyFill="1" applyBorder="1" applyAlignment="1" applyProtection="1">
      <alignment horizontal="center" vertical="top" wrapText="1"/>
    </xf>
    <xf numFmtId="167" fontId="20" fillId="0" borderId="23" xfId="1" applyNumberFormat="1" applyFont="1" applyFill="1" applyBorder="1" applyAlignment="1" applyProtection="1">
      <alignment vertical="center" wrapText="1"/>
    </xf>
    <xf numFmtId="167" fontId="20" fillId="3" borderId="23" xfId="1" applyNumberFormat="1" applyFont="1" applyFill="1" applyBorder="1" applyAlignment="1" applyProtection="1">
      <alignment vertical="center" wrapText="1"/>
    </xf>
    <xf numFmtId="0" fontId="4" fillId="0" borderId="22" xfId="0" applyFont="1" applyFill="1" applyBorder="1" applyAlignment="1" applyProtection="1">
      <alignment horizontal="center" vertical="top" wrapText="1"/>
    </xf>
    <xf numFmtId="0" fontId="10" fillId="0" borderId="15" xfId="2" applyFont="1" applyFill="1" applyBorder="1" applyAlignment="1" applyProtection="1">
      <alignment horizontal="center" vertical="center"/>
    </xf>
    <xf numFmtId="2" fontId="23" fillId="0" borderId="16" xfId="9" applyNumberFormat="1" applyFont="1" applyFill="1" applyBorder="1" applyAlignment="1" applyProtection="1">
      <alignment horizontal="center" vertical="center"/>
    </xf>
    <xf numFmtId="2" fontId="24" fillId="0" borderId="16" xfId="9" applyNumberFormat="1" applyFont="1" applyFill="1" applyBorder="1" applyAlignment="1" applyProtection="1">
      <alignment horizontal="center" vertical="center"/>
    </xf>
    <xf numFmtId="0" fontId="5" fillId="0" borderId="15" xfId="3" applyFont="1" applyFill="1" applyBorder="1" applyAlignment="1" applyProtection="1">
      <alignment horizontal="center" vertical="center"/>
    </xf>
    <xf numFmtId="2" fontId="5" fillId="0" borderId="16" xfId="1" applyNumberFormat="1" applyFont="1" applyFill="1" applyBorder="1" applyAlignment="1" applyProtection="1">
      <alignment horizontal="center" vertical="center"/>
    </xf>
    <xf numFmtId="0" fontId="10" fillId="0" borderId="19" xfId="2" applyFont="1" applyFill="1" applyBorder="1" applyAlignment="1" applyProtection="1">
      <alignment horizontal="center" vertical="center"/>
    </xf>
    <xf numFmtId="0" fontId="10" fillId="0" borderId="7" xfId="2" applyFont="1" applyFill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left" vertical="center" wrapText="1"/>
    </xf>
    <xf numFmtId="2" fontId="10" fillId="0" borderId="7" xfId="2" applyNumberFormat="1" applyFont="1" applyFill="1" applyBorder="1" applyAlignment="1" applyProtection="1">
      <alignment horizontal="center" vertical="center"/>
    </xf>
    <xf numFmtId="2" fontId="10" fillId="0" borderId="7" xfId="9" applyNumberFormat="1" applyFont="1" applyFill="1" applyBorder="1" applyAlignment="1" applyProtection="1">
      <alignment horizontal="center" vertical="center"/>
    </xf>
    <xf numFmtId="2" fontId="23" fillId="0" borderId="7" xfId="9" applyNumberFormat="1" applyFont="1" applyFill="1" applyBorder="1" applyAlignment="1" applyProtection="1">
      <alignment horizontal="center" vertical="center"/>
    </xf>
    <xf numFmtId="2" fontId="23" fillId="0" borderId="24" xfId="9" applyNumberFormat="1" applyFont="1" applyFill="1" applyBorder="1" applyAlignment="1" applyProtection="1">
      <alignment horizontal="center" vertical="center"/>
    </xf>
    <xf numFmtId="0" fontId="9" fillId="7" borderId="25" xfId="0" applyFont="1" applyFill="1" applyBorder="1" applyAlignment="1">
      <alignment horizontal="center" wrapText="1"/>
    </xf>
    <xf numFmtId="0" fontId="9" fillId="7" borderId="26" xfId="0" applyFont="1" applyFill="1" applyBorder="1" applyAlignment="1">
      <alignment horizontal="center" wrapText="1"/>
    </xf>
    <xf numFmtId="0" fontId="12" fillId="7" borderId="26" xfId="0" applyFont="1" applyFill="1" applyBorder="1" applyAlignment="1">
      <alignment horizontal="center" vertical="center" wrapText="1"/>
    </xf>
    <xf numFmtId="2" fontId="9" fillId="7" borderId="26" xfId="0" applyNumberFormat="1" applyFont="1" applyFill="1" applyBorder="1" applyAlignment="1">
      <alignment horizontal="center" wrapText="1"/>
    </xf>
    <xf numFmtId="2" fontId="9" fillId="7" borderId="26" xfId="0" applyNumberFormat="1" applyFont="1" applyFill="1" applyBorder="1" applyAlignment="1">
      <alignment horizontal="center" vertical="center" wrapText="1"/>
    </xf>
    <xf numFmtId="2" fontId="12" fillId="7" borderId="26" xfId="0" applyNumberFormat="1" applyFont="1" applyFill="1" applyBorder="1" applyAlignment="1">
      <alignment horizontal="center" vertical="center" wrapText="1"/>
    </xf>
    <xf numFmtId="2" fontId="12" fillId="7" borderId="27" xfId="0" applyNumberFormat="1" applyFont="1" applyFill="1" applyBorder="1" applyAlignment="1">
      <alignment horizontal="center" vertical="center" wrapText="1"/>
    </xf>
    <xf numFmtId="0" fontId="5" fillId="0" borderId="17" xfId="3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 applyProtection="1">
      <alignment horizontal="left" vertical="center"/>
    </xf>
    <xf numFmtId="2" fontId="5" fillId="0" borderId="5" xfId="4" applyNumberFormat="1" applyFont="1" applyFill="1" applyBorder="1" applyAlignment="1" applyProtection="1">
      <alignment horizontal="center" vertical="center"/>
    </xf>
    <xf numFmtId="2" fontId="5" fillId="0" borderId="5" xfId="1" applyNumberFormat="1" applyFont="1" applyFill="1" applyBorder="1" applyAlignment="1" applyProtection="1">
      <alignment horizontal="center" vertical="center"/>
    </xf>
    <xf numFmtId="2" fontId="5" fillId="0" borderId="28" xfId="1" applyNumberFormat="1" applyFont="1" applyFill="1" applyBorder="1" applyAlignment="1" applyProtection="1">
      <alignment horizontal="center" vertical="center"/>
    </xf>
    <xf numFmtId="0" fontId="5" fillId="7" borderId="25" xfId="3" applyFont="1" applyFill="1" applyBorder="1" applyAlignment="1" applyProtection="1">
      <alignment horizontal="center" vertical="center"/>
    </xf>
    <xf numFmtId="0" fontId="5" fillId="7" borderId="26" xfId="3" applyFont="1" applyFill="1" applyBorder="1" applyAlignment="1" applyProtection="1">
      <alignment horizontal="center" vertical="center"/>
    </xf>
    <xf numFmtId="0" fontId="5" fillId="7" borderId="26" xfId="3" applyFont="1" applyFill="1" applyBorder="1" applyAlignment="1" applyProtection="1">
      <alignment horizontal="left" vertical="center"/>
    </xf>
    <xf numFmtId="2" fontId="5" fillId="7" borderId="26" xfId="4" applyNumberFormat="1" applyFont="1" applyFill="1" applyBorder="1" applyAlignment="1" applyProtection="1">
      <alignment horizontal="center" vertical="center"/>
    </xf>
    <xf numFmtId="2" fontId="5" fillId="7" borderId="26" xfId="1" applyNumberFormat="1" applyFont="1" applyFill="1" applyBorder="1" applyAlignment="1" applyProtection="1">
      <alignment horizontal="center" vertical="center"/>
    </xf>
    <xf numFmtId="9" fontId="23" fillId="6" borderId="7" xfId="2" applyNumberFormat="1" applyFont="1" applyFill="1" applyBorder="1" applyAlignment="1" applyProtection="1">
      <alignment horizontal="center" vertical="center"/>
    </xf>
    <xf numFmtId="9" fontId="23" fillId="6" borderId="1" xfId="2" applyNumberFormat="1" applyFont="1" applyFill="1" applyBorder="1" applyAlignment="1" applyProtection="1">
      <alignment horizontal="center" vertical="center"/>
    </xf>
    <xf numFmtId="9" fontId="5" fillId="6" borderId="1" xfId="3" applyNumberFormat="1" applyFont="1" applyFill="1" applyBorder="1" applyAlignment="1" applyProtection="1">
      <alignment horizontal="center" vertical="center"/>
    </xf>
    <xf numFmtId="9" fontId="5" fillId="6" borderId="1" xfId="6" applyFont="1" applyFill="1" applyBorder="1" applyAlignment="1" applyProtection="1">
      <alignment horizontal="center" vertical="center"/>
    </xf>
    <xf numFmtId="9" fontId="5" fillId="6" borderId="5" xfId="6" applyFont="1" applyFill="1" applyBorder="1" applyAlignment="1" applyProtection="1">
      <alignment horizontal="center" vertical="center"/>
    </xf>
    <xf numFmtId="1" fontId="5" fillId="7" borderId="27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7" fillId="0" borderId="12" xfId="5" applyNumberFormat="1" applyFont="1" applyFill="1" applyBorder="1" applyAlignment="1" applyProtection="1">
      <alignment horizontal="center" vertical="center"/>
    </xf>
    <xf numFmtId="0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5" applyFont="1" applyFill="1" applyBorder="1" applyAlignment="1" applyProtection="1">
      <alignment horizontal="center" vertical="center"/>
    </xf>
    <xf numFmtId="0" fontId="7" fillId="0" borderId="1" xfId="5" applyFont="1" applyFill="1" applyBorder="1" applyAlignment="1" applyProtection="1">
      <alignment horizontal="center" vertical="center"/>
    </xf>
    <xf numFmtId="0" fontId="7" fillId="0" borderId="13" xfId="5" applyFont="1" applyFill="1" applyBorder="1" applyAlignment="1" applyProtection="1">
      <alignment horizontal="center" vertical="center" wrapText="1"/>
    </xf>
    <xf numFmtId="0" fontId="7" fillId="0" borderId="1" xfId="5" applyFont="1" applyFill="1" applyBorder="1" applyAlignment="1" applyProtection="1">
      <alignment horizontal="center" vertical="center" wrapText="1"/>
    </xf>
    <xf numFmtId="9" fontId="7" fillId="0" borderId="13" xfId="6" applyFont="1" applyFill="1" applyBorder="1" applyAlignment="1" applyProtection="1">
      <alignment horizontal="center" vertical="center"/>
    </xf>
    <xf numFmtId="9" fontId="7" fillId="0" borderId="1" xfId="6" applyFont="1" applyFill="1" applyBorder="1" applyAlignment="1" applyProtection="1">
      <alignment horizontal="center" vertical="center"/>
    </xf>
    <xf numFmtId="2" fontId="7" fillId="0" borderId="13" xfId="4" applyNumberFormat="1" applyFont="1" applyFill="1" applyBorder="1" applyAlignment="1" applyProtection="1">
      <alignment horizontal="center" vertical="center" wrapText="1"/>
    </xf>
    <xf numFmtId="2" fontId="7" fillId="0" borderId="1" xfId="4" applyNumberFormat="1" applyFont="1" applyFill="1" applyBorder="1" applyAlignment="1" applyProtection="1">
      <alignment horizontal="center" vertical="center" wrapText="1"/>
    </xf>
    <xf numFmtId="2" fontId="7" fillId="0" borderId="13" xfId="4" applyNumberFormat="1" applyFont="1" applyFill="1" applyBorder="1" applyAlignment="1" applyProtection="1">
      <alignment horizontal="center" vertical="center"/>
    </xf>
    <xf numFmtId="2" fontId="7" fillId="0" borderId="1" xfId="4" applyNumberFormat="1" applyFont="1" applyFill="1" applyBorder="1" applyAlignment="1" applyProtection="1">
      <alignment horizontal="center" vertical="center"/>
    </xf>
    <xf numFmtId="2" fontId="7" fillId="0" borderId="14" xfId="4" applyNumberFormat="1" applyFont="1" applyFill="1" applyBorder="1" applyAlignment="1" applyProtection="1">
      <alignment horizontal="center" vertical="center"/>
    </xf>
    <xf numFmtId="2" fontId="7" fillId="0" borderId="16" xfId="4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14" fontId="13" fillId="3" borderId="1" xfId="0" applyNumberFormat="1" applyFont="1" applyFill="1" applyBorder="1" applyAlignment="1">
      <alignment horizontal="center" vertical="center" wrapText="1"/>
    </xf>
    <xf numFmtId="14" fontId="13" fillId="3" borderId="1" xfId="0" quotePrefix="1" applyNumberFormat="1" applyFont="1" applyFill="1" applyBorder="1" applyAlignment="1">
      <alignment horizontal="center" vertical="center" wrapText="1"/>
    </xf>
    <xf numFmtId="0" fontId="5" fillId="2" borderId="2" xfId="5" applyFont="1" applyFill="1" applyBorder="1" applyAlignment="1" applyProtection="1">
      <alignment horizontal="center" vertical="center" wrapText="1"/>
    </xf>
    <xf numFmtId="0" fontId="5" fillId="2" borderId="3" xfId="5" applyFont="1" applyFill="1" applyBorder="1" applyAlignment="1" applyProtection="1">
      <alignment horizontal="center" vertical="center" wrapText="1"/>
    </xf>
    <xf numFmtId="0" fontId="5" fillId="2" borderId="4" xfId="5" applyFont="1" applyFill="1" applyBorder="1" applyAlignment="1" applyProtection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3" fillId="3" borderId="1" xfId="0" quotePrefix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13" fillId="3" borderId="15" xfId="0" applyNumberFormat="1" applyFont="1" applyFill="1" applyBorder="1" applyAlignment="1">
      <alignment horizontal="center" vertical="center" wrapText="1"/>
    </xf>
    <xf numFmtId="0" fontId="13" fillId="3" borderId="15" xfId="7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" fontId="13" fillId="3" borderId="17" xfId="0" applyNumberFormat="1" applyFont="1" applyFill="1" applyBorder="1" applyAlignment="1">
      <alignment horizontal="center" vertical="top" wrapText="1"/>
    </xf>
    <xf numFmtId="1" fontId="13" fillId="3" borderId="18" xfId="0" applyNumberFormat="1" applyFont="1" applyFill="1" applyBorder="1" applyAlignment="1">
      <alignment horizontal="center" vertical="top" wrapText="1"/>
    </xf>
    <xf numFmtId="1" fontId="13" fillId="3" borderId="19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1" xfId="7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3" fillId="3" borderId="15" xfId="8" applyFont="1" applyFill="1" applyBorder="1" applyAlignment="1">
      <alignment horizontal="center" vertical="center" wrapText="1"/>
    </xf>
    <xf numFmtId="14" fontId="13" fillId="3" borderId="1" xfId="8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 applyProtection="1">
      <alignment horizontal="center" vertical="top" wrapText="1"/>
    </xf>
    <xf numFmtId="0" fontId="21" fillId="0" borderId="9" xfId="0" applyFont="1" applyFill="1" applyBorder="1" applyAlignment="1" applyProtection="1">
      <alignment horizontal="center" vertical="top" wrapText="1"/>
    </xf>
    <xf numFmtId="2" fontId="7" fillId="0" borderId="0" xfId="4" applyNumberFormat="1" applyFont="1" applyFill="1" applyAlignment="1" applyProtection="1">
      <alignment horizontal="center" vertical="center"/>
    </xf>
    <xf numFmtId="2" fontId="19" fillId="2" borderId="2" xfId="0" applyNumberFormat="1" applyFont="1" applyFill="1" applyBorder="1" applyAlignment="1">
      <alignment horizontal="center" vertical="center" wrapText="1"/>
    </xf>
    <xf numFmtId="2" fontId="19" fillId="2" borderId="3" xfId="0" applyNumberFormat="1" applyFont="1" applyFill="1" applyBorder="1" applyAlignment="1">
      <alignment horizontal="center" vertical="center" wrapText="1"/>
    </xf>
    <xf numFmtId="2" fontId="19" fillId="2" borderId="4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top" wrapText="1"/>
    </xf>
  </cellXfs>
  <cellStyles count="11">
    <cellStyle name="Comma" xfId="1" builtinId="3"/>
    <cellStyle name="Comma 3" xfId="4"/>
    <cellStyle name="Comma 7" xfId="9"/>
    <cellStyle name="Normal" xfId="0" builtinId="0"/>
    <cellStyle name="Normal 10" xfId="3"/>
    <cellStyle name="Normal 3" xfId="2"/>
    <cellStyle name="Normal 38 2" xfId="8"/>
    <cellStyle name="Normal_gare wyalsadfenigagarini 2_SMSH2008-IIkv ." xfId="5"/>
    <cellStyle name="Percent 2" xfId="10"/>
    <cellStyle name="Percent 3" xfId="6"/>
    <cellStyle name="Обычный 5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3"/>
  <sheetViews>
    <sheetView tabSelected="1" topLeftCell="A160" zoomScale="112" zoomScaleNormal="112" workbookViewId="0">
      <selection activeCell="J177" sqref="J177"/>
    </sheetView>
  </sheetViews>
  <sheetFormatPr defaultRowHeight="15.75" x14ac:dyDescent="0.3"/>
  <cols>
    <col min="1" max="1" width="4.7109375" style="133" customWidth="1"/>
    <col min="2" max="2" width="10.7109375" style="133" customWidth="1"/>
    <col min="3" max="3" width="33.140625" style="134" customWidth="1"/>
    <col min="4" max="4" width="8" style="7" customWidth="1"/>
    <col min="5" max="5" width="7.85546875" style="5" customWidth="1"/>
    <col min="6" max="6" width="11" style="5" customWidth="1"/>
    <col min="7" max="7" width="10.42578125" style="5" customWidth="1"/>
    <col min="8" max="8" width="9.85546875" style="5" customWidth="1"/>
    <col min="9" max="9" width="9" style="5" customWidth="1"/>
    <col min="10" max="10" width="9.7109375" style="5" customWidth="1"/>
    <col min="11" max="11" width="8" style="5" bestFit="1" customWidth="1"/>
    <col min="12" max="12" width="8.42578125" style="5" customWidth="1"/>
    <col min="13" max="13" width="11.5703125" style="5" bestFit="1" customWidth="1"/>
    <col min="14" max="14" width="9.5703125" style="6" customWidth="1"/>
    <col min="15" max="28" width="8.42578125" style="6" customWidth="1"/>
    <col min="29" max="16384" width="9.140625" style="6"/>
  </cols>
  <sheetData>
    <row r="1" spans="1:28" s="4" customFormat="1" ht="45.75" customHeight="1" thickBot="1" x14ac:dyDescent="0.35">
      <c r="A1" s="1"/>
      <c r="B1" s="2"/>
      <c r="C1" s="3" t="s">
        <v>0</v>
      </c>
      <c r="D1" s="193" t="s">
        <v>174</v>
      </c>
      <c r="E1" s="193"/>
      <c r="F1" s="193"/>
      <c r="G1" s="193"/>
      <c r="H1" s="193"/>
      <c r="I1" s="193"/>
      <c r="J1" s="193"/>
      <c r="K1" s="193"/>
      <c r="L1" s="193"/>
      <c r="M1" s="193"/>
    </row>
    <row r="2" spans="1:28" ht="18" customHeight="1" x14ac:dyDescent="0.3">
      <c r="A2" s="194" t="s">
        <v>2</v>
      </c>
      <c r="B2" s="196" t="s">
        <v>3</v>
      </c>
      <c r="C2" s="198" t="s">
        <v>4</v>
      </c>
      <c r="D2" s="200" t="s">
        <v>5</v>
      </c>
      <c r="E2" s="202" t="s">
        <v>6</v>
      </c>
      <c r="F2" s="202"/>
      <c r="G2" s="204" t="s">
        <v>7</v>
      </c>
      <c r="H2" s="204"/>
      <c r="I2" s="204" t="s">
        <v>8</v>
      </c>
      <c r="J2" s="204"/>
      <c r="K2" s="202" t="s">
        <v>9</v>
      </c>
      <c r="L2" s="202"/>
      <c r="M2" s="206" t="s">
        <v>10</v>
      </c>
      <c r="S2" s="208"/>
      <c r="T2" s="208"/>
      <c r="U2" s="208"/>
      <c r="V2" s="208"/>
      <c r="W2" s="208"/>
      <c r="X2" s="208"/>
      <c r="Y2" s="208"/>
      <c r="Z2" s="208"/>
      <c r="AA2" s="208"/>
      <c r="AB2" s="208"/>
    </row>
    <row r="3" spans="1:28" ht="18" customHeight="1" x14ac:dyDescent="0.3">
      <c r="A3" s="195"/>
      <c r="B3" s="197"/>
      <c r="C3" s="199"/>
      <c r="D3" s="201"/>
      <c r="E3" s="203"/>
      <c r="F3" s="203"/>
      <c r="G3" s="205"/>
      <c r="H3" s="205"/>
      <c r="I3" s="205"/>
      <c r="J3" s="205"/>
      <c r="K3" s="203"/>
      <c r="L3" s="203"/>
      <c r="M3" s="207"/>
    </row>
    <row r="4" spans="1:28" ht="18" customHeight="1" x14ac:dyDescent="0.3">
      <c r="A4" s="195"/>
      <c r="B4" s="197"/>
      <c r="C4" s="199"/>
      <c r="D4" s="201"/>
      <c r="E4" s="205" t="s">
        <v>11</v>
      </c>
      <c r="F4" s="205" t="s">
        <v>12</v>
      </c>
      <c r="G4" s="8" t="s">
        <v>11</v>
      </c>
      <c r="H4" s="205" t="s">
        <v>12</v>
      </c>
      <c r="I4" s="8" t="s">
        <v>11</v>
      </c>
      <c r="J4" s="205" t="s">
        <v>12</v>
      </c>
      <c r="K4" s="8" t="s">
        <v>11</v>
      </c>
      <c r="L4" s="205" t="s">
        <v>12</v>
      </c>
      <c r="M4" s="207"/>
    </row>
    <row r="5" spans="1:28" ht="18" customHeight="1" x14ac:dyDescent="0.3">
      <c r="A5" s="195"/>
      <c r="B5" s="197"/>
      <c r="C5" s="199"/>
      <c r="D5" s="201"/>
      <c r="E5" s="205"/>
      <c r="F5" s="205"/>
      <c r="G5" s="8" t="s">
        <v>13</v>
      </c>
      <c r="H5" s="205"/>
      <c r="I5" s="8" t="s">
        <v>13</v>
      </c>
      <c r="J5" s="205"/>
      <c r="K5" s="8" t="s">
        <v>13</v>
      </c>
      <c r="L5" s="205"/>
      <c r="M5" s="207"/>
    </row>
    <row r="6" spans="1:28" ht="18" customHeight="1" x14ac:dyDescent="0.3">
      <c r="A6" s="135">
        <v>1</v>
      </c>
      <c r="B6" s="9" t="s">
        <v>14</v>
      </c>
      <c r="C6" s="10" t="s">
        <v>15</v>
      </c>
      <c r="D6" s="11" t="s">
        <v>16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136" t="s">
        <v>25</v>
      </c>
    </row>
    <row r="7" spans="1:28" ht="24.75" customHeight="1" x14ac:dyDescent="0.3">
      <c r="A7" s="135"/>
      <c r="B7" s="212" t="s">
        <v>26</v>
      </c>
      <c r="C7" s="213"/>
      <c r="D7" s="214"/>
      <c r="E7" s="8"/>
      <c r="F7" s="8"/>
      <c r="G7" s="8"/>
      <c r="H7" s="8"/>
      <c r="I7" s="8"/>
      <c r="J7" s="8"/>
      <c r="K7" s="8"/>
      <c r="L7" s="8"/>
      <c r="M7" s="136"/>
    </row>
    <row r="8" spans="1:28" ht="47.25" x14ac:dyDescent="0.3">
      <c r="A8" s="135">
        <v>1</v>
      </c>
      <c r="B8" s="9" t="s">
        <v>27</v>
      </c>
      <c r="C8" s="12" t="s">
        <v>28</v>
      </c>
      <c r="D8" s="13" t="s">
        <v>29</v>
      </c>
      <c r="E8" s="14"/>
      <c r="F8" s="15">
        <v>7600</v>
      </c>
      <c r="G8" s="16"/>
      <c r="H8" s="16"/>
      <c r="I8" s="16"/>
      <c r="J8" s="16">
        <f>F8*I8</f>
        <v>0</v>
      </c>
      <c r="K8" s="17"/>
      <c r="L8" s="17">
        <f>F8*K8</f>
        <v>0</v>
      </c>
      <c r="M8" s="137">
        <f>H8+J8+L8</f>
        <v>0</v>
      </c>
    </row>
    <row r="9" spans="1:28" ht="75" x14ac:dyDescent="0.3">
      <c r="A9" s="209">
        <v>2</v>
      </c>
      <c r="B9" s="215" t="s">
        <v>30</v>
      </c>
      <c r="C9" s="18" t="s">
        <v>31</v>
      </c>
      <c r="D9" s="19" t="s">
        <v>32</v>
      </c>
      <c r="E9" s="16"/>
      <c r="F9" s="15">
        <v>15.5</v>
      </c>
      <c r="G9" s="16"/>
      <c r="H9" s="16"/>
      <c r="I9" s="16"/>
      <c r="J9" s="16"/>
      <c r="K9" s="16"/>
      <c r="L9" s="16"/>
      <c r="M9" s="138"/>
    </row>
    <row r="10" spans="1:28" ht="17.25" customHeight="1" x14ac:dyDescent="0.3">
      <c r="A10" s="209"/>
      <c r="B10" s="215"/>
      <c r="C10" s="21" t="s">
        <v>33</v>
      </c>
      <c r="D10" s="19" t="s">
        <v>34</v>
      </c>
      <c r="E10" s="16">
        <v>3.37</v>
      </c>
      <c r="F10" s="16">
        <f>F9*E10</f>
        <v>52.234999999999999</v>
      </c>
      <c r="G10" s="16"/>
      <c r="H10" s="16"/>
      <c r="I10" s="16"/>
      <c r="J10" s="16">
        <f>F10*I10</f>
        <v>0</v>
      </c>
      <c r="K10" s="16"/>
      <c r="L10" s="16"/>
      <c r="M10" s="139">
        <f>H10+J10+L10</f>
        <v>0</v>
      </c>
    </row>
    <row r="11" spans="1:28" ht="60" x14ac:dyDescent="0.3">
      <c r="A11" s="209">
        <v>3</v>
      </c>
      <c r="B11" s="216" t="s">
        <v>35</v>
      </c>
      <c r="C11" s="18" t="s">
        <v>36</v>
      </c>
      <c r="D11" s="22" t="s">
        <v>37</v>
      </c>
      <c r="E11" s="22"/>
      <c r="F11" s="22">
        <v>2.4</v>
      </c>
      <c r="G11" s="22"/>
      <c r="H11" s="22"/>
      <c r="I11" s="22"/>
      <c r="J11" s="22"/>
      <c r="K11" s="22"/>
      <c r="L11" s="22"/>
      <c r="M11" s="140"/>
    </row>
    <row r="12" spans="1:28" x14ac:dyDescent="0.3">
      <c r="A12" s="209"/>
      <c r="B12" s="216"/>
      <c r="C12" s="23" t="s">
        <v>38</v>
      </c>
      <c r="D12" s="24" t="s">
        <v>39</v>
      </c>
      <c r="E12" s="25">
        <v>7.4</v>
      </c>
      <c r="F12" s="25">
        <f>F11*E12</f>
        <v>17.760000000000002</v>
      </c>
      <c r="G12" s="25"/>
      <c r="H12" s="25"/>
      <c r="I12" s="25"/>
      <c r="J12" s="25">
        <f>F12*I12</f>
        <v>0</v>
      </c>
      <c r="K12" s="25"/>
      <c r="L12" s="25"/>
      <c r="M12" s="141">
        <f>H12+J12+L12</f>
        <v>0</v>
      </c>
    </row>
    <row r="13" spans="1:28" ht="30" x14ac:dyDescent="0.3">
      <c r="A13" s="209">
        <v>4</v>
      </c>
      <c r="B13" s="217" t="s">
        <v>40</v>
      </c>
      <c r="C13" s="26" t="s">
        <v>41</v>
      </c>
      <c r="D13" s="20" t="s">
        <v>37</v>
      </c>
      <c r="E13" s="17"/>
      <c r="F13" s="20">
        <v>6</v>
      </c>
      <c r="G13" s="17"/>
      <c r="H13" s="17"/>
      <c r="I13" s="17"/>
      <c r="J13" s="17"/>
      <c r="K13" s="17"/>
      <c r="L13" s="17"/>
      <c r="M13" s="138"/>
    </row>
    <row r="14" spans="1:28" x14ac:dyDescent="0.3">
      <c r="A14" s="209"/>
      <c r="B14" s="217"/>
      <c r="C14" s="27" t="s">
        <v>42</v>
      </c>
      <c r="D14" s="28" t="s">
        <v>39</v>
      </c>
      <c r="E14" s="17">
        <v>4.67</v>
      </c>
      <c r="F14" s="17">
        <f>F13*E14</f>
        <v>28.02</v>
      </c>
      <c r="G14" s="17"/>
      <c r="H14" s="17"/>
      <c r="I14" s="17"/>
      <c r="J14" s="17">
        <f>F14*I14</f>
        <v>0</v>
      </c>
      <c r="K14" s="17"/>
      <c r="L14" s="17"/>
      <c r="M14" s="137">
        <f>H14+J14+L14</f>
        <v>0</v>
      </c>
    </row>
    <row r="15" spans="1:28" x14ac:dyDescent="0.3">
      <c r="A15" s="209"/>
      <c r="B15" s="217"/>
      <c r="C15" s="27" t="s">
        <v>43</v>
      </c>
      <c r="D15" s="28" t="s">
        <v>44</v>
      </c>
      <c r="E15" s="17">
        <v>2.58</v>
      </c>
      <c r="F15" s="17">
        <f>F13*E15</f>
        <v>15.48</v>
      </c>
      <c r="G15" s="17"/>
      <c r="H15" s="17"/>
      <c r="I15" s="17"/>
      <c r="J15" s="17"/>
      <c r="K15" s="17"/>
      <c r="L15" s="17">
        <f>F15*K15</f>
        <v>0</v>
      </c>
      <c r="M15" s="137">
        <f>H15+J15+L15</f>
        <v>0</v>
      </c>
    </row>
    <row r="16" spans="1:28" x14ac:dyDescent="0.3">
      <c r="A16" s="209"/>
      <c r="B16" s="217"/>
      <c r="C16" s="27" t="s">
        <v>45</v>
      </c>
      <c r="D16" s="28"/>
      <c r="E16" s="17"/>
      <c r="F16" s="17"/>
      <c r="G16" s="17"/>
      <c r="H16" s="17"/>
      <c r="I16" s="17"/>
      <c r="J16" s="17"/>
      <c r="K16" s="17"/>
      <c r="L16" s="17"/>
      <c r="M16" s="137"/>
    </row>
    <row r="17" spans="1:13" ht="45" x14ac:dyDescent="0.3">
      <c r="A17" s="209"/>
      <c r="B17" s="217"/>
      <c r="C17" s="29" t="s">
        <v>46</v>
      </c>
      <c r="D17" s="17" t="s">
        <v>37</v>
      </c>
      <c r="E17" s="17">
        <v>0.39</v>
      </c>
      <c r="F17" s="17">
        <f>E17*F13</f>
        <v>2.34</v>
      </c>
      <c r="G17" s="17"/>
      <c r="H17" s="17">
        <f>F17*G17</f>
        <v>0</v>
      </c>
      <c r="I17" s="17"/>
      <c r="J17" s="17"/>
      <c r="K17" s="17"/>
      <c r="L17" s="17"/>
      <c r="M17" s="137">
        <f>H17+J17+L17</f>
        <v>0</v>
      </c>
    </row>
    <row r="18" spans="1:13" x14ac:dyDescent="0.3">
      <c r="A18" s="209"/>
      <c r="B18" s="217"/>
      <c r="C18" s="29" t="s">
        <v>47</v>
      </c>
      <c r="D18" s="17" t="s">
        <v>37</v>
      </c>
      <c r="E18" s="17">
        <v>1.03</v>
      </c>
      <c r="F18" s="17">
        <f>E18*F13</f>
        <v>6.18</v>
      </c>
      <c r="G18" s="17"/>
      <c r="H18" s="17">
        <f>F18*G18</f>
        <v>0</v>
      </c>
      <c r="I18" s="17"/>
      <c r="J18" s="17"/>
      <c r="K18" s="17"/>
      <c r="L18" s="17"/>
      <c r="M18" s="137">
        <f>H18+J18+L18</f>
        <v>0</v>
      </c>
    </row>
    <row r="19" spans="1:13" x14ac:dyDescent="0.3">
      <c r="A19" s="209"/>
      <c r="B19" s="217"/>
      <c r="C19" s="30" t="s">
        <v>48</v>
      </c>
      <c r="D19" s="24" t="s">
        <v>44</v>
      </c>
      <c r="E19" s="25">
        <v>0.1</v>
      </c>
      <c r="F19" s="25">
        <f>E19*F13</f>
        <v>0.60000000000000009</v>
      </c>
      <c r="G19" s="25"/>
      <c r="H19" s="25">
        <f>F19*G19</f>
        <v>0</v>
      </c>
      <c r="I19" s="25"/>
      <c r="J19" s="25"/>
      <c r="K19" s="25"/>
      <c r="L19" s="25"/>
      <c r="M19" s="137">
        <f>H19+J19+L19</f>
        <v>0</v>
      </c>
    </row>
    <row r="20" spans="1:13" ht="45" x14ac:dyDescent="0.3">
      <c r="A20" s="218">
        <v>5</v>
      </c>
      <c r="B20" s="23" t="s">
        <v>49</v>
      </c>
      <c r="C20" s="18" t="s">
        <v>50</v>
      </c>
      <c r="D20" s="22" t="s">
        <v>37</v>
      </c>
      <c r="E20" s="25"/>
      <c r="F20" s="22">
        <v>2.2999999999999998</v>
      </c>
      <c r="G20" s="25"/>
      <c r="H20" s="25"/>
      <c r="I20" s="25"/>
      <c r="J20" s="25"/>
      <c r="K20" s="25"/>
      <c r="L20" s="25"/>
      <c r="M20" s="138"/>
    </row>
    <row r="21" spans="1:13" x14ac:dyDescent="0.3">
      <c r="A21" s="218"/>
      <c r="B21" s="23"/>
      <c r="C21" s="31" t="s">
        <v>42</v>
      </c>
      <c r="D21" s="24" t="s">
        <v>39</v>
      </c>
      <c r="E21" s="25">
        <v>5.76</v>
      </c>
      <c r="F21" s="25">
        <f>F20*E21</f>
        <v>13.247999999999999</v>
      </c>
      <c r="G21" s="25"/>
      <c r="H21" s="25"/>
      <c r="I21" s="25"/>
      <c r="J21" s="25">
        <f>F21*I21</f>
        <v>0</v>
      </c>
      <c r="K21" s="25"/>
      <c r="L21" s="25"/>
      <c r="M21" s="141">
        <f>H21+J21+L21</f>
        <v>0</v>
      </c>
    </row>
    <row r="22" spans="1:13" x14ac:dyDescent="0.3">
      <c r="A22" s="218"/>
      <c r="B22" s="23"/>
      <c r="C22" s="31" t="s">
        <v>43</v>
      </c>
      <c r="D22" s="24" t="s">
        <v>44</v>
      </c>
      <c r="E22" s="25">
        <v>0.28999999999999998</v>
      </c>
      <c r="F22" s="25">
        <f>F20*E22</f>
        <v>0.66699999999999993</v>
      </c>
      <c r="G22" s="25"/>
      <c r="H22" s="25"/>
      <c r="I22" s="25"/>
      <c r="J22" s="25"/>
      <c r="K22" s="25"/>
      <c r="L22" s="25">
        <f>F22*K22</f>
        <v>0</v>
      </c>
      <c r="M22" s="141">
        <f>H22+J22+L22</f>
        <v>0</v>
      </c>
    </row>
    <row r="23" spans="1:13" x14ac:dyDescent="0.3">
      <c r="A23" s="218"/>
      <c r="B23" s="23"/>
      <c r="C23" s="31" t="s">
        <v>45</v>
      </c>
      <c r="D23" s="24"/>
      <c r="E23" s="25"/>
      <c r="F23" s="25"/>
      <c r="G23" s="25"/>
      <c r="H23" s="25"/>
      <c r="I23" s="25"/>
      <c r="J23" s="25"/>
      <c r="K23" s="25"/>
      <c r="L23" s="25"/>
      <c r="M23" s="141"/>
    </row>
    <row r="24" spans="1:13" ht="30" x14ac:dyDescent="0.3">
      <c r="A24" s="218"/>
      <c r="B24" s="23"/>
      <c r="C24" s="32" t="s">
        <v>51</v>
      </c>
      <c r="D24" s="25" t="s">
        <v>37</v>
      </c>
      <c r="E24" s="25">
        <v>1.1499999999999999</v>
      </c>
      <c r="F24" s="25">
        <f>E24*F20</f>
        <v>2.6449999999999996</v>
      </c>
      <c r="G24" s="25"/>
      <c r="H24" s="25">
        <f>F24*G24</f>
        <v>0</v>
      </c>
      <c r="I24" s="25"/>
      <c r="J24" s="25"/>
      <c r="K24" s="25"/>
      <c r="L24" s="25"/>
      <c r="M24" s="141">
        <f>H24+J24+L24</f>
        <v>0</v>
      </c>
    </row>
    <row r="25" spans="1:13" ht="21" customHeight="1" x14ac:dyDescent="0.3">
      <c r="A25" s="218"/>
      <c r="B25" s="23" t="s">
        <v>27</v>
      </c>
      <c r="C25" s="32" t="s">
        <v>52</v>
      </c>
      <c r="D25" s="25" t="s">
        <v>37</v>
      </c>
      <c r="E25" s="25" t="s">
        <v>53</v>
      </c>
      <c r="F25" s="25">
        <v>1</v>
      </c>
      <c r="G25" s="25"/>
      <c r="H25" s="25">
        <f>F25*G25</f>
        <v>0</v>
      </c>
      <c r="I25" s="25"/>
      <c r="J25" s="25"/>
      <c r="K25" s="25"/>
      <c r="L25" s="25"/>
      <c r="M25" s="141">
        <f>H25+J25+L25</f>
        <v>0</v>
      </c>
    </row>
    <row r="26" spans="1:13" ht="23.25" customHeight="1" x14ac:dyDescent="0.3">
      <c r="A26" s="218"/>
      <c r="B26" s="23"/>
      <c r="C26" s="31" t="s">
        <v>48</v>
      </c>
      <c r="D26" s="24"/>
      <c r="E26" s="25">
        <v>0.02</v>
      </c>
      <c r="F26" s="25">
        <f>E26*F20</f>
        <v>4.5999999999999999E-2</v>
      </c>
      <c r="G26" s="25"/>
      <c r="H26" s="25">
        <f>F26*G26</f>
        <v>0</v>
      </c>
      <c r="I26" s="25"/>
      <c r="J26" s="25"/>
      <c r="K26" s="25"/>
      <c r="L26" s="25"/>
      <c r="M26" s="141">
        <f>H26+J26+L26</f>
        <v>0</v>
      </c>
    </row>
    <row r="27" spans="1:13" ht="60" x14ac:dyDescent="0.3">
      <c r="A27" s="219">
        <v>6</v>
      </c>
      <c r="B27" s="33" t="s">
        <v>54</v>
      </c>
      <c r="C27" s="34" t="s">
        <v>55</v>
      </c>
      <c r="D27" s="35" t="s">
        <v>56</v>
      </c>
      <c r="E27" s="36"/>
      <c r="F27" s="37">
        <v>15</v>
      </c>
      <c r="G27" s="25"/>
      <c r="H27" s="25"/>
      <c r="I27" s="25"/>
      <c r="J27" s="25"/>
      <c r="K27" s="25"/>
      <c r="L27" s="25"/>
      <c r="M27" s="138"/>
    </row>
    <row r="28" spans="1:13" ht="21.75" customHeight="1" x14ac:dyDescent="0.3">
      <c r="A28" s="219"/>
      <c r="B28" s="33"/>
      <c r="C28" s="38" t="s">
        <v>42</v>
      </c>
      <c r="D28" s="25" t="s">
        <v>39</v>
      </c>
      <c r="E28" s="25">
        <v>0.35299999999999998</v>
      </c>
      <c r="F28" s="25">
        <f>F27*E28</f>
        <v>5.2949999999999999</v>
      </c>
      <c r="G28" s="25"/>
      <c r="H28" s="39"/>
      <c r="I28" s="25"/>
      <c r="J28" s="25">
        <f>F28*I28</f>
        <v>0</v>
      </c>
      <c r="K28" s="25"/>
      <c r="L28" s="25"/>
      <c r="M28" s="141">
        <f>H28+J28+L28</f>
        <v>0</v>
      </c>
    </row>
    <row r="29" spans="1:13" ht="21.75" customHeight="1" x14ac:dyDescent="0.3">
      <c r="A29" s="219"/>
      <c r="B29" s="33"/>
      <c r="C29" s="38" t="s">
        <v>57</v>
      </c>
      <c r="D29" s="25" t="s">
        <v>44</v>
      </c>
      <c r="E29" s="25">
        <v>3.5000000000000003E-2</v>
      </c>
      <c r="F29" s="25">
        <f>F27*E29</f>
        <v>0.52500000000000002</v>
      </c>
      <c r="G29" s="25"/>
      <c r="H29" s="25"/>
      <c r="I29" s="25"/>
      <c r="J29" s="25"/>
      <c r="K29" s="25"/>
      <c r="L29" s="25">
        <f>F29*K29</f>
        <v>0</v>
      </c>
      <c r="M29" s="141">
        <f>H29+J29+L29</f>
        <v>0</v>
      </c>
    </row>
    <row r="30" spans="1:13" ht="21.75" customHeight="1" x14ac:dyDescent="0.3">
      <c r="A30" s="219"/>
      <c r="B30" s="33"/>
      <c r="C30" s="38" t="s">
        <v>45</v>
      </c>
      <c r="D30" s="25"/>
      <c r="E30" s="25"/>
      <c r="F30" s="25"/>
      <c r="G30" s="25"/>
      <c r="H30" s="25"/>
      <c r="I30" s="25"/>
      <c r="J30" s="25"/>
      <c r="K30" s="25"/>
      <c r="L30" s="25"/>
      <c r="M30" s="141"/>
    </row>
    <row r="31" spans="1:13" ht="31.5" x14ac:dyDescent="0.3">
      <c r="A31" s="219"/>
      <c r="B31" s="33" t="s">
        <v>27</v>
      </c>
      <c r="C31" s="40" t="s">
        <v>58</v>
      </c>
      <c r="D31" s="25" t="s">
        <v>56</v>
      </c>
      <c r="E31" s="25" t="s">
        <v>53</v>
      </c>
      <c r="F31" s="25">
        <v>5</v>
      </c>
      <c r="G31" s="25"/>
      <c r="H31" s="25">
        <f>F31*G31</f>
        <v>0</v>
      </c>
      <c r="I31" s="25"/>
      <c r="J31" s="25"/>
      <c r="K31" s="25"/>
      <c r="L31" s="25"/>
      <c r="M31" s="141">
        <f>H31+J31+L31</f>
        <v>0</v>
      </c>
    </row>
    <row r="32" spans="1:13" ht="23.25" customHeight="1" x14ac:dyDescent="0.3">
      <c r="A32" s="219"/>
      <c r="B32" s="33"/>
      <c r="C32" s="41" t="s">
        <v>59</v>
      </c>
      <c r="D32" s="25" t="s">
        <v>60</v>
      </c>
      <c r="E32" s="25">
        <v>0.01</v>
      </c>
      <c r="F32" s="25">
        <f>E32*F26</f>
        <v>4.6000000000000001E-4</v>
      </c>
      <c r="G32" s="25"/>
      <c r="H32" s="25">
        <f>F32*G32</f>
        <v>0</v>
      </c>
      <c r="I32" s="25"/>
      <c r="J32" s="25"/>
      <c r="K32" s="25"/>
      <c r="L32" s="25"/>
      <c r="M32" s="141">
        <f>H32+J32+L32</f>
        <v>0</v>
      </c>
    </row>
    <row r="33" spans="1:13" ht="30" x14ac:dyDescent="0.3">
      <c r="A33" s="219"/>
      <c r="B33" s="33"/>
      <c r="C33" s="41" t="s">
        <v>61</v>
      </c>
      <c r="D33" s="25" t="s">
        <v>62</v>
      </c>
      <c r="E33" s="25" t="s">
        <v>53</v>
      </c>
      <c r="F33" s="25">
        <v>5</v>
      </c>
      <c r="G33" s="25"/>
      <c r="H33" s="25">
        <f>F33*G33</f>
        <v>0</v>
      </c>
      <c r="I33" s="25"/>
      <c r="J33" s="25"/>
      <c r="K33" s="25"/>
      <c r="L33" s="25"/>
      <c r="M33" s="141">
        <f>H33+J33+L33</f>
        <v>0</v>
      </c>
    </row>
    <row r="34" spans="1:13" ht="23.25" customHeight="1" x14ac:dyDescent="0.3">
      <c r="A34" s="219"/>
      <c r="B34" s="33"/>
      <c r="C34" s="41" t="s">
        <v>63</v>
      </c>
      <c r="D34" s="25" t="s">
        <v>44</v>
      </c>
      <c r="E34" s="25">
        <v>5.8999999999999997E-2</v>
      </c>
      <c r="F34" s="25">
        <f>E34*F27</f>
        <v>0.88500000000000001</v>
      </c>
      <c r="G34" s="25"/>
      <c r="H34" s="25">
        <f>F34*G34</f>
        <v>0</v>
      </c>
      <c r="I34" s="25"/>
      <c r="J34" s="25"/>
      <c r="K34" s="25"/>
      <c r="L34" s="25"/>
      <c r="M34" s="141">
        <f>H34+J34+L34</f>
        <v>0</v>
      </c>
    </row>
    <row r="35" spans="1:13" ht="31.5" customHeight="1" x14ac:dyDescent="0.3">
      <c r="A35" s="135"/>
      <c r="B35" s="220" t="s">
        <v>64</v>
      </c>
      <c r="C35" s="221"/>
      <c r="D35" s="222"/>
      <c r="E35" s="8"/>
      <c r="F35" s="8"/>
      <c r="G35" s="8"/>
      <c r="H35" s="8"/>
      <c r="I35" s="8"/>
      <c r="J35" s="8"/>
      <c r="K35" s="8"/>
      <c r="L35" s="8"/>
      <c r="M35" s="136"/>
    </row>
    <row r="36" spans="1:13" ht="75" x14ac:dyDescent="0.3">
      <c r="A36" s="209">
        <v>1</v>
      </c>
      <c r="B36" s="216" t="s">
        <v>30</v>
      </c>
      <c r="C36" s="42" t="s">
        <v>65</v>
      </c>
      <c r="D36" s="22" t="s">
        <v>37</v>
      </c>
      <c r="E36" s="22"/>
      <c r="F36" s="22">
        <v>5.28</v>
      </c>
      <c r="G36" s="25"/>
      <c r="H36" s="25"/>
      <c r="I36" s="25"/>
      <c r="J36" s="25"/>
      <c r="K36" s="25"/>
      <c r="L36" s="25"/>
      <c r="M36" s="140"/>
    </row>
    <row r="37" spans="1:13" x14ac:dyDescent="0.3">
      <c r="A37" s="209"/>
      <c r="B37" s="216"/>
      <c r="C37" s="21" t="s">
        <v>33</v>
      </c>
      <c r="D37" s="19" t="s">
        <v>34</v>
      </c>
      <c r="E37" s="16">
        <v>3.37</v>
      </c>
      <c r="F37" s="16">
        <f>F36*E37</f>
        <v>17.793600000000001</v>
      </c>
      <c r="G37" s="25"/>
      <c r="H37" s="25"/>
      <c r="I37" s="25"/>
      <c r="J37" s="25">
        <f>F37*I37</f>
        <v>0</v>
      </c>
      <c r="K37" s="25"/>
      <c r="L37" s="25"/>
      <c r="M37" s="141">
        <f>H37+J37+L37</f>
        <v>0</v>
      </c>
    </row>
    <row r="38" spans="1:13" ht="30" x14ac:dyDescent="0.3">
      <c r="A38" s="209">
        <v>2</v>
      </c>
      <c r="B38" s="210" t="s">
        <v>66</v>
      </c>
      <c r="C38" s="43" t="s">
        <v>67</v>
      </c>
      <c r="D38" s="18" t="s">
        <v>37</v>
      </c>
      <c r="E38" s="22"/>
      <c r="F38" s="22">
        <v>0.52</v>
      </c>
      <c r="G38" s="25"/>
      <c r="H38" s="25"/>
      <c r="I38" s="25"/>
      <c r="J38" s="25"/>
      <c r="K38" s="25"/>
      <c r="L38" s="25"/>
      <c r="M38" s="138"/>
    </row>
    <row r="39" spans="1:13" x14ac:dyDescent="0.3">
      <c r="A39" s="209"/>
      <c r="B39" s="211"/>
      <c r="C39" s="30" t="s">
        <v>42</v>
      </c>
      <c r="D39" s="24" t="s">
        <v>39</v>
      </c>
      <c r="E39" s="25">
        <v>0.89</v>
      </c>
      <c r="F39" s="25">
        <f>F38*E39</f>
        <v>0.46280000000000004</v>
      </c>
      <c r="G39" s="25"/>
      <c r="H39" s="25"/>
      <c r="I39" s="25"/>
      <c r="J39" s="25">
        <f>F39*I39</f>
        <v>0</v>
      </c>
      <c r="K39" s="25"/>
      <c r="L39" s="25"/>
      <c r="M39" s="141">
        <f>H39+J39+L39</f>
        <v>0</v>
      </c>
    </row>
    <row r="40" spans="1:13" x14ac:dyDescent="0.3">
      <c r="A40" s="209"/>
      <c r="B40" s="211"/>
      <c r="C40" s="30" t="s">
        <v>45</v>
      </c>
      <c r="D40" s="24"/>
      <c r="E40" s="25"/>
      <c r="F40" s="25"/>
      <c r="G40" s="25"/>
      <c r="H40" s="25"/>
      <c r="I40" s="25"/>
      <c r="J40" s="25"/>
      <c r="K40" s="25"/>
      <c r="L40" s="25"/>
      <c r="M40" s="141"/>
    </row>
    <row r="41" spans="1:13" x14ac:dyDescent="0.3">
      <c r="A41" s="209"/>
      <c r="B41" s="211"/>
      <c r="C41" s="30" t="s">
        <v>68</v>
      </c>
      <c r="D41" s="24" t="s">
        <v>37</v>
      </c>
      <c r="E41" s="25">
        <v>1.1499999999999999</v>
      </c>
      <c r="F41" s="25">
        <f>F38*E41</f>
        <v>0.59799999999999998</v>
      </c>
      <c r="G41" s="25"/>
      <c r="H41" s="25">
        <f>F41*G41</f>
        <v>0</v>
      </c>
      <c r="I41" s="25"/>
      <c r="J41" s="25"/>
      <c r="K41" s="25"/>
      <c r="L41" s="25"/>
      <c r="M41" s="141">
        <f>H41+J41+L41</f>
        <v>0</v>
      </c>
    </row>
    <row r="42" spans="1:13" x14ac:dyDescent="0.3">
      <c r="A42" s="209"/>
      <c r="B42" s="211"/>
      <c r="C42" s="30" t="s">
        <v>48</v>
      </c>
      <c r="D42" s="24" t="s">
        <v>44</v>
      </c>
      <c r="E42" s="25">
        <v>0.02</v>
      </c>
      <c r="F42" s="25">
        <f>F38*E42</f>
        <v>1.0400000000000001E-2</v>
      </c>
      <c r="G42" s="25"/>
      <c r="H42" s="25">
        <f>F42*G42</f>
        <v>0</v>
      </c>
      <c r="I42" s="25"/>
      <c r="J42" s="25"/>
      <c r="K42" s="25"/>
      <c r="L42" s="25"/>
      <c r="M42" s="141">
        <f>H42+J42+L42</f>
        <v>0</v>
      </c>
    </row>
    <row r="43" spans="1:13" ht="60" x14ac:dyDescent="0.3">
      <c r="A43" s="218">
        <v>3</v>
      </c>
      <c r="B43" s="210" t="s">
        <v>69</v>
      </c>
      <c r="C43" s="42" t="s">
        <v>70</v>
      </c>
      <c r="D43" s="22" t="s">
        <v>37</v>
      </c>
      <c r="E43" s="22"/>
      <c r="F43" s="22">
        <v>3.86</v>
      </c>
      <c r="G43" s="25"/>
      <c r="H43" s="25"/>
      <c r="I43" s="25"/>
      <c r="J43" s="25"/>
      <c r="K43" s="25"/>
      <c r="L43" s="25"/>
      <c r="M43" s="138"/>
    </row>
    <row r="44" spans="1:13" x14ac:dyDescent="0.3">
      <c r="A44" s="218"/>
      <c r="B44" s="216"/>
      <c r="C44" s="30" t="s">
        <v>42</v>
      </c>
      <c r="D44" s="24" t="s">
        <v>39</v>
      </c>
      <c r="E44" s="25">
        <v>8.44</v>
      </c>
      <c r="F44" s="25">
        <f>F43*E44</f>
        <v>32.578399999999995</v>
      </c>
      <c r="G44" s="25"/>
      <c r="H44" s="25"/>
      <c r="I44" s="25"/>
      <c r="J44" s="25">
        <f>F44*I44</f>
        <v>0</v>
      </c>
      <c r="K44" s="25"/>
      <c r="L44" s="25"/>
      <c r="M44" s="141">
        <f>H44+J44+L44</f>
        <v>0</v>
      </c>
    </row>
    <row r="45" spans="1:13" x14ac:dyDescent="0.3">
      <c r="A45" s="218"/>
      <c r="B45" s="216"/>
      <c r="C45" s="30" t="s">
        <v>43</v>
      </c>
      <c r="D45" s="24" t="s">
        <v>44</v>
      </c>
      <c r="E45" s="25">
        <v>1.1000000000000001</v>
      </c>
      <c r="F45" s="25">
        <f>F43*E45</f>
        <v>4.2460000000000004</v>
      </c>
      <c r="G45" s="25"/>
      <c r="H45" s="25"/>
      <c r="I45" s="25"/>
      <c r="J45" s="25"/>
      <c r="K45" s="25"/>
      <c r="L45" s="25">
        <f>F45*K45</f>
        <v>0</v>
      </c>
      <c r="M45" s="141">
        <f>H45+J45+L45</f>
        <v>0</v>
      </c>
    </row>
    <row r="46" spans="1:13" x14ac:dyDescent="0.3">
      <c r="A46" s="218"/>
      <c r="B46" s="216"/>
      <c r="C46" s="30" t="s">
        <v>45</v>
      </c>
      <c r="D46" s="24"/>
      <c r="E46" s="25"/>
      <c r="F46" s="25"/>
      <c r="G46" s="25"/>
      <c r="H46" s="25"/>
      <c r="I46" s="25"/>
      <c r="J46" s="25"/>
      <c r="K46" s="25"/>
      <c r="L46" s="25"/>
      <c r="M46" s="141"/>
    </row>
    <row r="47" spans="1:13" ht="45" x14ac:dyDescent="0.3">
      <c r="A47" s="218"/>
      <c r="B47" s="216"/>
      <c r="C47" s="30" t="s">
        <v>71</v>
      </c>
      <c r="D47" s="25" t="s">
        <v>37</v>
      </c>
      <c r="E47" s="25">
        <v>1.0149999999999999</v>
      </c>
      <c r="F47" s="25">
        <f>F43*E47</f>
        <v>3.9178999999999995</v>
      </c>
      <c r="G47" s="25"/>
      <c r="H47" s="25">
        <f t="shared" ref="H47:H52" si="0">F47*G47</f>
        <v>0</v>
      </c>
      <c r="I47" s="25"/>
      <c r="J47" s="25"/>
      <c r="K47" s="25"/>
      <c r="L47" s="25"/>
      <c r="M47" s="141">
        <f t="shared" ref="M47:M53" si="1">H47+J47+L47</f>
        <v>0</v>
      </c>
    </row>
    <row r="48" spans="1:13" x14ac:dyDescent="0.3">
      <c r="A48" s="218"/>
      <c r="B48" s="216"/>
      <c r="C48" s="30" t="s">
        <v>72</v>
      </c>
      <c r="D48" s="24" t="s">
        <v>73</v>
      </c>
      <c r="E48" s="25">
        <v>1.84</v>
      </c>
      <c r="F48" s="25">
        <f>F43*E48</f>
        <v>7.1024000000000003</v>
      </c>
      <c r="G48" s="25"/>
      <c r="H48" s="25">
        <f t="shared" si="0"/>
        <v>0</v>
      </c>
      <c r="I48" s="25"/>
      <c r="J48" s="25"/>
      <c r="K48" s="25"/>
      <c r="L48" s="25"/>
      <c r="M48" s="141">
        <f t="shared" si="1"/>
        <v>0</v>
      </c>
    </row>
    <row r="49" spans="1:13" x14ac:dyDescent="0.3">
      <c r="A49" s="218"/>
      <c r="B49" s="216"/>
      <c r="C49" s="30" t="s">
        <v>74</v>
      </c>
      <c r="D49" s="25" t="s">
        <v>37</v>
      </c>
      <c r="E49" s="25">
        <v>3.3999999999999998E-3</v>
      </c>
      <c r="F49" s="25">
        <f>F43*E49</f>
        <v>1.3123999999999999E-2</v>
      </c>
      <c r="G49" s="25"/>
      <c r="H49" s="25">
        <f t="shared" si="0"/>
        <v>0</v>
      </c>
      <c r="I49" s="25"/>
      <c r="J49" s="25"/>
      <c r="K49" s="25"/>
      <c r="L49" s="25"/>
      <c r="M49" s="141">
        <f t="shared" si="1"/>
        <v>0</v>
      </c>
    </row>
    <row r="50" spans="1:13" x14ac:dyDescent="0.3">
      <c r="A50" s="218"/>
      <c r="B50" s="216"/>
      <c r="C50" s="30" t="s">
        <v>75</v>
      </c>
      <c r="D50" s="25" t="s">
        <v>37</v>
      </c>
      <c r="E50" s="25">
        <v>3.9100000000000003E-2</v>
      </c>
      <c r="F50" s="25">
        <f>F43*E50</f>
        <v>0.150926</v>
      </c>
      <c r="G50" s="25"/>
      <c r="H50" s="25">
        <f t="shared" si="0"/>
        <v>0</v>
      </c>
      <c r="I50" s="25"/>
      <c r="J50" s="25"/>
      <c r="K50" s="25"/>
      <c r="L50" s="25"/>
      <c r="M50" s="141">
        <f t="shared" si="1"/>
        <v>0</v>
      </c>
    </row>
    <row r="51" spans="1:13" x14ac:dyDescent="0.3">
      <c r="A51" s="218"/>
      <c r="B51" s="216"/>
      <c r="C51" s="30" t="s">
        <v>76</v>
      </c>
      <c r="D51" s="24" t="s">
        <v>77</v>
      </c>
      <c r="E51" s="25">
        <v>1</v>
      </c>
      <c r="F51" s="25">
        <f>F43*E51</f>
        <v>3.86</v>
      </c>
      <c r="G51" s="25"/>
      <c r="H51" s="25">
        <f t="shared" si="0"/>
        <v>0</v>
      </c>
      <c r="I51" s="25"/>
      <c r="J51" s="25"/>
      <c r="K51" s="25"/>
      <c r="L51" s="25"/>
      <c r="M51" s="141">
        <f t="shared" si="1"/>
        <v>0</v>
      </c>
    </row>
    <row r="52" spans="1:13" x14ac:dyDescent="0.3">
      <c r="A52" s="218"/>
      <c r="B52" s="216"/>
      <c r="C52" s="30" t="s">
        <v>48</v>
      </c>
      <c r="D52" s="24" t="s">
        <v>44</v>
      </c>
      <c r="E52" s="25">
        <v>0.46</v>
      </c>
      <c r="F52" s="25">
        <f>F43*E52</f>
        <v>1.7756000000000001</v>
      </c>
      <c r="G52" s="25"/>
      <c r="H52" s="25">
        <f t="shared" si="0"/>
        <v>0</v>
      </c>
      <c r="I52" s="25"/>
      <c r="J52" s="25"/>
      <c r="K52" s="25"/>
      <c r="L52" s="25"/>
      <c r="M52" s="141">
        <f t="shared" si="1"/>
        <v>0</v>
      </c>
    </row>
    <row r="53" spans="1:13" ht="23.25" customHeight="1" x14ac:dyDescent="0.3">
      <c r="A53" s="218"/>
      <c r="B53" s="216"/>
      <c r="C53" s="44" t="s">
        <v>78</v>
      </c>
      <c r="D53" s="24" t="s">
        <v>79</v>
      </c>
      <c r="E53" s="45" t="s">
        <v>80</v>
      </c>
      <c r="F53" s="46">
        <v>8.4000000000000005E-2</v>
      </c>
      <c r="G53" s="25"/>
      <c r="H53" s="25">
        <f>F53*G53</f>
        <v>0</v>
      </c>
      <c r="I53" s="25"/>
      <c r="J53" s="25"/>
      <c r="K53" s="25"/>
      <c r="L53" s="25"/>
      <c r="M53" s="141">
        <f t="shared" si="1"/>
        <v>0</v>
      </c>
    </row>
    <row r="54" spans="1:13" ht="45" x14ac:dyDescent="0.3">
      <c r="A54" s="223">
        <v>4</v>
      </c>
      <c r="B54" s="226" t="s">
        <v>27</v>
      </c>
      <c r="C54" s="42" t="s">
        <v>81</v>
      </c>
      <c r="D54" s="22" t="s">
        <v>62</v>
      </c>
      <c r="E54" s="22"/>
      <c r="F54" s="22">
        <v>2</v>
      </c>
      <c r="G54" s="25"/>
      <c r="H54" s="25"/>
      <c r="I54" s="25"/>
      <c r="J54" s="25"/>
      <c r="K54" s="25"/>
      <c r="L54" s="25"/>
      <c r="M54" s="138"/>
    </row>
    <row r="55" spans="1:13" ht="20.25" customHeight="1" x14ac:dyDescent="0.3">
      <c r="A55" s="224"/>
      <c r="B55" s="227"/>
      <c r="C55" s="30" t="s">
        <v>42</v>
      </c>
      <c r="D55" s="47" t="s">
        <v>62</v>
      </c>
      <c r="E55" s="25">
        <v>1</v>
      </c>
      <c r="F55" s="25">
        <f>F54*E55</f>
        <v>2</v>
      </c>
      <c r="G55" s="25"/>
      <c r="H55" s="25"/>
      <c r="I55" s="25"/>
      <c r="J55" s="25">
        <f>F55*I55</f>
        <v>0</v>
      </c>
      <c r="K55" s="25"/>
      <c r="L55" s="25"/>
      <c r="M55" s="141">
        <f>H55+J55+L55</f>
        <v>0</v>
      </c>
    </row>
    <row r="56" spans="1:13" ht="20.25" customHeight="1" x14ac:dyDescent="0.3">
      <c r="A56" s="224"/>
      <c r="B56" s="227"/>
      <c r="C56" s="30" t="s">
        <v>43</v>
      </c>
      <c r="D56" s="24" t="s">
        <v>44</v>
      </c>
      <c r="E56" s="25">
        <v>0.82</v>
      </c>
      <c r="F56" s="25">
        <f>F54*E56</f>
        <v>1.64</v>
      </c>
      <c r="G56" s="25"/>
      <c r="H56" s="25"/>
      <c r="I56" s="25"/>
      <c r="J56" s="25"/>
      <c r="K56" s="25"/>
      <c r="L56" s="25">
        <f>F56*K56</f>
        <v>0</v>
      </c>
      <c r="M56" s="141">
        <f>H56+J56+L56</f>
        <v>0</v>
      </c>
    </row>
    <row r="57" spans="1:13" x14ac:dyDescent="0.3">
      <c r="A57" s="224"/>
      <c r="B57" s="227"/>
      <c r="C57" s="30" t="s">
        <v>45</v>
      </c>
      <c r="D57" s="24"/>
      <c r="E57" s="25"/>
      <c r="F57" s="25"/>
      <c r="G57" s="25"/>
      <c r="H57" s="25"/>
      <c r="I57" s="25"/>
      <c r="J57" s="25"/>
      <c r="K57" s="25"/>
      <c r="L57" s="25"/>
      <c r="M57" s="141"/>
    </row>
    <row r="58" spans="1:13" x14ac:dyDescent="0.3">
      <c r="A58" s="224"/>
      <c r="B58" s="227"/>
      <c r="C58" s="30" t="s">
        <v>76</v>
      </c>
      <c r="D58" s="24" t="s">
        <v>77</v>
      </c>
      <c r="E58" s="25">
        <v>0</v>
      </c>
      <c r="F58" s="25">
        <f>F54*E58</f>
        <v>0</v>
      </c>
      <c r="G58" s="25"/>
      <c r="H58" s="25">
        <f>F58*G58</f>
        <v>0</v>
      </c>
      <c r="I58" s="25"/>
      <c r="J58" s="25"/>
      <c r="K58" s="25"/>
      <c r="L58" s="25"/>
      <c r="M58" s="141">
        <f>H58+J58+L58</f>
        <v>0</v>
      </c>
    </row>
    <row r="59" spans="1:13" x14ac:dyDescent="0.3">
      <c r="A59" s="224"/>
      <c r="B59" s="227"/>
      <c r="C59" s="30" t="s">
        <v>48</v>
      </c>
      <c r="D59" s="24" t="s">
        <v>44</v>
      </c>
      <c r="E59" s="25">
        <v>0.93</v>
      </c>
      <c r="F59" s="25">
        <f>F54*E59</f>
        <v>1.86</v>
      </c>
      <c r="G59" s="25"/>
      <c r="H59" s="25">
        <f>F59*G59</f>
        <v>0</v>
      </c>
      <c r="I59" s="25"/>
      <c r="J59" s="25"/>
      <c r="K59" s="25"/>
      <c r="L59" s="25"/>
      <c r="M59" s="141">
        <f>H59+J59+L59</f>
        <v>0</v>
      </c>
    </row>
    <row r="60" spans="1:13" x14ac:dyDescent="0.3">
      <c r="A60" s="225"/>
      <c r="B60" s="228"/>
      <c r="C60" s="48" t="s">
        <v>82</v>
      </c>
      <c r="D60" s="24" t="s">
        <v>83</v>
      </c>
      <c r="E60" s="25" t="s">
        <v>84</v>
      </c>
      <c r="F60" s="25">
        <v>4</v>
      </c>
      <c r="G60" s="17"/>
      <c r="H60" s="25">
        <f>F60*G60</f>
        <v>0</v>
      </c>
      <c r="I60" s="25"/>
      <c r="J60" s="25"/>
      <c r="K60" s="25"/>
      <c r="L60" s="25"/>
      <c r="M60" s="141">
        <f>H60+J60+L60</f>
        <v>0</v>
      </c>
    </row>
    <row r="61" spans="1:13" ht="60" x14ac:dyDescent="0.3">
      <c r="A61" s="219">
        <v>5</v>
      </c>
      <c r="B61" s="229" t="s">
        <v>85</v>
      </c>
      <c r="C61" s="34" t="s">
        <v>86</v>
      </c>
      <c r="D61" s="35" t="s">
        <v>60</v>
      </c>
      <c r="E61" s="36"/>
      <c r="F61" s="37">
        <v>3.7999999999999999E-2</v>
      </c>
      <c r="G61" s="25"/>
      <c r="H61" s="25"/>
      <c r="I61" s="25"/>
      <c r="J61" s="25"/>
      <c r="K61" s="25"/>
      <c r="L61" s="25"/>
      <c r="M61" s="138"/>
    </row>
    <row r="62" spans="1:13" x14ac:dyDescent="0.3">
      <c r="A62" s="219"/>
      <c r="B62" s="229"/>
      <c r="C62" s="38" t="s">
        <v>42</v>
      </c>
      <c r="D62" s="25" t="s">
        <v>39</v>
      </c>
      <c r="E62" s="25">
        <v>47</v>
      </c>
      <c r="F62" s="25">
        <f>F61*E62</f>
        <v>1.786</v>
      </c>
      <c r="G62" s="25"/>
      <c r="H62" s="39"/>
      <c r="I62" s="25"/>
      <c r="J62" s="25">
        <f>F62*I62</f>
        <v>0</v>
      </c>
      <c r="K62" s="25"/>
      <c r="L62" s="25"/>
      <c r="M62" s="141">
        <f>H62+J62+L62</f>
        <v>0</v>
      </c>
    </row>
    <row r="63" spans="1:13" x14ac:dyDescent="0.3">
      <c r="A63" s="219"/>
      <c r="B63" s="229"/>
      <c r="C63" s="38" t="s">
        <v>57</v>
      </c>
      <c r="D63" s="25" t="s">
        <v>44</v>
      </c>
      <c r="E63" s="25">
        <v>1.3</v>
      </c>
      <c r="F63" s="25">
        <f>F61*E63</f>
        <v>4.9399999999999999E-2</v>
      </c>
      <c r="G63" s="25"/>
      <c r="H63" s="25"/>
      <c r="I63" s="25"/>
      <c r="J63" s="25"/>
      <c r="K63" s="25"/>
      <c r="L63" s="25">
        <f>F63*K63</f>
        <v>0</v>
      </c>
      <c r="M63" s="141">
        <f>H63+J63+L63</f>
        <v>0</v>
      </c>
    </row>
    <row r="64" spans="1:13" x14ac:dyDescent="0.3">
      <c r="A64" s="219"/>
      <c r="B64" s="229"/>
      <c r="C64" s="38" t="s">
        <v>45</v>
      </c>
      <c r="D64" s="25"/>
      <c r="E64" s="25"/>
      <c r="F64" s="25"/>
      <c r="G64" s="25"/>
      <c r="H64" s="25"/>
      <c r="I64" s="25"/>
      <c r="J64" s="25"/>
      <c r="K64" s="25"/>
      <c r="L64" s="25"/>
      <c r="M64" s="141"/>
    </row>
    <row r="65" spans="1:13" x14ac:dyDescent="0.3">
      <c r="A65" s="219"/>
      <c r="B65" s="229"/>
      <c r="C65" s="49" t="s">
        <v>87</v>
      </c>
      <c r="D65" s="45" t="s">
        <v>60</v>
      </c>
      <c r="E65" s="45" t="s">
        <v>84</v>
      </c>
      <c r="F65" s="45">
        <v>1.2999999999999999E-2</v>
      </c>
      <c r="G65" s="45"/>
      <c r="H65" s="45">
        <f>F65*G65</f>
        <v>0</v>
      </c>
      <c r="I65" s="45"/>
      <c r="J65" s="45"/>
      <c r="K65" s="45"/>
      <c r="L65" s="45"/>
      <c r="M65" s="142">
        <f>H65+J65+L65</f>
        <v>0</v>
      </c>
    </row>
    <row r="66" spans="1:13" x14ac:dyDescent="0.3">
      <c r="A66" s="219"/>
      <c r="B66" s="50"/>
      <c r="C66" s="30" t="s">
        <v>48</v>
      </c>
      <c r="D66" s="24" t="s">
        <v>44</v>
      </c>
      <c r="E66" s="25">
        <v>0.93</v>
      </c>
      <c r="F66" s="25">
        <f>E66*F61</f>
        <v>3.5340000000000003E-2</v>
      </c>
      <c r="G66" s="25"/>
      <c r="H66" s="25">
        <f>F66*G66</f>
        <v>0</v>
      </c>
      <c r="I66" s="25"/>
      <c r="J66" s="25"/>
      <c r="K66" s="25"/>
      <c r="L66" s="25"/>
      <c r="M66" s="141">
        <f>H66+J66+L66</f>
        <v>0</v>
      </c>
    </row>
    <row r="67" spans="1:13" ht="75" x14ac:dyDescent="0.3">
      <c r="A67" s="209">
        <v>6</v>
      </c>
      <c r="B67" s="230" t="s">
        <v>88</v>
      </c>
      <c r="C67" s="51" t="s">
        <v>89</v>
      </c>
      <c r="D67" s="20" t="s">
        <v>90</v>
      </c>
      <c r="E67" s="20"/>
      <c r="F67" s="20">
        <v>4</v>
      </c>
      <c r="G67" s="17"/>
      <c r="H67" s="17"/>
      <c r="I67" s="17"/>
      <c r="J67" s="17"/>
      <c r="K67" s="17"/>
      <c r="L67" s="17"/>
      <c r="M67" s="138"/>
    </row>
    <row r="68" spans="1:13" x14ac:dyDescent="0.3">
      <c r="A68" s="209"/>
      <c r="B68" s="230"/>
      <c r="C68" s="52" t="s">
        <v>42</v>
      </c>
      <c r="D68" s="17" t="s">
        <v>39</v>
      </c>
      <c r="E68" s="17">
        <v>1.67</v>
      </c>
      <c r="F68" s="17">
        <f>F67*E68</f>
        <v>6.68</v>
      </c>
      <c r="G68" s="17"/>
      <c r="H68" s="53"/>
      <c r="I68" s="17"/>
      <c r="J68" s="17">
        <f>F68*I68</f>
        <v>0</v>
      </c>
      <c r="K68" s="17"/>
      <c r="L68" s="17"/>
      <c r="M68" s="137">
        <f>H68+J68+L68</f>
        <v>0</v>
      </c>
    </row>
    <row r="69" spans="1:13" x14ac:dyDescent="0.3">
      <c r="A69" s="209"/>
      <c r="B69" s="230"/>
      <c r="C69" s="52" t="s">
        <v>57</v>
      </c>
      <c r="D69" s="17" t="s">
        <v>44</v>
      </c>
      <c r="E69" s="17">
        <v>0.02</v>
      </c>
      <c r="F69" s="17">
        <f>F67*E69</f>
        <v>0.08</v>
      </c>
      <c r="G69" s="17"/>
      <c r="H69" s="17"/>
      <c r="I69" s="17"/>
      <c r="J69" s="17"/>
      <c r="K69" s="17"/>
      <c r="L69" s="17">
        <f>F69*K69</f>
        <v>0</v>
      </c>
      <c r="M69" s="137">
        <f>H69+J69+L69</f>
        <v>0</v>
      </c>
    </row>
    <row r="70" spans="1:13" x14ac:dyDescent="0.3">
      <c r="A70" s="209"/>
      <c r="B70" s="230"/>
      <c r="C70" s="52" t="s">
        <v>45</v>
      </c>
      <c r="D70" s="17"/>
      <c r="E70" s="17"/>
      <c r="F70" s="17"/>
      <c r="G70" s="17"/>
      <c r="H70" s="17"/>
      <c r="I70" s="17"/>
      <c r="J70" s="17"/>
      <c r="K70" s="17"/>
      <c r="L70" s="17"/>
      <c r="M70" s="137"/>
    </row>
    <row r="71" spans="1:13" ht="30" x14ac:dyDescent="0.3">
      <c r="A71" s="209"/>
      <c r="B71" s="230"/>
      <c r="C71" s="52" t="s">
        <v>91</v>
      </c>
      <c r="D71" s="17" t="s">
        <v>90</v>
      </c>
      <c r="E71" s="17" t="s">
        <v>53</v>
      </c>
      <c r="F71" s="17">
        <v>2</v>
      </c>
      <c r="G71" s="17"/>
      <c r="H71" s="17">
        <f t="shared" ref="H71:H77" si="2">F71*G71</f>
        <v>0</v>
      </c>
      <c r="I71" s="17"/>
      <c r="J71" s="17"/>
      <c r="K71" s="25"/>
      <c r="L71" s="25"/>
      <c r="M71" s="141">
        <f t="shared" ref="M71:M77" si="3">H71+J71+L71</f>
        <v>0</v>
      </c>
    </row>
    <row r="72" spans="1:13" ht="30" x14ac:dyDescent="0.3">
      <c r="A72" s="209"/>
      <c r="B72" s="230"/>
      <c r="C72" s="52" t="s">
        <v>92</v>
      </c>
      <c r="D72" s="17" t="s">
        <v>90</v>
      </c>
      <c r="E72" s="17" t="s">
        <v>53</v>
      </c>
      <c r="F72" s="17">
        <v>2</v>
      </c>
      <c r="G72" s="17"/>
      <c r="H72" s="17">
        <f t="shared" si="2"/>
        <v>0</v>
      </c>
      <c r="I72" s="17"/>
      <c r="J72" s="17"/>
      <c r="K72" s="25"/>
      <c r="L72" s="25"/>
      <c r="M72" s="141">
        <f t="shared" si="3"/>
        <v>0</v>
      </c>
    </row>
    <row r="73" spans="1:13" ht="30" x14ac:dyDescent="0.3">
      <c r="A73" s="209"/>
      <c r="B73" s="230"/>
      <c r="C73" s="41" t="s">
        <v>93</v>
      </c>
      <c r="D73" s="25" t="s">
        <v>60</v>
      </c>
      <c r="E73" s="25">
        <v>0.01</v>
      </c>
      <c r="F73" s="25">
        <f>E73*F67</f>
        <v>0.04</v>
      </c>
      <c r="G73" s="25"/>
      <c r="H73" s="25">
        <f t="shared" si="2"/>
        <v>0</v>
      </c>
      <c r="I73" s="25"/>
      <c r="J73" s="25"/>
      <c r="K73" s="25"/>
      <c r="L73" s="25"/>
      <c r="M73" s="141">
        <f t="shared" si="3"/>
        <v>0</v>
      </c>
    </row>
    <row r="74" spans="1:13" x14ac:dyDescent="0.3">
      <c r="A74" s="209"/>
      <c r="B74" s="230"/>
      <c r="C74" s="54" t="s">
        <v>94</v>
      </c>
      <c r="D74" s="55" t="s">
        <v>77</v>
      </c>
      <c r="E74" s="56">
        <v>2</v>
      </c>
      <c r="F74" s="17">
        <f>E74*F67</f>
        <v>8</v>
      </c>
      <c r="G74" s="17"/>
      <c r="H74" s="17">
        <f t="shared" si="2"/>
        <v>0</v>
      </c>
      <c r="I74" s="17"/>
      <c r="J74" s="17"/>
      <c r="K74" s="25"/>
      <c r="L74" s="25"/>
      <c r="M74" s="141">
        <f t="shared" si="3"/>
        <v>0</v>
      </c>
    </row>
    <row r="75" spans="1:13" ht="21" customHeight="1" x14ac:dyDescent="0.3">
      <c r="A75" s="209"/>
      <c r="B75" s="230"/>
      <c r="C75" s="54" t="s">
        <v>95</v>
      </c>
      <c r="D75" s="55" t="s">
        <v>62</v>
      </c>
      <c r="E75" s="56">
        <v>1</v>
      </c>
      <c r="F75" s="17">
        <f>E75*F67</f>
        <v>4</v>
      </c>
      <c r="G75" s="17"/>
      <c r="H75" s="17">
        <f t="shared" si="2"/>
        <v>0</v>
      </c>
      <c r="I75" s="17"/>
      <c r="J75" s="17"/>
      <c r="K75" s="25"/>
      <c r="L75" s="25"/>
      <c r="M75" s="141">
        <f t="shared" si="3"/>
        <v>0</v>
      </c>
    </row>
    <row r="76" spans="1:13" ht="21" customHeight="1" x14ac:dyDescent="0.3">
      <c r="A76" s="209"/>
      <c r="B76" s="230"/>
      <c r="C76" s="54" t="s">
        <v>96</v>
      </c>
      <c r="D76" s="55" t="s">
        <v>62</v>
      </c>
      <c r="E76" s="56">
        <v>1</v>
      </c>
      <c r="F76" s="17">
        <f>E76*F67</f>
        <v>4</v>
      </c>
      <c r="G76" s="17"/>
      <c r="H76" s="17">
        <f t="shared" si="2"/>
        <v>0</v>
      </c>
      <c r="I76" s="17"/>
      <c r="J76" s="17"/>
      <c r="K76" s="25"/>
      <c r="L76" s="25"/>
      <c r="M76" s="141">
        <f t="shared" si="3"/>
        <v>0</v>
      </c>
    </row>
    <row r="77" spans="1:13" ht="27.75" customHeight="1" x14ac:dyDescent="0.3">
      <c r="A77" s="209"/>
      <c r="B77" s="230"/>
      <c r="C77" s="52" t="s">
        <v>48</v>
      </c>
      <c r="D77" s="17" t="s">
        <v>44</v>
      </c>
      <c r="E77" s="17">
        <v>0.49</v>
      </c>
      <c r="F77" s="17">
        <f>F67*E77</f>
        <v>1.96</v>
      </c>
      <c r="G77" s="17"/>
      <c r="H77" s="17">
        <f t="shared" si="2"/>
        <v>0</v>
      </c>
      <c r="I77" s="17"/>
      <c r="J77" s="17"/>
      <c r="K77" s="17"/>
      <c r="L77" s="17"/>
      <c r="M77" s="137">
        <f t="shared" si="3"/>
        <v>0</v>
      </c>
    </row>
    <row r="78" spans="1:13" ht="34.5" customHeight="1" x14ac:dyDescent="0.3">
      <c r="A78" s="143"/>
      <c r="B78" s="231" t="s">
        <v>97</v>
      </c>
      <c r="C78" s="232"/>
      <c r="D78" s="233"/>
      <c r="E78" s="17"/>
      <c r="F78" s="17"/>
      <c r="G78" s="17"/>
      <c r="H78" s="17"/>
      <c r="I78" s="17"/>
      <c r="J78" s="17"/>
      <c r="K78" s="17"/>
      <c r="L78" s="17"/>
      <c r="M78" s="137"/>
    </row>
    <row r="79" spans="1:13" ht="30" x14ac:dyDescent="0.3">
      <c r="A79" s="218">
        <v>1</v>
      </c>
      <c r="B79" s="215" t="s">
        <v>30</v>
      </c>
      <c r="C79" s="42" t="s">
        <v>98</v>
      </c>
      <c r="D79" s="19" t="s">
        <v>32</v>
      </c>
      <c r="E79" s="16"/>
      <c r="F79" s="15">
        <v>57</v>
      </c>
      <c r="G79" s="16"/>
      <c r="H79" s="16"/>
      <c r="I79" s="16"/>
      <c r="J79" s="16"/>
      <c r="K79" s="16"/>
      <c r="L79" s="16"/>
      <c r="M79" s="138"/>
    </row>
    <row r="80" spans="1:13" x14ac:dyDescent="0.3">
      <c r="A80" s="218"/>
      <c r="B80" s="215"/>
      <c r="C80" s="21" t="s">
        <v>33</v>
      </c>
      <c r="D80" s="19" t="s">
        <v>34</v>
      </c>
      <c r="E80" s="16">
        <v>3.37</v>
      </c>
      <c r="F80" s="16">
        <f>F79*E80</f>
        <v>192.09</v>
      </c>
      <c r="G80" s="16"/>
      <c r="H80" s="16"/>
      <c r="I80" s="16"/>
      <c r="J80" s="16">
        <f>F80*I80</f>
        <v>0</v>
      </c>
      <c r="K80" s="16"/>
      <c r="L80" s="16"/>
      <c r="M80" s="139">
        <f>H80+J80+L80</f>
        <v>0</v>
      </c>
    </row>
    <row r="81" spans="1:13" ht="45" x14ac:dyDescent="0.3">
      <c r="A81" s="209">
        <v>2</v>
      </c>
      <c r="B81" s="217" t="s">
        <v>99</v>
      </c>
      <c r="C81" s="26" t="s">
        <v>100</v>
      </c>
      <c r="D81" s="26" t="s">
        <v>101</v>
      </c>
      <c r="E81" s="20"/>
      <c r="F81" s="20">
        <v>0.95</v>
      </c>
      <c r="G81" s="57"/>
      <c r="H81" s="57"/>
      <c r="I81" s="57"/>
      <c r="J81" s="57"/>
      <c r="K81" s="57"/>
      <c r="L81" s="57"/>
      <c r="M81" s="138"/>
    </row>
    <row r="82" spans="1:13" x14ac:dyDescent="0.3">
      <c r="A82" s="209"/>
      <c r="B82" s="217"/>
      <c r="C82" s="58" t="s">
        <v>102</v>
      </c>
      <c r="D82" s="56" t="s">
        <v>39</v>
      </c>
      <c r="E82" s="56">
        <v>411</v>
      </c>
      <c r="F82" s="17">
        <f>F81*E82</f>
        <v>390.45</v>
      </c>
      <c r="G82" s="17"/>
      <c r="H82" s="17"/>
      <c r="I82" s="17"/>
      <c r="J82" s="17">
        <f>F82*I82</f>
        <v>0</v>
      </c>
      <c r="K82" s="17"/>
      <c r="L82" s="17"/>
      <c r="M82" s="137">
        <f t="shared" ref="M82:M87" si="4">H82+J82+L82</f>
        <v>0</v>
      </c>
    </row>
    <row r="83" spans="1:13" x14ac:dyDescent="0.3">
      <c r="A83" s="209"/>
      <c r="B83" s="217"/>
      <c r="C83" s="58" t="s">
        <v>103</v>
      </c>
      <c r="D83" s="56" t="s">
        <v>44</v>
      </c>
      <c r="E83" s="56">
        <v>164</v>
      </c>
      <c r="F83" s="17">
        <f>F81*E83</f>
        <v>155.79999999999998</v>
      </c>
      <c r="G83" s="17"/>
      <c r="H83" s="17"/>
      <c r="I83" s="17"/>
      <c r="J83" s="17"/>
      <c r="K83" s="17"/>
      <c r="L83" s="17">
        <f>F83*K83</f>
        <v>0</v>
      </c>
      <c r="M83" s="137">
        <f t="shared" si="4"/>
        <v>0</v>
      </c>
    </row>
    <row r="84" spans="1:13" x14ac:dyDescent="0.3">
      <c r="A84" s="209"/>
      <c r="B84" s="217"/>
      <c r="C84" s="59" t="s">
        <v>104</v>
      </c>
      <c r="D84" s="60" t="s">
        <v>105</v>
      </c>
      <c r="E84" s="60" t="s">
        <v>53</v>
      </c>
      <c r="F84" s="61">
        <v>350</v>
      </c>
      <c r="G84" s="61"/>
      <c r="H84" s="61">
        <f>F84*G84</f>
        <v>0</v>
      </c>
      <c r="I84" s="61"/>
      <c r="J84" s="61"/>
      <c r="K84" s="61"/>
      <c r="L84" s="61"/>
      <c r="M84" s="144">
        <f t="shared" si="4"/>
        <v>0</v>
      </c>
    </row>
    <row r="85" spans="1:13" x14ac:dyDescent="0.3">
      <c r="A85" s="209"/>
      <c r="B85" s="217"/>
      <c r="C85" s="59" t="s">
        <v>106</v>
      </c>
      <c r="D85" s="60" t="s">
        <v>105</v>
      </c>
      <c r="E85" s="60" t="s">
        <v>53</v>
      </c>
      <c r="F85" s="61">
        <v>550</v>
      </c>
      <c r="G85" s="61"/>
      <c r="H85" s="61">
        <f>F85*G85</f>
        <v>0</v>
      </c>
      <c r="I85" s="61"/>
      <c r="J85" s="61"/>
      <c r="K85" s="61"/>
      <c r="L85" s="61"/>
      <c r="M85" s="144">
        <f t="shared" si="4"/>
        <v>0</v>
      </c>
    </row>
    <row r="86" spans="1:13" x14ac:dyDescent="0.3">
      <c r="A86" s="209"/>
      <c r="B86" s="217"/>
      <c r="C86" s="59" t="s">
        <v>107</v>
      </c>
      <c r="D86" s="60" t="s">
        <v>105</v>
      </c>
      <c r="E86" s="60" t="s">
        <v>53</v>
      </c>
      <c r="F86" s="61">
        <v>50</v>
      </c>
      <c r="G86" s="61"/>
      <c r="H86" s="61">
        <f>F86*G86</f>
        <v>0</v>
      </c>
      <c r="I86" s="61"/>
      <c r="J86" s="61"/>
      <c r="K86" s="61"/>
      <c r="L86" s="61"/>
      <c r="M86" s="144">
        <f t="shared" si="4"/>
        <v>0</v>
      </c>
    </row>
    <row r="87" spans="1:13" x14ac:dyDescent="0.3">
      <c r="A87" s="209"/>
      <c r="B87" s="217"/>
      <c r="C87" s="52" t="s">
        <v>48</v>
      </c>
      <c r="D87" s="56" t="s">
        <v>44</v>
      </c>
      <c r="E87" s="56">
        <v>54.4</v>
      </c>
      <c r="F87" s="17">
        <f>F81*E87</f>
        <v>51.68</v>
      </c>
      <c r="G87" s="17"/>
      <c r="H87" s="17">
        <f>F87*G87</f>
        <v>0</v>
      </c>
      <c r="I87" s="17"/>
      <c r="J87" s="17"/>
      <c r="K87" s="17"/>
      <c r="L87" s="17"/>
      <c r="M87" s="137">
        <f t="shared" si="4"/>
        <v>0</v>
      </c>
    </row>
    <row r="88" spans="1:13" ht="45" x14ac:dyDescent="0.3">
      <c r="A88" s="234">
        <v>3</v>
      </c>
      <c r="B88" s="235" t="s">
        <v>85</v>
      </c>
      <c r="C88" s="62" t="s">
        <v>108</v>
      </c>
      <c r="D88" s="63" t="s">
        <v>60</v>
      </c>
      <c r="E88" s="64"/>
      <c r="F88" s="64">
        <v>0.12</v>
      </c>
      <c r="G88" s="65"/>
      <c r="H88" s="65"/>
      <c r="I88" s="65"/>
      <c r="J88" s="65"/>
      <c r="K88" s="65"/>
      <c r="L88" s="65"/>
      <c r="M88" s="138"/>
    </row>
    <row r="89" spans="1:13" x14ac:dyDescent="0.3">
      <c r="A89" s="234"/>
      <c r="B89" s="235"/>
      <c r="C89" s="66" t="s">
        <v>102</v>
      </c>
      <c r="D89" s="67" t="s">
        <v>39</v>
      </c>
      <c r="E89" s="68">
        <v>47</v>
      </c>
      <c r="F89" s="65">
        <f>F88*E89</f>
        <v>5.64</v>
      </c>
      <c r="G89" s="25"/>
      <c r="H89" s="25"/>
      <c r="I89" s="25"/>
      <c r="J89" s="25">
        <f>F89*I89</f>
        <v>0</v>
      </c>
      <c r="K89" s="25"/>
      <c r="L89" s="25"/>
      <c r="M89" s="141">
        <f>H89+J89+L89</f>
        <v>0</v>
      </c>
    </row>
    <row r="90" spans="1:13" x14ac:dyDescent="0.3">
      <c r="A90" s="234"/>
      <c r="B90" s="235"/>
      <c r="C90" s="66" t="s">
        <v>103</v>
      </c>
      <c r="D90" s="67" t="s">
        <v>44</v>
      </c>
      <c r="E90" s="68">
        <v>1.3</v>
      </c>
      <c r="F90" s="65">
        <f>F88*E90</f>
        <v>0.156</v>
      </c>
      <c r="G90" s="17"/>
      <c r="H90" s="17"/>
      <c r="I90" s="17"/>
      <c r="J90" s="17"/>
      <c r="K90" s="17"/>
      <c r="L90" s="17">
        <f>F90*K90</f>
        <v>0</v>
      </c>
      <c r="M90" s="137">
        <f>H90+J90+L90</f>
        <v>0</v>
      </c>
    </row>
    <row r="91" spans="1:13" x14ac:dyDescent="0.3">
      <c r="A91" s="234"/>
      <c r="B91" s="235"/>
      <c r="C91" s="66" t="s">
        <v>109</v>
      </c>
      <c r="D91" s="67" t="s">
        <v>60</v>
      </c>
      <c r="E91" s="68">
        <v>1</v>
      </c>
      <c r="F91" s="65">
        <f>E91*F88</f>
        <v>0.12</v>
      </c>
      <c r="G91" s="17"/>
      <c r="H91" s="17">
        <f>F91*G91</f>
        <v>0</v>
      </c>
      <c r="I91" s="17"/>
      <c r="J91" s="17"/>
      <c r="K91" s="17"/>
      <c r="L91" s="17"/>
      <c r="M91" s="137">
        <f>H91+J91+L91</f>
        <v>0</v>
      </c>
    </row>
    <row r="92" spans="1:13" x14ac:dyDescent="0.3">
      <c r="A92" s="234"/>
      <c r="B92" s="235"/>
      <c r="C92" s="66" t="s">
        <v>110</v>
      </c>
      <c r="D92" s="67" t="s">
        <v>44</v>
      </c>
      <c r="E92" s="68">
        <f>0.24/10</f>
        <v>2.4E-2</v>
      </c>
      <c r="F92" s="65">
        <f>F88*E92</f>
        <v>2.8799999999999997E-3</v>
      </c>
      <c r="G92" s="65"/>
      <c r="H92" s="65"/>
      <c r="I92" s="65"/>
      <c r="J92" s="65"/>
      <c r="K92" s="65"/>
      <c r="L92" s="65"/>
      <c r="M92" s="145"/>
    </row>
    <row r="93" spans="1:13" x14ac:dyDescent="0.3">
      <c r="A93" s="234"/>
      <c r="B93" s="235"/>
      <c r="C93" s="52" t="s">
        <v>48</v>
      </c>
      <c r="D93" s="56" t="s">
        <v>44</v>
      </c>
      <c r="E93" s="56">
        <v>33.4</v>
      </c>
      <c r="F93" s="17">
        <f>F88*E93</f>
        <v>4.008</v>
      </c>
      <c r="G93" s="17"/>
      <c r="H93" s="17">
        <f>F93*G93</f>
        <v>0</v>
      </c>
      <c r="I93" s="17"/>
      <c r="J93" s="17"/>
      <c r="K93" s="17"/>
      <c r="L93" s="17"/>
      <c r="M93" s="137">
        <f>H93+J93+L93</f>
        <v>0</v>
      </c>
    </row>
    <row r="94" spans="1:13" ht="45" x14ac:dyDescent="0.3">
      <c r="A94" s="209">
        <v>4</v>
      </c>
      <c r="B94" s="217" t="s">
        <v>111</v>
      </c>
      <c r="C94" s="26" t="s">
        <v>112</v>
      </c>
      <c r="D94" s="26" t="s">
        <v>101</v>
      </c>
      <c r="E94" s="20"/>
      <c r="F94" s="20">
        <v>0.95</v>
      </c>
      <c r="G94" s="57"/>
      <c r="H94" s="57"/>
      <c r="I94" s="57"/>
      <c r="J94" s="57"/>
      <c r="K94" s="57"/>
      <c r="L94" s="57"/>
      <c r="M94" s="138"/>
    </row>
    <row r="95" spans="1:13" x14ac:dyDescent="0.3">
      <c r="A95" s="209"/>
      <c r="B95" s="217"/>
      <c r="C95" s="58" t="s">
        <v>102</v>
      </c>
      <c r="D95" s="56" t="s">
        <v>39</v>
      </c>
      <c r="E95" s="56">
        <v>47.1</v>
      </c>
      <c r="F95" s="17">
        <f>F94*E95</f>
        <v>44.744999999999997</v>
      </c>
      <c r="G95" s="17"/>
      <c r="H95" s="17"/>
      <c r="I95" s="17"/>
      <c r="J95" s="17">
        <f>F95*I95</f>
        <v>0</v>
      </c>
      <c r="K95" s="17"/>
      <c r="L95" s="17"/>
      <c r="M95" s="137">
        <f>H95+J95+L95</f>
        <v>0</v>
      </c>
    </row>
    <row r="96" spans="1:13" x14ac:dyDescent="0.3">
      <c r="A96" s="209"/>
      <c r="B96" s="217"/>
      <c r="C96" s="58" t="s">
        <v>103</v>
      </c>
      <c r="D96" s="56" t="s">
        <v>44</v>
      </c>
      <c r="E96" s="56">
        <v>16.8</v>
      </c>
      <c r="F96" s="17">
        <f>F94*E96</f>
        <v>15.959999999999999</v>
      </c>
      <c r="G96" s="17"/>
      <c r="H96" s="17"/>
      <c r="I96" s="17"/>
      <c r="J96" s="17"/>
      <c r="K96" s="17"/>
      <c r="L96" s="17">
        <f>F96*K96</f>
        <v>0</v>
      </c>
      <c r="M96" s="137">
        <f>H96+J96+L96</f>
        <v>0</v>
      </c>
    </row>
    <row r="97" spans="1:13" x14ac:dyDescent="0.3">
      <c r="A97" s="209"/>
      <c r="B97" s="217"/>
      <c r="C97" s="58" t="s">
        <v>113</v>
      </c>
      <c r="D97" s="56" t="s">
        <v>60</v>
      </c>
      <c r="E97" s="56">
        <v>0.05</v>
      </c>
      <c r="F97" s="17">
        <f>F94*E97</f>
        <v>4.7500000000000001E-2</v>
      </c>
      <c r="G97" s="17"/>
      <c r="H97" s="17">
        <f>F97*G97</f>
        <v>0</v>
      </c>
      <c r="I97" s="17"/>
      <c r="J97" s="17"/>
      <c r="K97" s="17"/>
      <c r="L97" s="17"/>
      <c r="M97" s="137">
        <f>H97+J97+L97</f>
        <v>0</v>
      </c>
    </row>
    <row r="98" spans="1:13" x14ac:dyDescent="0.3">
      <c r="A98" s="209"/>
      <c r="B98" s="217"/>
      <c r="C98" s="52" t="s">
        <v>48</v>
      </c>
      <c r="D98" s="56" t="s">
        <v>44</v>
      </c>
      <c r="E98" s="56">
        <v>2.52</v>
      </c>
      <c r="F98" s="17">
        <f>F94*E98</f>
        <v>2.3939999999999997</v>
      </c>
      <c r="G98" s="17"/>
      <c r="H98" s="17">
        <f>F98*G98</f>
        <v>0</v>
      </c>
      <c r="I98" s="17"/>
      <c r="J98" s="17"/>
      <c r="K98" s="17"/>
      <c r="L98" s="17"/>
      <c r="M98" s="137">
        <f>H98+J98+L98</f>
        <v>0</v>
      </c>
    </row>
    <row r="99" spans="1:13" ht="30" x14ac:dyDescent="0.3">
      <c r="A99" s="209">
        <v>5</v>
      </c>
      <c r="B99" s="236" t="s">
        <v>114</v>
      </c>
      <c r="C99" s="69" t="s">
        <v>115</v>
      </c>
      <c r="D99" s="70" t="s">
        <v>101</v>
      </c>
      <c r="E99" s="71"/>
      <c r="F99" s="20">
        <v>0.95</v>
      </c>
      <c r="G99" s="17"/>
      <c r="H99" s="17"/>
      <c r="I99" s="17"/>
      <c r="J99" s="17"/>
      <c r="K99" s="17"/>
      <c r="L99" s="17"/>
      <c r="M99" s="138"/>
    </row>
    <row r="100" spans="1:13" ht="22.5" customHeight="1" x14ac:dyDescent="0.3">
      <c r="A100" s="209"/>
      <c r="B100" s="236"/>
      <c r="C100" s="54" t="s">
        <v>102</v>
      </c>
      <c r="D100" s="55" t="s">
        <v>39</v>
      </c>
      <c r="E100" s="56">
        <v>56.7</v>
      </c>
      <c r="F100" s="17">
        <f>F99*E100</f>
        <v>53.865000000000002</v>
      </c>
      <c r="G100" s="17"/>
      <c r="H100" s="17"/>
      <c r="I100" s="17"/>
      <c r="J100" s="17">
        <f>F100*I100</f>
        <v>0</v>
      </c>
      <c r="K100" s="17"/>
      <c r="L100" s="17"/>
      <c r="M100" s="137">
        <f>H100+J100+L100</f>
        <v>0</v>
      </c>
    </row>
    <row r="101" spans="1:13" x14ac:dyDescent="0.3">
      <c r="A101" s="209"/>
      <c r="B101" s="236"/>
      <c r="C101" s="54" t="s">
        <v>116</v>
      </c>
      <c r="D101" s="55" t="s">
        <v>117</v>
      </c>
      <c r="E101" s="56">
        <v>31.1</v>
      </c>
      <c r="F101" s="17">
        <f>F99*E101</f>
        <v>29.545000000000002</v>
      </c>
      <c r="G101" s="17"/>
      <c r="H101" s="17">
        <f>F101*G101</f>
        <v>0</v>
      </c>
      <c r="I101" s="17"/>
      <c r="J101" s="17"/>
      <c r="K101" s="17"/>
      <c r="L101" s="17"/>
      <c r="M101" s="137">
        <f>H101+J101+L101</f>
        <v>0</v>
      </c>
    </row>
    <row r="102" spans="1:13" x14ac:dyDescent="0.3">
      <c r="A102" s="209"/>
      <c r="B102" s="236"/>
      <c r="C102" s="52" t="s">
        <v>48</v>
      </c>
      <c r="D102" s="55" t="s">
        <v>44</v>
      </c>
      <c r="E102" s="56">
        <v>0.06</v>
      </c>
      <c r="F102" s="17">
        <f>F99*E102</f>
        <v>5.6999999999999995E-2</v>
      </c>
      <c r="G102" s="17"/>
      <c r="H102" s="17">
        <f>F102*G102</f>
        <v>0</v>
      </c>
      <c r="I102" s="17"/>
      <c r="J102" s="17"/>
      <c r="K102" s="17"/>
      <c r="L102" s="17"/>
      <c r="M102" s="137">
        <f>H102+J102+L102</f>
        <v>0</v>
      </c>
    </row>
    <row r="103" spans="1:13" ht="30" x14ac:dyDescent="0.3">
      <c r="A103" s="209">
        <v>6</v>
      </c>
      <c r="B103" s="236" t="s">
        <v>118</v>
      </c>
      <c r="C103" s="69" t="s">
        <v>119</v>
      </c>
      <c r="D103" s="72" t="s">
        <v>120</v>
      </c>
      <c r="E103" s="20"/>
      <c r="F103" s="20">
        <v>2</v>
      </c>
      <c r="G103" s="17"/>
      <c r="H103" s="17"/>
      <c r="I103" s="17"/>
      <c r="J103" s="17"/>
      <c r="K103" s="17"/>
      <c r="L103" s="17"/>
      <c r="M103" s="138"/>
    </row>
    <row r="104" spans="1:13" x14ac:dyDescent="0.3">
      <c r="A104" s="209"/>
      <c r="B104" s="236"/>
      <c r="C104" s="54" t="s">
        <v>102</v>
      </c>
      <c r="D104" s="55" t="s">
        <v>39</v>
      </c>
      <c r="E104" s="56">
        <v>1.24</v>
      </c>
      <c r="F104" s="17">
        <f>F103*E104</f>
        <v>2.48</v>
      </c>
      <c r="G104" s="17"/>
      <c r="H104" s="17"/>
      <c r="I104" s="17"/>
      <c r="J104" s="17">
        <f>F104*I104</f>
        <v>0</v>
      </c>
      <c r="K104" s="17"/>
      <c r="L104" s="17"/>
      <c r="M104" s="137">
        <f>H104+J104+L104</f>
        <v>0</v>
      </c>
    </row>
    <row r="105" spans="1:13" x14ac:dyDescent="0.3">
      <c r="A105" s="209"/>
      <c r="B105" s="236"/>
      <c r="C105" s="54" t="s">
        <v>103</v>
      </c>
      <c r="D105" s="55" t="s">
        <v>44</v>
      </c>
      <c r="E105" s="56">
        <v>0.26</v>
      </c>
      <c r="F105" s="17">
        <f>F103*E105</f>
        <v>0.52</v>
      </c>
      <c r="G105" s="17"/>
      <c r="H105" s="17"/>
      <c r="I105" s="17"/>
      <c r="J105" s="17"/>
      <c r="K105" s="17"/>
      <c r="L105" s="17"/>
      <c r="M105" s="137">
        <f>H105+J105+L105</f>
        <v>0</v>
      </c>
    </row>
    <row r="106" spans="1:13" x14ac:dyDescent="0.3">
      <c r="A106" s="209"/>
      <c r="B106" s="236"/>
      <c r="C106" s="54" t="s">
        <v>121</v>
      </c>
      <c r="D106" s="55" t="s">
        <v>122</v>
      </c>
      <c r="E106" s="56">
        <v>0.4</v>
      </c>
      <c r="F106" s="17">
        <f>F103*E106</f>
        <v>0.8</v>
      </c>
      <c r="G106" s="17"/>
      <c r="H106" s="17">
        <f>F106*G106</f>
        <v>0</v>
      </c>
      <c r="I106" s="17"/>
      <c r="J106" s="17"/>
      <c r="K106" s="17"/>
      <c r="L106" s="17"/>
      <c r="M106" s="137">
        <f>H106+J106+L106</f>
        <v>0</v>
      </c>
    </row>
    <row r="107" spans="1:13" x14ac:dyDescent="0.3">
      <c r="A107" s="209"/>
      <c r="B107" s="236"/>
      <c r="C107" s="52" t="s">
        <v>48</v>
      </c>
      <c r="D107" s="55" t="s">
        <v>44</v>
      </c>
      <c r="E107" s="56">
        <v>0.14000000000000001</v>
      </c>
      <c r="F107" s="17">
        <f>F103*E107</f>
        <v>0.28000000000000003</v>
      </c>
      <c r="G107" s="17"/>
      <c r="H107" s="17">
        <f>F107*G107</f>
        <v>0</v>
      </c>
      <c r="I107" s="17"/>
      <c r="J107" s="17"/>
      <c r="K107" s="17"/>
      <c r="L107" s="17"/>
      <c r="M107" s="137">
        <f>H107+J107+L107</f>
        <v>0</v>
      </c>
    </row>
    <row r="108" spans="1:13" ht="49.5" customHeight="1" x14ac:dyDescent="0.3">
      <c r="A108" s="146"/>
      <c r="B108" s="220" t="s">
        <v>123</v>
      </c>
      <c r="C108" s="221"/>
      <c r="D108" s="222"/>
      <c r="E108" s="57"/>
      <c r="F108" s="57"/>
      <c r="G108" s="57"/>
      <c r="H108" s="57"/>
      <c r="I108" s="57"/>
      <c r="J108" s="57"/>
      <c r="K108" s="57"/>
      <c r="L108" s="57"/>
      <c r="M108" s="141"/>
    </row>
    <row r="109" spans="1:13" ht="30" x14ac:dyDescent="0.3">
      <c r="A109" s="209">
        <v>1</v>
      </c>
      <c r="B109" s="215" t="s">
        <v>30</v>
      </c>
      <c r="C109" s="42" t="s">
        <v>124</v>
      </c>
      <c r="D109" s="13" t="s">
        <v>32</v>
      </c>
      <c r="E109" s="16"/>
      <c r="F109" s="15">
        <v>34.200000000000003</v>
      </c>
      <c r="G109" s="16"/>
      <c r="H109" s="16"/>
      <c r="I109" s="16"/>
      <c r="J109" s="16"/>
      <c r="K109" s="16"/>
      <c r="L109" s="16"/>
      <c r="M109" s="138"/>
    </row>
    <row r="110" spans="1:13" x14ac:dyDescent="0.3">
      <c r="A110" s="209"/>
      <c r="B110" s="215"/>
      <c r="C110" s="21" t="s">
        <v>33</v>
      </c>
      <c r="D110" s="19" t="s">
        <v>34</v>
      </c>
      <c r="E110" s="16">
        <v>3.37</v>
      </c>
      <c r="F110" s="16">
        <f>F109*E110</f>
        <v>115.25400000000002</v>
      </c>
      <c r="G110" s="16"/>
      <c r="H110" s="16"/>
      <c r="I110" s="16"/>
      <c r="J110" s="16">
        <f>F110*I110</f>
        <v>0</v>
      </c>
      <c r="K110" s="16"/>
      <c r="L110" s="16"/>
      <c r="M110" s="139">
        <f>H110+J110+L110</f>
        <v>0</v>
      </c>
    </row>
    <row r="111" spans="1:13" ht="30" x14ac:dyDescent="0.3">
      <c r="A111" s="209">
        <v>2</v>
      </c>
      <c r="B111" s="216" t="s">
        <v>35</v>
      </c>
      <c r="C111" s="42" t="s">
        <v>125</v>
      </c>
      <c r="D111" s="22" t="s">
        <v>37</v>
      </c>
      <c r="E111" s="22"/>
      <c r="F111" s="22">
        <v>6.2</v>
      </c>
      <c r="G111" s="22"/>
      <c r="H111" s="22"/>
      <c r="I111" s="22"/>
      <c r="J111" s="22"/>
      <c r="K111" s="22"/>
      <c r="L111" s="22"/>
      <c r="M111" s="140"/>
    </row>
    <row r="112" spans="1:13" x14ac:dyDescent="0.3">
      <c r="A112" s="209"/>
      <c r="B112" s="216"/>
      <c r="C112" s="23" t="s">
        <v>38</v>
      </c>
      <c r="D112" s="24" t="s">
        <v>39</v>
      </c>
      <c r="E112" s="25">
        <v>7.4</v>
      </c>
      <c r="F112" s="25">
        <f>F111*E112</f>
        <v>45.88</v>
      </c>
      <c r="G112" s="25"/>
      <c r="H112" s="25"/>
      <c r="I112" s="25"/>
      <c r="J112" s="25">
        <f>F112*I112</f>
        <v>0</v>
      </c>
      <c r="K112" s="25"/>
      <c r="L112" s="25"/>
      <c r="M112" s="141">
        <f>H112+J112+L112</f>
        <v>0</v>
      </c>
    </row>
    <row r="113" spans="1:13" ht="45" x14ac:dyDescent="0.3">
      <c r="A113" s="209">
        <v>3</v>
      </c>
      <c r="B113" s="217" t="s">
        <v>126</v>
      </c>
      <c r="C113" s="69" t="s">
        <v>127</v>
      </c>
      <c r="D113" s="26" t="s">
        <v>101</v>
      </c>
      <c r="E113" s="20"/>
      <c r="F113" s="73">
        <v>0.5</v>
      </c>
      <c r="G113" s="57"/>
      <c r="H113" s="57"/>
      <c r="I113" s="57"/>
      <c r="J113" s="57"/>
      <c r="K113" s="57"/>
      <c r="L113" s="57"/>
      <c r="M113" s="138"/>
    </row>
    <row r="114" spans="1:13" x14ac:dyDescent="0.3">
      <c r="A114" s="209"/>
      <c r="B114" s="217"/>
      <c r="C114" s="58" t="s">
        <v>102</v>
      </c>
      <c r="D114" s="56" t="s">
        <v>39</v>
      </c>
      <c r="E114" s="56">
        <v>438</v>
      </c>
      <c r="F114" s="17">
        <f>F113*E114</f>
        <v>219</v>
      </c>
      <c r="G114" s="17"/>
      <c r="H114" s="17"/>
      <c r="I114" s="17"/>
      <c r="J114" s="17">
        <f>F114*I114</f>
        <v>0</v>
      </c>
      <c r="K114" s="17"/>
      <c r="L114" s="17"/>
      <c r="M114" s="137">
        <f>H114+J114+L114</f>
        <v>0</v>
      </c>
    </row>
    <row r="115" spans="1:13" x14ac:dyDescent="0.3">
      <c r="A115" s="209"/>
      <c r="B115" s="217"/>
      <c r="C115" s="58" t="s">
        <v>103</v>
      </c>
      <c r="D115" s="56" t="s">
        <v>44</v>
      </c>
      <c r="E115" s="56">
        <v>169</v>
      </c>
      <c r="F115" s="17">
        <f>F113*E115</f>
        <v>84.5</v>
      </c>
      <c r="G115" s="17"/>
      <c r="H115" s="17"/>
      <c r="I115" s="17"/>
      <c r="J115" s="17"/>
      <c r="K115" s="25"/>
      <c r="L115" s="25">
        <f>F115*K115</f>
        <v>0</v>
      </c>
      <c r="M115" s="141">
        <f>H115+J115+L115</f>
        <v>0</v>
      </c>
    </row>
    <row r="116" spans="1:13" ht="30" x14ac:dyDescent="0.3">
      <c r="A116" s="209"/>
      <c r="B116" s="217"/>
      <c r="C116" s="58" t="s">
        <v>128</v>
      </c>
      <c r="D116" s="56" t="s">
        <v>105</v>
      </c>
      <c r="E116" s="56">
        <v>998</v>
      </c>
      <c r="F116" s="17">
        <f>F113*E116</f>
        <v>499</v>
      </c>
      <c r="G116" s="17"/>
      <c r="H116" s="17">
        <f>F116*G116</f>
        <v>0</v>
      </c>
      <c r="I116" s="17"/>
      <c r="J116" s="17"/>
      <c r="K116" s="17"/>
      <c r="L116" s="17"/>
      <c r="M116" s="137">
        <f>H116+J116+L116</f>
        <v>0</v>
      </c>
    </row>
    <row r="117" spans="1:13" x14ac:dyDescent="0.3">
      <c r="A117" s="209"/>
      <c r="B117" s="217"/>
      <c r="C117" s="52" t="s">
        <v>48</v>
      </c>
      <c r="D117" s="56" t="s">
        <v>44</v>
      </c>
      <c r="E117" s="56">
        <v>54.8</v>
      </c>
      <c r="F117" s="17">
        <f>F113*E117</f>
        <v>27.4</v>
      </c>
      <c r="G117" s="17"/>
      <c r="H117" s="17">
        <f>F117*G117</f>
        <v>0</v>
      </c>
      <c r="I117" s="17"/>
      <c r="J117" s="17"/>
      <c r="K117" s="17"/>
      <c r="L117" s="17"/>
      <c r="M117" s="137">
        <f>H117+J117+L117</f>
        <v>0</v>
      </c>
    </row>
    <row r="118" spans="1:13" ht="60" x14ac:dyDescent="0.3">
      <c r="A118" s="234">
        <v>4</v>
      </c>
      <c r="B118" s="235" t="s">
        <v>85</v>
      </c>
      <c r="C118" s="62" t="s">
        <v>129</v>
      </c>
      <c r="D118" s="74" t="s">
        <v>60</v>
      </c>
      <c r="E118" s="65"/>
      <c r="F118" s="64">
        <v>0.22</v>
      </c>
      <c r="G118" s="65"/>
      <c r="H118" s="65"/>
      <c r="I118" s="65"/>
      <c r="J118" s="65"/>
      <c r="K118" s="65"/>
      <c r="L118" s="65"/>
      <c r="M118" s="138"/>
    </row>
    <row r="119" spans="1:13" x14ac:dyDescent="0.3">
      <c r="A119" s="234"/>
      <c r="B119" s="235"/>
      <c r="C119" s="66" t="s">
        <v>102</v>
      </c>
      <c r="D119" s="67" t="s">
        <v>39</v>
      </c>
      <c r="E119" s="68">
        <v>47</v>
      </c>
      <c r="F119" s="65">
        <f>F118*E119</f>
        <v>10.34</v>
      </c>
      <c r="G119" s="25"/>
      <c r="H119" s="25"/>
      <c r="I119" s="25"/>
      <c r="J119" s="25">
        <f>F119*I119</f>
        <v>0</v>
      </c>
      <c r="K119" s="25"/>
      <c r="L119" s="25"/>
      <c r="M119" s="141">
        <f>H119+J119+L119</f>
        <v>0</v>
      </c>
    </row>
    <row r="120" spans="1:13" x14ac:dyDescent="0.3">
      <c r="A120" s="234"/>
      <c r="B120" s="235"/>
      <c r="C120" s="66" t="s">
        <v>103</v>
      </c>
      <c r="D120" s="67" t="s">
        <v>44</v>
      </c>
      <c r="E120" s="68">
        <v>1.3</v>
      </c>
      <c r="F120" s="65">
        <f>F118*E120</f>
        <v>0.28600000000000003</v>
      </c>
      <c r="G120" s="17"/>
      <c r="H120" s="17"/>
      <c r="I120" s="17"/>
      <c r="J120" s="17"/>
      <c r="K120" s="17"/>
      <c r="L120" s="17">
        <f>F120*K120</f>
        <v>0</v>
      </c>
      <c r="M120" s="137">
        <f>H120+J120+L120</f>
        <v>0</v>
      </c>
    </row>
    <row r="121" spans="1:13" x14ac:dyDescent="0.3">
      <c r="A121" s="234"/>
      <c r="B121" s="235"/>
      <c r="C121" s="66" t="s">
        <v>109</v>
      </c>
      <c r="D121" s="67" t="s">
        <v>60</v>
      </c>
      <c r="E121" s="68">
        <v>1</v>
      </c>
      <c r="F121" s="65">
        <f>E121*F118</f>
        <v>0.22</v>
      </c>
      <c r="G121" s="17"/>
      <c r="H121" s="17">
        <f>F121*G121</f>
        <v>0</v>
      </c>
      <c r="I121" s="17"/>
      <c r="J121" s="17"/>
      <c r="K121" s="17"/>
      <c r="L121" s="17"/>
      <c r="M121" s="137">
        <f>H121+J121+L121</f>
        <v>0</v>
      </c>
    </row>
    <row r="122" spans="1:13" x14ac:dyDescent="0.3">
      <c r="A122" s="234"/>
      <c r="B122" s="235"/>
      <c r="C122" s="52" t="s">
        <v>48</v>
      </c>
      <c r="D122" s="56" t="s">
        <v>44</v>
      </c>
      <c r="E122" s="56">
        <v>33.4</v>
      </c>
      <c r="F122" s="17">
        <f>F118*E122</f>
        <v>7.3479999999999999</v>
      </c>
      <c r="G122" s="17"/>
      <c r="H122" s="17">
        <f>F122*G122</f>
        <v>0</v>
      </c>
      <c r="I122" s="17"/>
      <c r="J122" s="17"/>
      <c r="K122" s="17"/>
      <c r="L122" s="17"/>
      <c r="M122" s="137">
        <f>H122+J122+L122</f>
        <v>0</v>
      </c>
    </row>
    <row r="123" spans="1:13" ht="45" x14ac:dyDescent="0.3">
      <c r="A123" s="218">
        <v>5</v>
      </c>
      <c r="B123" s="217" t="s">
        <v>130</v>
      </c>
      <c r="C123" s="26" t="s">
        <v>131</v>
      </c>
      <c r="D123" s="26" t="s">
        <v>101</v>
      </c>
      <c r="E123" s="20"/>
      <c r="F123" s="20">
        <v>2.5</v>
      </c>
      <c r="G123" s="57"/>
      <c r="H123" s="57"/>
      <c r="I123" s="57"/>
      <c r="J123" s="57"/>
      <c r="K123" s="57"/>
      <c r="L123" s="57"/>
      <c r="M123" s="138"/>
    </row>
    <row r="124" spans="1:13" x14ac:dyDescent="0.3">
      <c r="A124" s="218"/>
      <c r="B124" s="217"/>
      <c r="C124" s="58" t="s">
        <v>102</v>
      </c>
      <c r="D124" s="56" t="s">
        <v>39</v>
      </c>
      <c r="E124" s="56">
        <v>47.1</v>
      </c>
      <c r="F124" s="17">
        <f>F123*E124</f>
        <v>117.75</v>
      </c>
      <c r="G124" s="17"/>
      <c r="H124" s="17"/>
      <c r="I124" s="17"/>
      <c r="J124" s="17">
        <f>F124*I124</f>
        <v>0</v>
      </c>
      <c r="K124" s="17"/>
      <c r="L124" s="17"/>
      <c r="M124" s="137">
        <f>H124+J124+L124</f>
        <v>0</v>
      </c>
    </row>
    <row r="125" spans="1:13" x14ac:dyDescent="0.3">
      <c r="A125" s="218"/>
      <c r="B125" s="217"/>
      <c r="C125" s="58" t="s">
        <v>103</v>
      </c>
      <c r="D125" s="56" t="s">
        <v>44</v>
      </c>
      <c r="E125" s="56">
        <v>16.8</v>
      </c>
      <c r="F125" s="17">
        <f>F123*E125</f>
        <v>42</v>
      </c>
      <c r="G125" s="17"/>
      <c r="H125" s="17"/>
      <c r="I125" s="17"/>
      <c r="J125" s="17"/>
      <c r="K125" s="17"/>
      <c r="L125" s="17">
        <f>F125*K125</f>
        <v>0</v>
      </c>
      <c r="M125" s="137">
        <f>H125+J125+L125</f>
        <v>0</v>
      </c>
    </row>
    <row r="126" spans="1:13" x14ac:dyDescent="0.3">
      <c r="A126" s="218"/>
      <c r="B126" s="217"/>
      <c r="C126" s="58" t="s">
        <v>113</v>
      </c>
      <c r="D126" s="56" t="s">
        <v>60</v>
      </c>
      <c r="E126" s="56">
        <v>0.1</v>
      </c>
      <c r="F126" s="17">
        <f>F123*E126</f>
        <v>0.25</v>
      </c>
      <c r="G126" s="17"/>
      <c r="H126" s="17">
        <f>F126*G126</f>
        <v>0</v>
      </c>
      <c r="I126" s="17"/>
      <c r="J126" s="17"/>
      <c r="K126" s="17"/>
      <c r="L126" s="17"/>
      <c r="M126" s="137">
        <f>H126+J126+L126</f>
        <v>0</v>
      </c>
    </row>
    <row r="127" spans="1:13" x14ac:dyDescent="0.3">
      <c r="A127" s="218"/>
      <c r="B127" s="217"/>
      <c r="C127" s="52" t="s">
        <v>48</v>
      </c>
      <c r="D127" s="56" t="s">
        <v>44</v>
      </c>
      <c r="E127" s="56">
        <v>2.7</v>
      </c>
      <c r="F127" s="17">
        <f>F123*E127</f>
        <v>6.75</v>
      </c>
      <c r="G127" s="17"/>
      <c r="H127" s="17">
        <f>F127*G127</f>
        <v>0</v>
      </c>
      <c r="I127" s="17"/>
      <c r="J127" s="17"/>
      <c r="K127" s="17"/>
      <c r="L127" s="17"/>
      <c r="M127" s="137">
        <f>H127+J127+L127</f>
        <v>0</v>
      </c>
    </row>
    <row r="128" spans="1:13" ht="33" customHeight="1" x14ac:dyDescent="0.3">
      <c r="A128" s="223">
        <v>6</v>
      </c>
      <c r="B128" s="238" t="s">
        <v>27</v>
      </c>
      <c r="C128" s="26" t="s">
        <v>132</v>
      </c>
      <c r="D128" s="26" t="s">
        <v>122</v>
      </c>
      <c r="E128" s="20"/>
      <c r="F128" s="20">
        <v>1500</v>
      </c>
      <c r="G128" s="57"/>
      <c r="H128" s="57"/>
      <c r="I128" s="57"/>
      <c r="J128" s="57"/>
      <c r="K128" s="57"/>
      <c r="L128" s="57"/>
      <c r="M128" s="138"/>
    </row>
    <row r="129" spans="1:13" x14ac:dyDescent="0.3">
      <c r="A129" s="224"/>
      <c r="B129" s="239"/>
      <c r="C129" s="58" t="s">
        <v>102</v>
      </c>
      <c r="D129" s="26" t="s">
        <v>122</v>
      </c>
      <c r="E129" s="56">
        <v>1</v>
      </c>
      <c r="F129" s="17">
        <f>F128*E129</f>
        <v>1500</v>
      </c>
      <c r="G129" s="17"/>
      <c r="H129" s="17"/>
      <c r="I129" s="17"/>
      <c r="J129" s="17">
        <f>F129*I129</f>
        <v>0</v>
      </c>
      <c r="K129" s="17"/>
      <c r="L129" s="17"/>
      <c r="M129" s="137">
        <f>H129+J129+L129</f>
        <v>0</v>
      </c>
    </row>
    <row r="130" spans="1:13" ht="30" x14ac:dyDescent="0.3">
      <c r="A130" s="224"/>
      <c r="B130" s="239"/>
      <c r="C130" s="58" t="s">
        <v>133</v>
      </c>
      <c r="D130" s="56" t="s">
        <v>122</v>
      </c>
      <c r="E130" s="17">
        <v>1</v>
      </c>
      <c r="F130" s="17">
        <f>F128*E130</f>
        <v>1500</v>
      </c>
      <c r="G130" s="17"/>
      <c r="H130" s="17">
        <f>F130*G130</f>
        <v>0</v>
      </c>
      <c r="I130" s="17"/>
      <c r="J130" s="17"/>
      <c r="K130" s="17"/>
      <c r="L130" s="17"/>
      <c r="M130" s="137">
        <f>H130+J130+L130</f>
        <v>0</v>
      </c>
    </row>
    <row r="131" spans="1:13" x14ac:dyDescent="0.3">
      <c r="A131" s="225"/>
      <c r="B131" s="240"/>
      <c r="C131" s="52" t="s">
        <v>48</v>
      </c>
      <c r="D131" s="56" t="s">
        <v>44</v>
      </c>
      <c r="E131" s="56">
        <v>0.01</v>
      </c>
      <c r="F131" s="17">
        <f>F128*E131</f>
        <v>15</v>
      </c>
      <c r="G131" s="17"/>
      <c r="H131" s="17">
        <f>F131*G131</f>
        <v>0</v>
      </c>
      <c r="I131" s="17"/>
      <c r="J131" s="17"/>
      <c r="K131" s="17"/>
      <c r="L131" s="17"/>
      <c r="M131" s="137">
        <f>H131+J131+L131</f>
        <v>0</v>
      </c>
    </row>
    <row r="132" spans="1:13" x14ac:dyDescent="0.3">
      <c r="A132" s="218">
        <v>7</v>
      </c>
      <c r="B132" s="75" t="s">
        <v>134</v>
      </c>
      <c r="C132" s="43" t="s">
        <v>135</v>
      </c>
      <c r="D132" s="18" t="s">
        <v>37</v>
      </c>
      <c r="E132" s="22"/>
      <c r="F132" s="22">
        <v>34.200000000000003</v>
      </c>
      <c r="G132" s="25"/>
      <c r="H132" s="25"/>
      <c r="I132" s="25"/>
      <c r="J132" s="25"/>
      <c r="K132" s="25"/>
      <c r="L132" s="25"/>
      <c r="M132" s="140">
        <f>M133</f>
        <v>0</v>
      </c>
    </row>
    <row r="133" spans="1:13" x14ac:dyDescent="0.3">
      <c r="A133" s="218"/>
      <c r="B133" s="75"/>
      <c r="C133" s="76" t="s">
        <v>42</v>
      </c>
      <c r="D133" s="24" t="s">
        <v>39</v>
      </c>
      <c r="E133" s="25">
        <v>0.99299999999999999</v>
      </c>
      <c r="F133" s="25">
        <f>F132*E133</f>
        <v>33.960599999999999</v>
      </c>
      <c r="G133" s="25"/>
      <c r="H133" s="25"/>
      <c r="I133" s="25"/>
      <c r="J133" s="25">
        <f>F133*I133</f>
        <v>0</v>
      </c>
      <c r="K133" s="25"/>
      <c r="L133" s="25"/>
      <c r="M133" s="141">
        <f>H133+J133+L133</f>
        <v>0</v>
      </c>
    </row>
    <row r="134" spans="1:13" ht="30" x14ac:dyDescent="0.3">
      <c r="A134" s="237">
        <v>8</v>
      </c>
      <c r="B134" s="236" t="s">
        <v>136</v>
      </c>
      <c r="C134" s="69" t="s">
        <v>137</v>
      </c>
      <c r="D134" s="70" t="s">
        <v>101</v>
      </c>
      <c r="E134" s="71"/>
      <c r="F134" s="20">
        <v>4.5</v>
      </c>
      <c r="G134" s="17"/>
      <c r="H134" s="17"/>
      <c r="I134" s="17"/>
      <c r="J134" s="17"/>
      <c r="K134" s="17"/>
      <c r="L134" s="17"/>
      <c r="M134" s="138"/>
    </row>
    <row r="135" spans="1:13" x14ac:dyDescent="0.3">
      <c r="A135" s="237"/>
      <c r="B135" s="236"/>
      <c r="C135" s="54" t="s">
        <v>102</v>
      </c>
      <c r="D135" s="55" t="s">
        <v>39</v>
      </c>
      <c r="E135" s="56">
        <v>29.8</v>
      </c>
      <c r="F135" s="17">
        <f>F134*E135</f>
        <v>134.1</v>
      </c>
      <c r="G135" s="17"/>
      <c r="H135" s="17"/>
      <c r="I135" s="17"/>
      <c r="J135" s="17">
        <f>F135*I135</f>
        <v>0</v>
      </c>
      <c r="K135" s="17"/>
      <c r="L135" s="17"/>
      <c r="M135" s="137">
        <f>H135+J135+L135</f>
        <v>0</v>
      </c>
    </row>
    <row r="136" spans="1:13" x14ac:dyDescent="0.3">
      <c r="A136" s="237"/>
      <c r="B136" s="236"/>
      <c r="C136" s="54" t="s">
        <v>116</v>
      </c>
      <c r="D136" s="55" t="s">
        <v>117</v>
      </c>
      <c r="E136" s="56">
        <v>31.1</v>
      </c>
      <c r="F136" s="17">
        <f>F134*E136</f>
        <v>139.95000000000002</v>
      </c>
      <c r="G136" s="17"/>
      <c r="H136" s="17">
        <f>F136*G136</f>
        <v>0</v>
      </c>
      <c r="I136" s="17"/>
      <c r="J136" s="17"/>
      <c r="K136" s="17"/>
      <c r="L136" s="17"/>
      <c r="M136" s="137">
        <f>H136+J136+L136</f>
        <v>0</v>
      </c>
    </row>
    <row r="137" spans="1:13" x14ac:dyDescent="0.3">
      <c r="A137" s="237"/>
      <c r="B137" s="236"/>
      <c r="C137" s="52" t="s">
        <v>48</v>
      </c>
      <c r="D137" s="55" t="s">
        <v>44</v>
      </c>
      <c r="E137" s="56">
        <v>0.1</v>
      </c>
      <c r="F137" s="17">
        <f>F134*E137</f>
        <v>0.45</v>
      </c>
      <c r="G137" s="17"/>
      <c r="H137" s="17">
        <f>F137*G137</f>
        <v>0</v>
      </c>
      <c r="I137" s="17"/>
      <c r="J137" s="17"/>
      <c r="K137" s="17"/>
      <c r="L137" s="17"/>
      <c r="M137" s="137">
        <f>H137+J137+L137</f>
        <v>0</v>
      </c>
    </row>
    <row r="138" spans="1:13" ht="45" x14ac:dyDescent="0.3">
      <c r="A138" s="237">
        <v>9</v>
      </c>
      <c r="B138" s="236" t="s">
        <v>118</v>
      </c>
      <c r="C138" s="69" t="s">
        <v>138</v>
      </c>
      <c r="D138" s="26" t="s">
        <v>139</v>
      </c>
      <c r="E138" s="20"/>
      <c r="F138" s="20">
        <v>1</v>
      </c>
      <c r="G138" s="17"/>
      <c r="H138" s="17"/>
      <c r="I138" s="17"/>
      <c r="J138" s="17"/>
      <c r="K138" s="17"/>
      <c r="L138" s="17"/>
      <c r="M138" s="138"/>
    </row>
    <row r="139" spans="1:13" x14ac:dyDescent="0.3">
      <c r="A139" s="237"/>
      <c r="B139" s="236"/>
      <c r="C139" s="54" t="s">
        <v>102</v>
      </c>
      <c r="D139" s="55" t="s">
        <v>39</v>
      </c>
      <c r="E139" s="56">
        <v>1.24</v>
      </c>
      <c r="F139" s="17">
        <f>F138*E139</f>
        <v>1.24</v>
      </c>
      <c r="G139" s="17"/>
      <c r="H139" s="17"/>
      <c r="I139" s="17"/>
      <c r="J139" s="17">
        <f>F139*I139</f>
        <v>0</v>
      </c>
      <c r="K139" s="17"/>
      <c r="L139" s="17"/>
      <c r="M139" s="137">
        <f>H139+J139+L139</f>
        <v>0</v>
      </c>
    </row>
    <row r="140" spans="1:13" x14ac:dyDescent="0.3">
      <c r="A140" s="237"/>
      <c r="B140" s="55"/>
      <c r="C140" s="54" t="s">
        <v>103</v>
      </c>
      <c r="D140" s="55" t="s">
        <v>44</v>
      </c>
      <c r="E140" s="56">
        <v>0.26</v>
      </c>
      <c r="F140" s="17">
        <f>F138*E140</f>
        <v>0.26</v>
      </c>
      <c r="G140" s="17"/>
      <c r="H140" s="17"/>
      <c r="I140" s="17"/>
      <c r="J140" s="17"/>
      <c r="K140" s="17"/>
      <c r="L140" s="17">
        <f>F140*K140</f>
        <v>0</v>
      </c>
      <c r="M140" s="137">
        <f>H140+J140+L140</f>
        <v>0</v>
      </c>
    </row>
    <row r="141" spans="1:13" x14ac:dyDescent="0.3">
      <c r="A141" s="237"/>
      <c r="B141" s="55"/>
      <c r="C141" s="52" t="s">
        <v>48</v>
      </c>
      <c r="D141" s="55" t="s">
        <v>44</v>
      </c>
      <c r="E141" s="56">
        <v>0.14000000000000001</v>
      </c>
      <c r="F141" s="17">
        <f>F138*E141</f>
        <v>0.14000000000000001</v>
      </c>
      <c r="G141" s="17"/>
      <c r="H141" s="17">
        <f>F141*G141</f>
        <v>0</v>
      </c>
      <c r="I141" s="17"/>
      <c r="J141" s="17"/>
      <c r="K141" s="17"/>
      <c r="L141" s="17"/>
      <c r="M141" s="137">
        <f>H141+J141+L141</f>
        <v>0</v>
      </c>
    </row>
    <row r="142" spans="1:13" ht="45" x14ac:dyDescent="0.3">
      <c r="A142" s="237">
        <v>10</v>
      </c>
      <c r="B142" s="217" t="s">
        <v>27</v>
      </c>
      <c r="C142" s="77" t="s">
        <v>140</v>
      </c>
      <c r="D142" s="26" t="s">
        <v>83</v>
      </c>
      <c r="E142" s="71"/>
      <c r="F142" s="20">
        <v>1</v>
      </c>
      <c r="G142" s="17"/>
      <c r="H142" s="17"/>
      <c r="I142" s="17"/>
      <c r="J142" s="17"/>
      <c r="K142" s="17"/>
      <c r="L142" s="17"/>
      <c r="M142" s="138"/>
    </row>
    <row r="143" spans="1:13" x14ac:dyDescent="0.3">
      <c r="A143" s="237"/>
      <c r="B143" s="217"/>
      <c r="C143" s="54" t="s">
        <v>102</v>
      </c>
      <c r="D143" s="55" t="s">
        <v>39</v>
      </c>
      <c r="E143" s="17">
        <v>1</v>
      </c>
      <c r="F143" s="17">
        <f>F142*E143</f>
        <v>1</v>
      </c>
      <c r="G143" s="17"/>
      <c r="H143" s="17"/>
      <c r="I143" s="17"/>
      <c r="J143" s="17">
        <f>F143*I143</f>
        <v>0</v>
      </c>
      <c r="K143" s="17"/>
      <c r="L143" s="17"/>
      <c r="M143" s="137">
        <f>H143+J143+L143</f>
        <v>0</v>
      </c>
    </row>
    <row r="144" spans="1:13" x14ac:dyDescent="0.3">
      <c r="A144" s="237"/>
      <c r="B144" s="217"/>
      <c r="C144" s="54" t="s">
        <v>103</v>
      </c>
      <c r="D144" s="55" t="s">
        <v>44</v>
      </c>
      <c r="E144" s="17">
        <v>1</v>
      </c>
      <c r="F144" s="17">
        <f>F142*E144</f>
        <v>1</v>
      </c>
      <c r="G144" s="17"/>
      <c r="H144" s="17"/>
      <c r="I144" s="17"/>
      <c r="J144" s="17"/>
      <c r="K144" s="17"/>
      <c r="L144" s="17">
        <f>F144*K144</f>
        <v>0</v>
      </c>
      <c r="M144" s="137">
        <f>H144+J144+L144</f>
        <v>0</v>
      </c>
    </row>
    <row r="145" spans="1:13" x14ac:dyDescent="0.3">
      <c r="A145" s="237"/>
      <c r="B145" s="217"/>
      <c r="C145" s="58" t="s">
        <v>141</v>
      </c>
      <c r="D145" s="28" t="s">
        <v>83</v>
      </c>
      <c r="E145" s="17">
        <v>1</v>
      </c>
      <c r="F145" s="17">
        <f>F142*E145</f>
        <v>1</v>
      </c>
      <c r="G145" s="17"/>
      <c r="H145" s="17">
        <f>F145*G145</f>
        <v>0</v>
      </c>
      <c r="I145" s="17"/>
      <c r="J145" s="17"/>
      <c r="K145" s="17"/>
      <c r="L145" s="17"/>
      <c r="M145" s="137">
        <f>H145+J145+L145</f>
        <v>0</v>
      </c>
    </row>
    <row r="146" spans="1:13" ht="23.25" customHeight="1" x14ac:dyDescent="0.3">
      <c r="A146" s="147"/>
      <c r="B146" s="244" t="s">
        <v>142</v>
      </c>
      <c r="C146" s="245"/>
      <c r="D146" s="245"/>
      <c r="E146" s="246"/>
      <c r="F146" s="17"/>
      <c r="G146" s="17"/>
      <c r="H146" s="17"/>
      <c r="I146" s="17"/>
      <c r="J146" s="17"/>
      <c r="K146" s="17"/>
      <c r="L146" s="17"/>
      <c r="M146" s="137"/>
    </row>
    <row r="147" spans="1:13" ht="34.5" customHeight="1" x14ac:dyDescent="0.3">
      <c r="A147" s="209">
        <v>1</v>
      </c>
      <c r="B147" s="215" t="s">
        <v>30</v>
      </c>
      <c r="C147" s="42" t="s">
        <v>124</v>
      </c>
      <c r="D147" s="13" t="s">
        <v>32</v>
      </c>
      <c r="E147" s="16"/>
      <c r="F147" s="15">
        <v>61.5</v>
      </c>
      <c r="G147" s="16"/>
      <c r="H147" s="16"/>
      <c r="I147" s="16"/>
      <c r="J147" s="16"/>
      <c r="K147" s="16"/>
      <c r="L147" s="16"/>
      <c r="M147" s="138"/>
    </row>
    <row r="148" spans="1:13" ht="19.5" customHeight="1" x14ac:dyDescent="0.3">
      <c r="A148" s="209"/>
      <c r="B148" s="215"/>
      <c r="C148" s="21" t="s">
        <v>33</v>
      </c>
      <c r="D148" s="19" t="s">
        <v>34</v>
      </c>
      <c r="E148" s="16">
        <v>3.37</v>
      </c>
      <c r="F148" s="16">
        <f>F147*E148</f>
        <v>207.255</v>
      </c>
      <c r="G148" s="16"/>
      <c r="H148" s="16"/>
      <c r="I148" s="16"/>
      <c r="J148" s="16">
        <f>F148*I148</f>
        <v>0</v>
      </c>
      <c r="K148" s="16"/>
      <c r="L148" s="16"/>
      <c r="M148" s="139">
        <f>H148+J148+L148</f>
        <v>0</v>
      </c>
    </row>
    <row r="149" spans="1:13" ht="27" x14ac:dyDescent="0.3">
      <c r="A149" s="148">
        <v>2</v>
      </c>
      <c r="B149" s="247" t="s">
        <v>143</v>
      </c>
      <c r="C149" s="79" t="s">
        <v>144</v>
      </c>
      <c r="D149" s="78" t="s">
        <v>32</v>
      </c>
      <c r="E149" s="80"/>
      <c r="F149" s="81">
        <v>61.5</v>
      </c>
      <c r="G149" s="82"/>
      <c r="H149" s="82"/>
      <c r="I149" s="82"/>
      <c r="J149" s="82"/>
      <c r="K149" s="82"/>
      <c r="L149" s="82"/>
      <c r="M149" s="149"/>
    </row>
    <row r="150" spans="1:13" ht="19.5" customHeight="1" x14ac:dyDescent="0.3">
      <c r="A150" s="148"/>
      <c r="B150" s="247"/>
      <c r="C150" s="83" t="s">
        <v>145</v>
      </c>
      <c r="D150" s="84" t="s">
        <v>34</v>
      </c>
      <c r="E150" s="80">
        <v>1.37</v>
      </c>
      <c r="F150" s="85">
        <f>F149*E150</f>
        <v>84.25500000000001</v>
      </c>
      <c r="G150" s="82"/>
      <c r="H150" s="82"/>
      <c r="I150" s="85"/>
      <c r="J150" s="85">
        <f>F150*I150</f>
        <v>0</v>
      </c>
      <c r="K150" s="82"/>
      <c r="L150" s="82"/>
      <c r="M150" s="150">
        <f>H150+J150+L150</f>
        <v>0</v>
      </c>
    </row>
    <row r="151" spans="1:13" ht="19.5" customHeight="1" x14ac:dyDescent="0.3">
      <c r="A151" s="148"/>
      <c r="B151" s="247"/>
      <c r="C151" s="83" t="s">
        <v>146</v>
      </c>
      <c r="D151" s="78" t="s">
        <v>1</v>
      </c>
      <c r="E151" s="80">
        <v>0.28299999999999997</v>
      </c>
      <c r="F151" s="85">
        <f>F149*E151</f>
        <v>17.404499999999999</v>
      </c>
      <c r="G151" s="82"/>
      <c r="H151" s="82"/>
      <c r="I151" s="82"/>
      <c r="J151" s="82"/>
      <c r="K151" s="82"/>
      <c r="L151" s="85">
        <f>F151*K151</f>
        <v>0</v>
      </c>
      <c r="M151" s="150">
        <f>H151+J151+L151</f>
        <v>0</v>
      </c>
    </row>
    <row r="152" spans="1:13" ht="19.5" customHeight="1" x14ac:dyDescent="0.3">
      <c r="A152" s="148"/>
      <c r="B152" s="247"/>
      <c r="C152" s="86" t="s">
        <v>147</v>
      </c>
      <c r="D152" s="84"/>
      <c r="E152" s="80"/>
      <c r="F152" s="85"/>
      <c r="G152" s="82"/>
      <c r="H152" s="82"/>
      <c r="I152" s="82"/>
      <c r="J152" s="82"/>
      <c r="K152" s="82"/>
      <c r="L152" s="82"/>
      <c r="M152" s="149"/>
    </row>
    <row r="153" spans="1:13" ht="19.5" customHeight="1" x14ac:dyDescent="0.3">
      <c r="A153" s="148"/>
      <c r="B153" s="247"/>
      <c r="C153" s="83" t="s">
        <v>148</v>
      </c>
      <c r="D153" s="84" t="s">
        <v>32</v>
      </c>
      <c r="E153" s="80">
        <v>1.02</v>
      </c>
      <c r="F153" s="85">
        <f>F149*E153</f>
        <v>62.730000000000004</v>
      </c>
      <c r="G153" s="82"/>
      <c r="H153" s="85">
        <f>F153*G153</f>
        <v>0</v>
      </c>
      <c r="I153" s="82"/>
      <c r="J153" s="82"/>
      <c r="K153" s="82"/>
      <c r="L153" s="82"/>
      <c r="M153" s="149">
        <f>H153+J153+L153</f>
        <v>0</v>
      </c>
    </row>
    <row r="154" spans="1:13" ht="19.5" customHeight="1" x14ac:dyDescent="0.3">
      <c r="A154" s="148"/>
      <c r="B154" s="247"/>
      <c r="C154" s="83" t="s">
        <v>149</v>
      </c>
      <c r="D154" s="78" t="s">
        <v>1</v>
      </c>
      <c r="E154" s="80">
        <v>0.62</v>
      </c>
      <c r="F154" s="85">
        <f>F149*E154</f>
        <v>38.130000000000003</v>
      </c>
      <c r="G154" s="82"/>
      <c r="H154" s="85">
        <f>F154*G154</f>
        <v>0</v>
      </c>
      <c r="I154" s="82"/>
      <c r="J154" s="82"/>
      <c r="K154" s="82"/>
      <c r="L154" s="82"/>
      <c r="M154" s="149">
        <f>H154+J154+L154</f>
        <v>0</v>
      </c>
    </row>
    <row r="155" spans="1:13" ht="31.5" x14ac:dyDescent="0.3">
      <c r="A155" s="151">
        <v>3</v>
      </c>
      <c r="B155" s="241" t="s">
        <v>150</v>
      </c>
      <c r="C155" s="87" t="s">
        <v>151</v>
      </c>
      <c r="D155" s="88" t="s">
        <v>152</v>
      </c>
      <c r="E155" s="89"/>
      <c r="F155" s="90">
        <v>972</v>
      </c>
      <c r="G155" s="91"/>
      <c r="H155" s="91"/>
      <c r="I155" s="91"/>
      <c r="J155" s="91"/>
      <c r="K155" s="91"/>
      <c r="L155" s="91"/>
      <c r="M155" s="152"/>
    </row>
    <row r="156" spans="1:13" x14ac:dyDescent="0.3">
      <c r="A156" s="153"/>
      <c r="B156" s="241"/>
      <c r="C156" s="93" t="s">
        <v>153</v>
      </c>
      <c r="D156" s="94" t="s">
        <v>152</v>
      </c>
      <c r="E156" s="95">
        <v>1</v>
      </c>
      <c r="F156" s="96">
        <f>F155*E156</f>
        <v>972</v>
      </c>
      <c r="G156" s="97"/>
      <c r="H156" s="97"/>
      <c r="I156" s="97"/>
      <c r="J156" s="97">
        <f>F156*I156</f>
        <v>0</v>
      </c>
      <c r="K156" s="97"/>
      <c r="L156" s="97"/>
      <c r="M156" s="154">
        <f t="shared" ref="M156:M163" si="5">H156+J156+L156</f>
        <v>0</v>
      </c>
    </row>
    <row r="157" spans="1:13" x14ac:dyDescent="0.3">
      <c r="A157" s="153"/>
      <c r="B157" s="241"/>
      <c r="C157" s="93" t="s">
        <v>154</v>
      </c>
      <c r="D157" s="98" t="s">
        <v>1</v>
      </c>
      <c r="E157" s="95">
        <v>0.05</v>
      </c>
      <c r="F157" s="96">
        <f>F155*E157</f>
        <v>48.6</v>
      </c>
      <c r="G157" s="97"/>
      <c r="H157" s="97"/>
      <c r="I157" s="97"/>
      <c r="J157" s="97"/>
      <c r="K157" s="97"/>
      <c r="L157" s="97">
        <f>F157*K157</f>
        <v>0</v>
      </c>
      <c r="M157" s="154">
        <f t="shared" si="5"/>
        <v>0</v>
      </c>
    </row>
    <row r="158" spans="1:13" ht="27" x14ac:dyDescent="0.3">
      <c r="A158" s="153"/>
      <c r="B158" s="241"/>
      <c r="C158" s="99" t="s">
        <v>155</v>
      </c>
      <c r="D158" s="100" t="s">
        <v>152</v>
      </c>
      <c r="E158" s="101"/>
      <c r="F158" s="102">
        <v>1004</v>
      </c>
      <c r="G158" s="102"/>
      <c r="H158" s="96">
        <f t="shared" ref="H158:H163" si="6">F158*G158</f>
        <v>0</v>
      </c>
      <c r="I158" s="96"/>
      <c r="J158" s="96"/>
      <c r="K158" s="96"/>
      <c r="L158" s="96"/>
      <c r="M158" s="155">
        <f t="shared" si="5"/>
        <v>0</v>
      </c>
    </row>
    <row r="159" spans="1:13" ht="27" x14ac:dyDescent="0.3">
      <c r="A159" s="153"/>
      <c r="B159" s="241"/>
      <c r="C159" s="99" t="s">
        <v>156</v>
      </c>
      <c r="D159" s="103" t="s">
        <v>152</v>
      </c>
      <c r="E159" s="104" t="s">
        <v>53</v>
      </c>
      <c r="F159" s="105">
        <v>24</v>
      </c>
      <c r="G159" s="96"/>
      <c r="H159" s="96">
        <f t="shared" si="6"/>
        <v>0</v>
      </c>
      <c r="I159" s="96"/>
      <c r="J159" s="96"/>
      <c r="K159" s="96"/>
      <c r="L159" s="96"/>
      <c r="M159" s="155">
        <f t="shared" si="5"/>
        <v>0</v>
      </c>
    </row>
    <row r="160" spans="1:13" ht="27" x14ac:dyDescent="0.3">
      <c r="A160" s="153"/>
      <c r="B160" s="241"/>
      <c r="C160" s="106" t="s">
        <v>157</v>
      </c>
      <c r="D160" s="103" t="s">
        <v>158</v>
      </c>
      <c r="E160" s="104" t="s">
        <v>53</v>
      </c>
      <c r="F160" s="105">
        <v>0.24</v>
      </c>
      <c r="G160" s="107"/>
      <c r="H160" s="96">
        <f t="shared" si="6"/>
        <v>0</v>
      </c>
      <c r="I160" s="96"/>
      <c r="J160" s="96"/>
      <c r="K160" s="96"/>
      <c r="L160" s="96"/>
      <c r="M160" s="155">
        <f t="shared" si="5"/>
        <v>0</v>
      </c>
    </row>
    <row r="161" spans="1:13" ht="40.5" x14ac:dyDescent="0.3">
      <c r="A161" s="153"/>
      <c r="B161" s="241"/>
      <c r="C161" s="106" t="s">
        <v>159</v>
      </c>
      <c r="D161" s="100" t="s">
        <v>152</v>
      </c>
      <c r="E161" s="104" t="s">
        <v>53</v>
      </c>
      <c r="F161" s="102">
        <v>7200</v>
      </c>
      <c r="G161" s="102"/>
      <c r="H161" s="96">
        <f t="shared" si="6"/>
        <v>0</v>
      </c>
      <c r="I161" s="96"/>
      <c r="J161" s="96"/>
      <c r="K161" s="96"/>
      <c r="L161" s="96"/>
      <c r="M161" s="155">
        <f t="shared" si="5"/>
        <v>0</v>
      </c>
    </row>
    <row r="162" spans="1:13" ht="27" x14ac:dyDescent="0.3">
      <c r="A162" s="153"/>
      <c r="B162" s="241"/>
      <c r="C162" s="106" t="s">
        <v>160</v>
      </c>
      <c r="D162" s="108" t="s">
        <v>161</v>
      </c>
      <c r="E162" s="104" t="s">
        <v>53</v>
      </c>
      <c r="F162" s="96">
        <v>8</v>
      </c>
      <c r="G162" s="96"/>
      <c r="H162" s="96">
        <f t="shared" si="6"/>
        <v>0</v>
      </c>
      <c r="I162" s="96"/>
      <c r="J162" s="96">
        <f>F162*I162</f>
        <v>0</v>
      </c>
      <c r="K162" s="96"/>
      <c r="L162" s="96"/>
      <c r="M162" s="155">
        <f t="shared" si="5"/>
        <v>0</v>
      </c>
    </row>
    <row r="163" spans="1:13" x14ac:dyDescent="0.3">
      <c r="A163" s="153"/>
      <c r="B163" s="241"/>
      <c r="C163" s="109" t="s">
        <v>149</v>
      </c>
      <c r="D163" s="110" t="s">
        <v>1</v>
      </c>
      <c r="E163" s="104">
        <v>0.04</v>
      </c>
      <c r="F163" s="96">
        <f>F155*E163</f>
        <v>38.880000000000003</v>
      </c>
      <c r="G163" s="96"/>
      <c r="H163" s="96">
        <f t="shared" si="6"/>
        <v>0</v>
      </c>
      <c r="I163" s="96"/>
      <c r="J163" s="96"/>
      <c r="K163" s="96"/>
      <c r="L163" s="96"/>
      <c r="M163" s="155">
        <f t="shared" si="5"/>
        <v>0</v>
      </c>
    </row>
    <row r="164" spans="1:13" ht="40.5" x14ac:dyDescent="0.3">
      <c r="A164" s="151">
        <v>4</v>
      </c>
      <c r="B164" s="242" t="s">
        <v>162</v>
      </c>
      <c r="C164" s="111" t="s">
        <v>163</v>
      </c>
      <c r="D164" s="112" t="s">
        <v>164</v>
      </c>
      <c r="E164" s="113"/>
      <c r="F164" s="90">
        <v>182</v>
      </c>
      <c r="G164" s="91"/>
      <c r="H164" s="91"/>
      <c r="I164" s="91"/>
      <c r="J164" s="91"/>
      <c r="K164" s="91"/>
      <c r="L164" s="91"/>
      <c r="M164" s="152"/>
    </row>
    <row r="165" spans="1:13" x14ac:dyDescent="0.3">
      <c r="A165" s="153"/>
      <c r="B165" s="242"/>
      <c r="C165" s="114" t="s">
        <v>145</v>
      </c>
      <c r="D165" s="92" t="s">
        <v>34</v>
      </c>
      <c r="E165" s="115">
        <v>0.68</v>
      </c>
      <c r="F165" s="97">
        <f>F164*E165</f>
        <v>123.76</v>
      </c>
      <c r="G165" s="97"/>
      <c r="H165" s="97"/>
      <c r="I165" s="97"/>
      <c r="J165" s="97">
        <f>F165*I165</f>
        <v>0</v>
      </c>
      <c r="K165" s="97"/>
      <c r="L165" s="97"/>
      <c r="M165" s="154">
        <f>H165+J165+L165</f>
        <v>0</v>
      </c>
    </row>
    <row r="166" spans="1:13" x14ac:dyDescent="0.3">
      <c r="A166" s="156"/>
      <c r="B166" s="242"/>
      <c r="C166" s="114" t="s">
        <v>154</v>
      </c>
      <c r="D166" s="92" t="s">
        <v>1</v>
      </c>
      <c r="E166" s="115">
        <v>2.9999999999999997E-4</v>
      </c>
      <c r="F166" s="97">
        <f>F164*E166</f>
        <v>5.4599999999999996E-2</v>
      </c>
      <c r="G166" s="97"/>
      <c r="H166" s="97"/>
      <c r="I166" s="97"/>
      <c r="J166" s="97"/>
      <c r="K166" s="97"/>
      <c r="L166" s="97">
        <f>F166*K166</f>
        <v>0</v>
      </c>
      <c r="M166" s="154">
        <f>H166+J166+L166</f>
        <v>0</v>
      </c>
    </row>
    <row r="167" spans="1:13" x14ac:dyDescent="0.3">
      <c r="A167" s="156"/>
      <c r="B167" s="242"/>
      <c r="C167" s="116" t="s">
        <v>147</v>
      </c>
      <c r="D167" s="92"/>
      <c r="E167" s="115"/>
      <c r="F167" s="97"/>
      <c r="G167" s="97"/>
      <c r="H167" s="97"/>
      <c r="I167" s="97"/>
      <c r="J167" s="97"/>
      <c r="K167" s="97"/>
      <c r="L167" s="97"/>
      <c r="M167" s="154"/>
    </row>
    <row r="168" spans="1:13" x14ac:dyDescent="0.3">
      <c r="A168" s="156"/>
      <c r="B168" s="242"/>
      <c r="C168" s="114" t="s">
        <v>165</v>
      </c>
      <c r="D168" s="92" t="s">
        <v>161</v>
      </c>
      <c r="E168" s="115">
        <v>0.246</v>
      </c>
      <c r="F168" s="97">
        <f>F164*E168</f>
        <v>44.771999999999998</v>
      </c>
      <c r="G168" s="97"/>
      <c r="H168" s="97">
        <f>F168*G168</f>
        <v>0</v>
      </c>
      <c r="I168" s="97"/>
      <c r="J168" s="97"/>
      <c r="K168" s="97"/>
      <c r="L168" s="97"/>
      <c r="M168" s="154">
        <f>H168+J168+L168</f>
        <v>0</v>
      </c>
    </row>
    <row r="169" spans="1:13" x14ac:dyDescent="0.3">
      <c r="A169" s="153"/>
      <c r="B169" s="242"/>
      <c r="C169" s="114" t="s">
        <v>166</v>
      </c>
      <c r="D169" s="92" t="s">
        <v>161</v>
      </c>
      <c r="E169" s="115">
        <v>2.7E-2</v>
      </c>
      <c r="F169" s="97">
        <f>F164*E169</f>
        <v>4.9139999999999997</v>
      </c>
      <c r="G169" s="97"/>
      <c r="H169" s="97">
        <f>F169*G169</f>
        <v>0</v>
      </c>
      <c r="I169" s="97"/>
      <c r="J169" s="97"/>
      <c r="K169" s="97"/>
      <c r="L169" s="97"/>
      <c r="M169" s="154">
        <f>H169+J169+L169</f>
        <v>0</v>
      </c>
    </row>
    <row r="170" spans="1:13" ht="16.5" thickBot="1" x14ac:dyDescent="0.35">
      <c r="A170" s="156"/>
      <c r="B170" s="242"/>
      <c r="C170" s="114" t="s">
        <v>149</v>
      </c>
      <c r="D170" s="92" t="s">
        <v>1</v>
      </c>
      <c r="E170" s="115">
        <v>1.9E-3</v>
      </c>
      <c r="F170" s="97">
        <f>F164*E170</f>
        <v>0.3458</v>
      </c>
      <c r="G170" s="97"/>
      <c r="H170" s="97">
        <f>F170*G170</f>
        <v>0</v>
      </c>
      <c r="I170" s="97"/>
      <c r="J170" s="97"/>
      <c r="K170" s="97"/>
      <c r="L170" s="97"/>
      <c r="M170" s="154">
        <f>H170+J170+L170</f>
        <v>0</v>
      </c>
    </row>
    <row r="171" spans="1:13" ht="18" customHeight="1" thickBot="1" x14ac:dyDescent="0.35">
      <c r="A171" s="169"/>
      <c r="B171" s="170"/>
      <c r="C171" s="171" t="s">
        <v>167</v>
      </c>
      <c r="D171" s="170"/>
      <c r="E171" s="172"/>
      <c r="F171" s="173"/>
      <c r="G171" s="173"/>
      <c r="H171" s="174">
        <f t="shared" ref="H171:L171" si="7">SUM(H7:H170)</f>
        <v>0</v>
      </c>
      <c r="I171" s="174"/>
      <c r="J171" s="174">
        <f t="shared" si="7"/>
        <v>0</v>
      </c>
      <c r="K171" s="174"/>
      <c r="L171" s="174">
        <f t="shared" si="7"/>
        <v>0</v>
      </c>
      <c r="M171" s="175">
        <f>SUM(M7:M170)</f>
        <v>0</v>
      </c>
    </row>
    <row r="172" spans="1:13" ht="17.25" customHeight="1" x14ac:dyDescent="0.3">
      <c r="A172" s="162"/>
      <c r="B172" s="163"/>
      <c r="C172" s="164" t="s">
        <v>168</v>
      </c>
      <c r="D172" s="187"/>
      <c r="E172" s="165"/>
      <c r="F172" s="166"/>
      <c r="G172" s="166"/>
      <c r="H172" s="167">
        <f>H171*D172</f>
        <v>0</v>
      </c>
      <c r="I172" s="167"/>
      <c r="J172" s="167">
        <f>J171*D172</f>
        <v>0</v>
      </c>
      <c r="K172" s="167"/>
      <c r="L172" s="167">
        <f>L171*D172</f>
        <v>0</v>
      </c>
      <c r="M172" s="168">
        <f>M171*D172</f>
        <v>0</v>
      </c>
    </row>
    <row r="173" spans="1:13" ht="17.25" customHeight="1" x14ac:dyDescent="0.3">
      <c r="A173" s="157"/>
      <c r="B173" s="117"/>
      <c r="C173" s="118" t="s">
        <v>10</v>
      </c>
      <c r="D173" s="122"/>
      <c r="E173" s="119"/>
      <c r="F173" s="120"/>
      <c r="G173" s="120"/>
      <c r="H173" s="121">
        <f>H171+H172</f>
        <v>0</v>
      </c>
      <c r="I173" s="121"/>
      <c r="J173" s="121">
        <f>J171+J172</f>
        <v>0</v>
      </c>
      <c r="K173" s="121"/>
      <c r="L173" s="121">
        <f>L171+L172</f>
        <v>0</v>
      </c>
      <c r="M173" s="158">
        <f>M171+M172</f>
        <v>0</v>
      </c>
    </row>
    <row r="174" spans="1:13" ht="17.25" customHeight="1" x14ac:dyDescent="0.3">
      <c r="A174" s="157"/>
      <c r="B174" s="117"/>
      <c r="C174" s="118" t="s">
        <v>169</v>
      </c>
      <c r="D174" s="188"/>
      <c r="E174" s="119"/>
      <c r="F174" s="120"/>
      <c r="G174" s="120"/>
      <c r="H174" s="121">
        <f>H173*D174</f>
        <v>0</v>
      </c>
      <c r="I174" s="121"/>
      <c r="J174" s="121">
        <f>J173*D174</f>
        <v>0</v>
      </c>
      <c r="K174" s="121"/>
      <c r="L174" s="121">
        <f>L173*D174</f>
        <v>0</v>
      </c>
      <c r="M174" s="158">
        <f>M173*D174</f>
        <v>0</v>
      </c>
    </row>
    <row r="175" spans="1:13" ht="17.25" customHeight="1" x14ac:dyDescent="0.3">
      <c r="A175" s="157"/>
      <c r="B175" s="117"/>
      <c r="C175" s="118" t="s">
        <v>170</v>
      </c>
      <c r="D175" s="122"/>
      <c r="E175" s="119"/>
      <c r="F175" s="120"/>
      <c r="G175" s="120"/>
      <c r="H175" s="123">
        <f>H173+H174</f>
        <v>0</v>
      </c>
      <c r="I175" s="123"/>
      <c r="J175" s="123">
        <f>J173+J174</f>
        <v>0</v>
      </c>
      <c r="K175" s="123"/>
      <c r="L175" s="123">
        <f>L173+L174</f>
        <v>0</v>
      </c>
      <c r="M175" s="159">
        <f>M173+M174</f>
        <v>0</v>
      </c>
    </row>
    <row r="176" spans="1:13" ht="17.25" customHeight="1" x14ac:dyDescent="0.3">
      <c r="A176" s="160"/>
      <c r="B176" s="124"/>
      <c r="C176" s="125" t="s">
        <v>171</v>
      </c>
      <c r="D176" s="189"/>
      <c r="E176" s="126"/>
      <c r="F176" s="127"/>
      <c r="G176" s="127"/>
      <c r="H176" s="127"/>
      <c r="I176" s="127"/>
      <c r="J176" s="127"/>
      <c r="K176" s="127"/>
      <c r="L176" s="127"/>
      <c r="M176" s="161">
        <f>H175*D176</f>
        <v>0</v>
      </c>
    </row>
    <row r="177" spans="1:13" ht="17.25" customHeight="1" x14ac:dyDescent="0.3">
      <c r="A177" s="160"/>
      <c r="B177" s="124"/>
      <c r="C177" s="125" t="s">
        <v>10</v>
      </c>
      <c r="D177" s="124"/>
      <c r="E177" s="126"/>
      <c r="F177" s="127"/>
      <c r="G177" s="127"/>
      <c r="H177" s="127"/>
      <c r="I177" s="127"/>
      <c r="J177" s="127"/>
      <c r="K177" s="127"/>
      <c r="L177" s="127"/>
      <c r="M177" s="161">
        <f>M175+M176</f>
        <v>0</v>
      </c>
    </row>
    <row r="178" spans="1:13" ht="17.25" customHeight="1" x14ac:dyDescent="0.3">
      <c r="A178" s="160"/>
      <c r="B178" s="124"/>
      <c r="C178" s="125" t="s">
        <v>172</v>
      </c>
      <c r="D178" s="190">
        <v>0.03</v>
      </c>
      <c r="E178" s="126"/>
      <c r="F178" s="127"/>
      <c r="G178" s="127"/>
      <c r="H178" s="127"/>
      <c r="I178" s="127"/>
      <c r="J178" s="127"/>
      <c r="K178" s="127"/>
      <c r="L178" s="127"/>
      <c r="M178" s="161">
        <f>M177*D178</f>
        <v>0</v>
      </c>
    </row>
    <row r="179" spans="1:13" ht="17.25" customHeight="1" x14ac:dyDescent="0.3">
      <c r="A179" s="160"/>
      <c r="B179" s="124"/>
      <c r="C179" s="125" t="s">
        <v>10</v>
      </c>
      <c r="D179" s="124"/>
      <c r="E179" s="126"/>
      <c r="F179" s="127"/>
      <c r="G179" s="127"/>
      <c r="H179" s="127"/>
      <c r="I179" s="127"/>
      <c r="J179" s="127"/>
      <c r="K179" s="127"/>
      <c r="L179" s="127"/>
      <c r="M179" s="161">
        <f>M177+M178</f>
        <v>0</v>
      </c>
    </row>
    <row r="180" spans="1:13" ht="17.25" customHeight="1" thickBot="1" x14ac:dyDescent="0.35">
      <c r="A180" s="176"/>
      <c r="B180" s="177"/>
      <c r="C180" s="178" t="s">
        <v>173</v>
      </c>
      <c r="D180" s="191">
        <v>0.18</v>
      </c>
      <c r="E180" s="179"/>
      <c r="F180" s="180"/>
      <c r="G180" s="180"/>
      <c r="H180" s="180"/>
      <c r="I180" s="180"/>
      <c r="J180" s="180"/>
      <c r="K180" s="180"/>
      <c r="L180" s="180"/>
      <c r="M180" s="181">
        <f>M179*D180</f>
        <v>0</v>
      </c>
    </row>
    <row r="181" spans="1:13" ht="18" customHeight="1" thickBot="1" x14ac:dyDescent="0.35">
      <c r="A181" s="182"/>
      <c r="B181" s="183"/>
      <c r="C181" s="184" t="s">
        <v>170</v>
      </c>
      <c r="D181" s="183"/>
      <c r="E181" s="185"/>
      <c r="F181" s="186"/>
      <c r="G181" s="186"/>
      <c r="H181" s="186"/>
      <c r="I181" s="186"/>
      <c r="J181" s="186"/>
      <c r="K181" s="186"/>
      <c r="L181" s="186"/>
      <c r="M181" s="192">
        <f>M179+M180</f>
        <v>0</v>
      </c>
    </row>
    <row r="182" spans="1:13" ht="22.5" customHeight="1" x14ac:dyDescent="0.3">
      <c r="A182" s="128"/>
      <c r="B182" s="128"/>
      <c r="C182" s="129"/>
      <c r="D182" s="130"/>
      <c r="E182" s="131"/>
      <c r="F182" s="132"/>
      <c r="G182" s="132"/>
      <c r="H182" s="132"/>
      <c r="I182" s="132"/>
      <c r="J182" s="132"/>
      <c r="K182" s="132"/>
      <c r="L182" s="132"/>
      <c r="M182" s="132"/>
    </row>
    <row r="183" spans="1:13" x14ac:dyDescent="0.3">
      <c r="H183" s="243"/>
      <c r="I183" s="243"/>
      <c r="J183" s="243"/>
    </row>
  </sheetData>
  <mergeCells count="78">
    <mergeCell ref="B155:B163"/>
    <mergeCell ref="B164:B170"/>
    <mergeCell ref="H183:J183"/>
    <mergeCell ref="A142:A145"/>
    <mergeCell ref="B142:B145"/>
    <mergeCell ref="B146:E146"/>
    <mergeCell ref="A147:A148"/>
    <mergeCell ref="B147:B148"/>
    <mergeCell ref="B149:B154"/>
    <mergeCell ref="A138:A141"/>
    <mergeCell ref="B138:B139"/>
    <mergeCell ref="A113:A117"/>
    <mergeCell ref="B113:B117"/>
    <mergeCell ref="A118:A122"/>
    <mergeCell ref="B118:B122"/>
    <mergeCell ref="A123:A127"/>
    <mergeCell ref="B123:B127"/>
    <mergeCell ref="A128:A131"/>
    <mergeCell ref="B128:B131"/>
    <mergeCell ref="A132:A133"/>
    <mergeCell ref="A134:A137"/>
    <mergeCell ref="B134:B137"/>
    <mergeCell ref="A111:A112"/>
    <mergeCell ref="B111:B112"/>
    <mergeCell ref="A88:A93"/>
    <mergeCell ref="B88:B93"/>
    <mergeCell ref="A94:A98"/>
    <mergeCell ref="B94:B98"/>
    <mergeCell ref="A99:A102"/>
    <mergeCell ref="B99:B102"/>
    <mergeCell ref="A103:A107"/>
    <mergeCell ref="B103:B107"/>
    <mergeCell ref="B108:D108"/>
    <mergeCell ref="A109:A110"/>
    <mergeCell ref="B109:B110"/>
    <mergeCell ref="A81:A87"/>
    <mergeCell ref="B81:B87"/>
    <mergeCell ref="A43:A53"/>
    <mergeCell ref="B43:B53"/>
    <mergeCell ref="A54:A60"/>
    <mergeCell ref="B54:B60"/>
    <mergeCell ref="A61:A66"/>
    <mergeCell ref="B61:B65"/>
    <mergeCell ref="A67:A77"/>
    <mergeCell ref="B67:B77"/>
    <mergeCell ref="B78:D78"/>
    <mergeCell ref="A79:A80"/>
    <mergeCell ref="B79:B80"/>
    <mergeCell ref="A38:A42"/>
    <mergeCell ref="B38:B42"/>
    <mergeCell ref="B7:D7"/>
    <mergeCell ref="A9:A10"/>
    <mergeCell ref="B9:B10"/>
    <mergeCell ref="A11:A12"/>
    <mergeCell ref="B11:B12"/>
    <mergeCell ref="A13:A19"/>
    <mergeCell ref="B13:B19"/>
    <mergeCell ref="A20:A26"/>
    <mergeCell ref="A27:A34"/>
    <mergeCell ref="B35:D35"/>
    <mergeCell ref="A36:A37"/>
    <mergeCell ref="B36:B37"/>
    <mergeCell ref="S2:AB2"/>
    <mergeCell ref="E4:E5"/>
    <mergeCell ref="F4:F5"/>
    <mergeCell ref="H4:H5"/>
    <mergeCell ref="J4:J5"/>
    <mergeCell ref="L4:L5"/>
    <mergeCell ref="D1:M1"/>
    <mergeCell ref="A2:A5"/>
    <mergeCell ref="B2:B5"/>
    <mergeCell ref="C2:C5"/>
    <mergeCell ref="D2:D5"/>
    <mergeCell ref="E2:F3"/>
    <mergeCell ref="G2:H3"/>
    <mergeCell ref="I2:J3"/>
    <mergeCell ref="K2:L3"/>
    <mergeCell ref="M2:M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ხარჯები</vt:lpstr>
      <vt:lpstr>ხარჯები!Print_Titles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2019-02-21T10:59:34Z</cp:lastPrinted>
  <dcterms:created xsi:type="dcterms:W3CDTF">2019-02-21T07:27:30Z</dcterms:created>
  <dcterms:modified xsi:type="dcterms:W3CDTF">2019-02-21T11:03:46Z</dcterms:modified>
</cp:coreProperties>
</file>