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 tabRatio="720" activeTab="2"/>
  </bookViews>
  <sheets>
    <sheet name="jami" sheetId="10" r:id="rId1"/>
    <sheet name="darbazi" sheetId="15" r:id="rId2"/>
    <sheet name="foie" sheetId="20" r:id="rId3"/>
  </sheets>
  <definedNames>
    <definedName name="_xlnm.Print_Area" localSheetId="1">darbazi!$A$1:$M$176</definedName>
    <definedName name="_xlnm.Print_Area" localSheetId="2">foie!$A$1:$M$131</definedName>
    <definedName name="_xlnm.Print_Area" localSheetId="0">jami!$A$1:$D$21</definedName>
    <definedName name="_xlnm.Print_Titles" localSheetId="1">darbazi!$12:$12</definedName>
    <definedName name="_xlnm.Print_Titles" localSheetId="2">foie!$12:$12</definedName>
    <definedName name="_xlnm.Print_Titles" localSheetId="0">jami!$11:$11</definedName>
  </definedNames>
  <calcPr calcId="145621"/>
</workbook>
</file>

<file path=xl/calcChain.xml><?xml version="1.0" encoding="utf-8"?>
<calcChain xmlns="http://schemas.openxmlformats.org/spreadsheetml/2006/main">
  <c r="F122" i="20" l="1"/>
  <c r="F121" i="20"/>
  <c r="F120" i="20"/>
  <c r="F119" i="20"/>
  <c r="E50" i="20"/>
  <c r="F50" i="20" s="1"/>
  <c r="E49" i="20"/>
  <c r="E47" i="20"/>
  <c r="E45" i="20"/>
  <c r="F45" i="20" s="1"/>
  <c r="F44" i="20"/>
  <c r="F42" i="20"/>
  <c r="F41" i="20"/>
  <c r="F40" i="20"/>
  <c r="F39" i="20"/>
  <c r="F28" i="20"/>
  <c r="F88" i="20"/>
  <c r="F87" i="20"/>
  <c r="F86" i="20"/>
  <c r="F85" i="20"/>
  <c r="F84" i="20"/>
  <c r="F83" i="20"/>
  <c r="F57" i="20"/>
  <c r="F61" i="20" s="1"/>
  <c r="F56" i="20"/>
  <c r="F55" i="20"/>
  <c r="F54" i="20"/>
  <c r="F53" i="20"/>
  <c r="F77" i="20"/>
  <c r="F80" i="20" s="1"/>
  <c r="F71" i="20"/>
  <c r="F70" i="20"/>
  <c r="F69" i="20"/>
  <c r="F68" i="20"/>
  <c r="F66" i="20"/>
  <c r="F65" i="20"/>
  <c r="F64" i="20"/>
  <c r="F63" i="20"/>
  <c r="F59" i="20" l="1"/>
  <c r="F60" i="20"/>
  <c r="F47" i="20"/>
  <c r="F51" i="20"/>
  <c r="F48" i="20"/>
  <c r="F49" i="20"/>
  <c r="F72" i="20"/>
  <c r="F58" i="20"/>
  <c r="F79" i="20"/>
  <c r="F81" i="20"/>
  <c r="F78" i="20"/>
  <c r="F76" i="20" l="1"/>
  <c r="F74" i="20"/>
  <c r="F75" i="20"/>
  <c r="F73" i="20"/>
  <c r="F26" i="20" l="1"/>
  <c r="F29" i="20"/>
  <c r="F24" i="20"/>
  <c r="F23" i="20"/>
  <c r="F21" i="20"/>
  <c r="F20" i="20"/>
  <c r="F108" i="15" l="1"/>
  <c r="F95" i="15"/>
  <c r="F96" i="15"/>
  <c r="F100" i="15"/>
  <c r="F105" i="15"/>
  <c r="F104" i="15"/>
  <c r="F103" i="15"/>
  <c r="F102" i="15"/>
  <c r="F129" i="15"/>
  <c r="F128" i="15"/>
  <c r="F127" i="15"/>
  <c r="F126" i="15"/>
  <c r="F107" i="15" l="1"/>
  <c r="F109" i="15"/>
  <c r="F93" i="20"/>
  <c r="F95" i="20"/>
  <c r="F18" i="15"/>
  <c r="F21" i="15" s="1"/>
  <c r="F19" i="15" l="1"/>
  <c r="F20" i="15"/>
  <c r="F104" i="20" l="1"/>
  <c r="F106" i="20" s="1"/>
  <c r="F103" i="20"/>
  <c r="F102" i="20"/>
  <c r="F100" i="20"/>
  <c r="F99" i="20"/>
  <c r="F98" i="20"/>
  <c r="F97" i="20"/>
  <c r="F96" i="20"/>
  <c r="F94" i="20"/>
  <c r="F91" i="20"/>
  <c r="F90" i="20"/>
  <c r="F33" i="20"/>
  <c r="F18" i="20"/>
  <c r="F17" i="20"/>
  <c r="F167" i="15"/>
  <c r="F163" i="15"/>
  <c r="F162" i="15"/>
  <c r="F155" i="15"/>
  <c r="F154" i="15"/>
  <c r="F153" i="15"/>
  <c r="F152" i="15"/>
  <c r="F160" i="15"/>
  <c r="F159" i="15"/>
  <c r="F158" i="15"/>
  <c r="F157" i="15"/>
  <c r="F149" i="15"/>
  <c r="F148" i="15"/>
  <c r="F147" i="15"/>
  <c r="F146" i="15"/>
  <c r="F144" i="15"/>
  <c r="F143" i="15"/>
  <c r="F142" i="15"/>
  <c r="F141" i="15"/>
  <c r="F35" i="20" l="1"/>
  <c r="F105" i="20"/>
  <c r="F107" i="20"/>
  <c r="F31" i="20"/>
  <c r="F26" i="15" l="1"/>
  <c r="F83" i="15"/>
  <c r="F82" i="15"/>
  <c r="F81" i="15"/>
  <c r="F80" i="15"/>
  <c r="F78" i="15"/>
  <c r="F77" i="15"/>
  <c r="F76" i="15"/>
  <c r="F75" i="15"/>
  <c r="L7" i="20" l="1"/>
  <c r="F56" i="15"/>
  <c r="F54" i="15"/>
  <c r="F53" i="15"/>
  <c r="F52" i="15"/>
  <c r="F68" i="15" l="1"/>
  <c r="F67" i="15"/>
  <c r="F66" i="15"/>
  <c r="F65" i="15"/>
  <c r="F122" i="15"/>
  <c r="F121" i="15"/>
  <c r="F120" i="15"/>
  <c r="F119" i="15"/>
  <c r="F118" i="15"/>
  <c r="F117" i="15"/>
  <c r="F59" i="15"/>
  <c r="F60" i="15"/>
  <c r="F62" i="15" s="1"/>
  <c r="F58" i="15"/>
  <c r="F49" i="15"/>
  <c r="F44" i="15"/>
  <c r="F43" i="15"/>
  <c r="F41" i="15"/>
  <c r="F40" i="15"/>
  <c r="F31" i="15"/>
  <c r="F29" i="15"/>
  <c r="F28" i="15"/>
  <c r="F61" i="15" l="1"/>
  <c r="F63" i="15"/>
  <c r="F46" i="15"/>
  <c r="F48" i="15"/>
  <c r="F50" i="15"/>
  <c r="F47" i="15"/>
  <c r="F24" i="15" l="1"/>
  <c r="F23" i="15"/>
  <c r="F115" i="15" l="1"/>
  <c r="F114" i="15"/>
  <c r="F113" i="15"/>
  <c r="F112" i="15"/>
  <c r="F111" i="15"/>
  <c r="F17" i="15"/>
  <c r="F32" i="15"/>
  <c r="F34" i="15"/>
  <c r="F36" i="15"/>
  <c r="F70" i="15"/>
  <c r="F71" i="15"/>
  <c r="F72" i="15"/>
  <c r="F73" i="15"/>
  <c r="F85" i="15"/>
  <c r="F86" i="15"/>
  <c r="F87" i="15"/>
  <c r="F88" i="15"/>
  <c r="F89" i="15"/>
  <c r="F90" i="15" s="1"/>
  <c r="F93" i="15" l="1"/>
  <c r="F92" i="15"/>
  <c r="F91" i="15"/>
  <c r="L7" i="15" l="1"/>
</calcChain>
</file>

<file path=xl/sharedStrings.xml><?xml version="1.0" encoding="utf-8"?>
<sst xmlns="http://schemas.openxmlformats.org/spreadsheetml/2006/main" count="674" uniqueCount="197">
  <si>
    <t>lari</t>
  </si>
  <si>
    <t>s a m u S a o s</t>
  </si>
  <si>
    <t>jami</t>
  </si>
  <si>
    <t>#</t>
  </si>
  <si>
    <t>safuZveli</t>
  </si>
  <si>
    <t>dasaxeleba</t>
  </si>
  <si>
    <t>ganz.</t>
  </si>
  <si>
    <t>erTeulze</t>
  </si>
  <si>
    <t>sul</t>
  </si>
  <si>
    <t>erT.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</si>
  <si>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</si>
  <si>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</si>
  <si>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</si>
  <si>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</si>
  <si>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</si>
  <si>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</si>
  <si>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</si>
  <si>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</si>
  <si>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</si>
  <si>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</si>
  <si>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</si>
  <si>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</si>
  <si>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</si>
  <si>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kac/sT</t>
  </si>
  <si>
    <t>100kv.m.</t>
  </si>
  <si>
    <t>SromiTi resursebi</t>
  </si>
  <si>
    <t>manqanebi</t>
  </si>
  <si>
    <t>kub.m.</t>
  </si>
  <si>
    <t>tona</t>
  </si>
  <si>
    <t>sxva xarjebi</t>
  </si>
  <si>
    <t>kg</t>
  </si>
  <si>
    <t>kv.m.</t>
  </si>
  <si>
    <t>grZ.m.</t>
  </si>
  <si>
    <t xml:space="preserve">Senobis gasufTaveba samSeneblo </t>
  </si>
  <si>
    <t>nagvisagan</t>
  </si>
  <si>
    <t>nagvis datvirTva avtoTviTm. xeliT</t>
  </si>
  <si>
    <t>samSeneblo nagvis  transportireba</t>
  </si>
  <si>
    <t>m/sT</t>
  </si>
  <si>
    <t xml:space="preserve">samSeneblo </t>
  </si>
  <si>
    <t>meqanizmebi</t>
  </si>
  <si>
    <t>normatiuli</t>
  </si>
  <si>
    <t>resursi</t>
  </si>
  <si>
    <t>xelfasi</t>
  </si>
  <si>
    <t>masala</t>
  </si>
  <si>
    <t>sareabilitacio samuSaoebi</t>
  </si>
  <si>
    <t>lokaluri xarjTaRricxva</t>
  </si>
  <si>
    <t>saxarjTaRricxvo Rirebuleba</t>
  </si>
  <si>
    <t>r1-2</t>
  </si>
  <si>
    <t xml:space="preserve">10km-ze  </t>
  </si>
  <si>
    <t xml:space="preserve">zednadebi xarjebi </t>
  </si>
  <si>
    <t xml:space="preserve">gegmiuri mogeba </t>
  </si>
  <si>
    <t xml:space="preserve">dRg </t>
  </si>
  <si>
    <t xml:space="preserve">SromiTi resursebi </t>
  </si>
  <si>
    <t>safiTxni</t>
  </si>
  <si>
    <t>olifa</t>
  </si>
  <si>
    <t>cali</t>
  </si>
  <si>
    <t>materialuri resursi</t>
  </si>
  <si>
    <t>100cali</t>
  </si>
  <si>
    <t>8-593-1</t>
  </si>
  <si>
    <t>r 14-810</t>
  </si>
  <si>
    <t xml:space="preserve">Weris SefiTxvna  </t>
  </si>
  <si>
    <t>15-161-5</t>
  </si>
  <si>
    <t xml:space="preserve">kedlebis SefiTxvna  </t>
  </si>
  <si>
    <t>15-161-6</t>
  </si>
  <si>
    <t>15-168-7.</t>
  </si>
  <si>
    <t xml:space="preserve">kedlebis SeRebva wyalemulsiuri saRebaviT </t>
  </si>
  <si>
    <t>webo emulsia saRebavi</t>
  </si>
  <si>
    <t xml:space="preserve">Weris SeRebva wyalemulsiuri saRebaviT </t>
  </si>
  <si>
    <t>15-168-8.</t>
  </si>
  <si>
    <t>jami Tavi II</t>
  </si>
  <si>
    <t>jami Tavi I</t>
  </si>
  <si>
    <t>demontaJis samuSaoebi</t>
  </si>
  <si>
    <t>Tavi II el. samontaJo samuSaoebi</t>
  </si>
  <si>
    <t xml:space="preserve">sul jami Tavi I </t>
  </si>
  <si>
    <t>sul jami Tavi I da Tavi II</t>
  </si>
  <si>
    <t>sul jami Tavi II</t>
  </si>
  <si>
    <t>zednadebi xarjebi samontaJo samuSaoebze (xelfasidan)</t>
  </si>
  <si>
    <t>r21-88</t>
  </si>
  <si>
    <t>samSeneblo da demontaJis samuSaoebi</t>
  </si>
  <si>
    <t>15-160-4</t>
  </si>
  <si>
    <t>zeTis kolori</t>
  </si>
  <si>
    <t>kg.</t>
  </si>
  <si>
    <t>samSeneblo samuSaoebi</t>
  </si>
  <si>
    <t>safuZveli: defeqturi aqti</t>
  </si>
  <si>
    <t xml:space="preserve">jami </t>
  </si>
  <si>
    <t>srf 2016-II</t>
  </si>
  <si>
    <t>T15p.10</t>
  </si>
  <si>
    <t>r5-50</t>
  </si>
  <si>
    <t xml:space="preserve">xis iatakis  moxvewa </t>
  </si>
  <si>
    <t>kodi 3407</t>
  </si>
  <si>
    <t>iatakis  gasaSalaSinebeli manqana</t>
  </si>
  <si>
    <t>11-27-3gam.</t>
  </si>
  <si>
    <t>15-164-8</t>
  </si>
  <si>
    <t>kvm</t>
  </si>
  <si>
    <r>
      <t>fanjris gisosebis SeRebva</t>
    </r>
    <r>
      <rPr>
        <sz val="10"/>
        <rFont val="AcadNusx"/>
      </rPr>
      <t xml:space="preserve"> ზეTის საღებავით</t>
    </r>
  </si>
  <si>
    <t>darbazi</t>
  </si>
  <si>
    <t>foie</t>
  </si>
  <si>
    <t>q. quTaisSi #30 skola</t>
  </si>
  <si>
    <t>kedlebidan saRebavis Camofxeka</t>
  </si>
  <si>
    <t>plastikatis Weris demontaJi</t>
  </si>
  <si>
    <t>46-27-5 miy</t>
  </si>
  <si>
    <t>sxva masalebi</t>
  </si>
  <si>
    <t>34--59-7</t>
  </si>
  <si>
    <t>10--56-3</t>
  </si>
  <si>
    <t>gifsis filebis Weris demontaJi</t>
  </si>
  <si>
    <t xml:space="preserve">xis iatakis demontaJi </t>
  </si>
  <si>
    <t>46-30-2</t>
  </si>
  <si>
    <t>xis iatakis demontaJi scenis SublebiT</t>
  </si>
  <si>
    <t>iataki xis konstruqciis mowyoba</t>
  </si>
  <si>
    <t>10--9-4</t>
  </si>
  <si>
    <t>tolis safeni</t>
  </si>
  <si>
    <t>pasta antiseptikuri</t>
  </si>
  <si>
    <t>iataki xis konstruqciis: scenis ovalis mowyoba, axali kibeebis mowyoba, arsebuli konstruqciis  gamagreba</t>
  </si>
  <si>
    <t>11-27-2</t>
  </si>
  <si>
    <t>lursmani</t>
  </si>
  <si>
    <t>plintusi simaRliT 7 sm fiWvis</t>
  </si>
  <si>
    <t>iatakis ficari SipiT 40 mm wiwvovani mSrali</t>
  </si>
  <si>
    <t>xis iatakis  mowyoba kibis safexurebis CaTvliT</t>
  </si>
  <si>
    <t>laqi</t>
  </si>
  <si>
    <r>
      <t xml:space="preserve">xis </t>
    </r>
    <r>
      <rPr>
        <sz val="10"/>
        <rFont val="AcadNusx"/>
      </rPr>
      <t>რაფის შეღებვა ზეTის საღებავით</t>
    </r>
  </si>
  <si>
    <t>xis iatakis SeRebva laqiT 3-jer</t>
  </si>
  <si>
    <t>15-163-2,3</t>
  </si>
  <si>
    <t>laminati 18mm-iani, xis faqturiT</t>
  </si>
  <si>
    <t xml:space="preserve">scenis Sublis, kibeebis Semosva laminatiT </t>
  </si>
  <si>
    <t>aluminis kuTxovana 25X25,  Sublze da kibeebze</t>
  </si>
  <si>
    <t>TabaSirmuyaos filebi Tavisive liT. karkasze</t>
  </si>
  <si>
    <t>Sekiduli Weris mowyoba TabaSirmuyaos filebiT Cveulebrivi liT. karkasze scenis Tavze Camoweuli meore doniT</t>
  </si>
  <si>
    <t>scenis Tavze ori safardis milis damalva TabaSirmuyaos filebiT mowyobili CamoweviT Weridan 60 sm-ze Cveulebrivi liT. karkaszedoniT</t>
  </si>
  <si>
    <t>arsebuli sanaTebis demontaJi</t>
  </si>
  <si>
    <t>sabazro</t>
  </si>
  <si>
    <t>1c.</t>
  </si>
  <si>
    <t>8-591-9</t>
  </si>
  <si>
    <t xml:space="preserve">CamrTveli </t>
  </si>
  <si>
    <t>8-414-1</t>
  </si>
  <si>
    <t>kolofis samontaJo</t>
  </si>
  <si>
    <t>kolofi samontaJo</t>
  </si>
  <si>
    <t>m</t>
  </si>
  <si>
    <t xml:space="preserve">Sromis danaxarjebi  </t>
  </si>
  <si>
    <t xml:space="preserve">sxva manqana </t>
  </si>
  <si>
    <t>sxva masala</t>
  </si>
  <si>
    <t>CaSenebuli sanaTi led naTebiT</t>
  </si>
  <si>
    <r>
      <t>sanaTi led naTebiT 23</t>
    </r>
    <r>
      <rPr>
        <sz val="11"/>
        <rFont val="Calibri"/>
        <family val="2"/>
        <charset val="204"/>
      </rPr>
      <t xml:space="preserve"> vt.   3000</t>
    </r>
    <r>
      <rPr>
        <sz val="11"/>
        <rFont val="Cambria"/>
        <family val="1"/>
        <charset val="204"/>
        <scheme val="major"/>
      </rPr>
      <t xml:space="preserve"> k</t>
    </r>
  </si>
  <si>
    <t>8-591-8</t>
  </si>
  <si>
    <t>saStefseli rozeti faruli</t>
  </si>
  <si>
    <t>Sesrulebis</t>
  </si>
  <si>
    <t>saStefselo rozeri</t>
  </si>
  <si>
    <t>8-409-1</t>
  </si>
  <si>
    <t xml:space="preserve">spilenZis  sadeni 2X1,5mm2, 2X2,5mm2, </t>
  </si>
  <si>
    <t>masala:</t>
  </si>
  <si>
    <t>orZarRva spilenZis sadeni kveTiT 2X1,5mm2</t>
  </si>
  <si>
    <t>samZarRva spilenZis sadeni kveTiT 2X2,5mm3</t>
  </si>
  <si>
    <t>46-27-6 miy</t>
  </si>
  <si>
    <t>xis iatakis  mowyoba</t>
  </si>
  <si>
    <t>plastmasis Storebis mowyoba sami zoliT</t>
  </si>
  <si>
    <t xml:space="preserve">fanjrebis gverdulebze fardis dasamali niSebis mowyoba laminatiT </t>
  </si>
  <si>
    <t>radiatorebis Semosva laminatiT sahaeroebiT</t>
  </si>
  <si>
    <t>laminati 18mm-iani, xis faqturiT sahaeroebiT</t>
  </si>
  <si>
    <r>
      <t xml:space="preserve">xis koWebi  80X100 </t>
    </r>
    <r>
      <rPr>
        <sz val="11"/>
        <rFont val="Calibri"/>
        <family val="2"/>
        <charset val="204"/>
        <scheme val="minor"/>
      </rPr>
      <t>h</t>
    </r>
    <r>
      <rPr>
        <sz val="11"/>
        <rFont val="AcadNusx"/>
      </rPr>
      <t xml:space="preserve"> -50% gamomSrali</t>
    </r>
  </si>
  <si>
    <t xml:space="preserve">xis koWebi  </t>
  </si>
  <si>
    <t>18-5-1             .gam</t>
  </si>
  <si>
    <t>kom.</t>
  </si>
  <si>
    <t>k/sT</t>
  </si>
  <si>
    <t>samSeneblo manqanebi</t>
  </si>
  <si>
    <t>proeq.</t>
  </si>
  <si>
    <t>sxvadasxva masala normiT</t>
  </si>
  <si>
    <t>cal</t>
  </si>
  <si>
    <t>arsebuli foladis paneluri radiatorebis  Camoweva iatakis donemde</t>
  </si>
  <si>
    <r>
      <t xml:space="preserve">samkapi minaboWkovani milisaTvis </t>
    </r>
    <r>
      <rPr>
        <sz val="11"/>
        <rFont val="Arial"/>
        <family val="2"/>
      </rPr>
      <t>d</t>
    </r>
    <r>
      <rPr>
        <sz val="11"/>
        <rFont val="AcadNusx"/>
      </rPr>
      <t xml:space="preserve">=32*25*32 mm </t>
    </r>
  </si>
  <si>
    <r>
      <t xml:space="preserve">quro minaboWkovani  </t>
    </r>
    <r>
      <rPr>
        <sz val="11"/>
        <rFont val="Arial"/>
        <family val="2"/>
      </rPr>
      <t>d</t>
    </r>
    <r>
      <rPr>
        <sz val="11"/>
        <rFont val="AcadNusx"/>
      </rPr>
      <t xml:space="preserve">=32 mm </t>
    </r>
  </si>
  <si>
    <r>
      <t xml:space="preserve">damxSobi minaboWkovani  </t>
    </r>
    <r>
      <rPr>
        <sz val="11"/>
        <rFont val="Arial"/>
        <family val="2"/>
      </rPr>
      <t>d</t>
    </r>
    <r>
      <rPr>
        <sz val="11"/>
        <rFont val="AcadNusx"/>
      </rPr>
      <t xml:space="preserve">=25 mm </t>
    </r>
  </si>
  <si>
    <t>safarde foladi moTuTiebuli mili d-40X3,5 mm. jaWvebze scenis tavze</t>
  </si>
  <si>
    <t>15-165-6</t>
  </si>
  <si>
    <t>xis karis galaqva</t>
  </si>
  <si>
    <t>q. quTaisi #30 skola</t>
  </si>
  <si>
    <t>srf 2016-III</t>
  </si>
  <si>
    <t>arsebuli xis karis blokis demontaJi (1 cali)</t>
  </si>
  <si>
    <t>46-32-3</t>
  </si>
  <si>
    <t>kedlebidan qviSa-cementis nalesis Camoyra</t>
  </si>
  <si>
    <t>46-15-2</t>
  </si>
  <si>
    <t>kedlebidan da Weridan saRebavis Camofxeka</t>
  </si>
  <si>
    <t xml:space="preserve">tenperaturuli nakeris dafarva Werze TabaSirmuyaos filebiT Cveulebrivi liT. karkasze </t>
  </si>
  <si>
    <t xml:space="preserve">karis Riobis dafarva TabaSirmuyaos filebiT Cveulebrivi liT. </t>
  </si>
  <si>
    <t>TabaSirmuyaos filebi Tavisive liT. karkasze 2 fena</t>
  </si>
  <si>
    <t>10-20-1gam</t>
  </si>
  <si>
    <t>`m.d.f.~-is karis mowyoba  1 kompl.</t>
  </si>
  <si>
    <t>karis ferdoebis lesva sila-cementis xsnariT</t>
  </si>
  <si>
    <t>15-56-1</t>
  </si>
  <si>
    <t>sila-cementis xsnari 1:3</t>
  </si>
  <si>
    <t>15-264</t>
  </si>
  <si>
    <t>15-55-9-11</t>
  </si>
  <si>
    <t xml:space="preserve">xsnaris tumbo </t>
  </si>
  <si>
    <t>gauTvaliswinebeli xarji</t>
  </si>
  <si>
    <r>
      <t>sanaTi ekonaTuriT 23</t>
    </r>
    <r>
      <rPr>
        <sz val="11"/>
        <rFont val="Calibri"/>
        <family val="2"/>
        <charset val="204"/>
      </rPr>
      <t xml:space="preserve"> vt. </t>
    </r>
  </si>
  <si>
    <t>kedlis sanaTi  ekonaTuriT 23 vt</t>
  </si>
  <si>
    <t>`m.d.f~-is karis bloki orfrTiani (rkina-kaveuliT)</t>
  </si>
  <si>
    <t xml:space="preserve">kedelis lesva  sila-cementis xsnariT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</si>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</sst>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165" formatCode="_-* #,##0.00_р_._-;\-* #,##0.00_р_._-;_-* &quot;-&quot;??_р_._-;_-@_-"/>
    <numFmt numFmtId="166" formatCode="_-* #,##0.00_-;\-* #,##0.00_-;_-* &quot;-&quot;??_-;_-@_-"/>
    <numFmt numFmtId="167" formatCode="0.000"/>
    <numFmt numFmtId="168" formatCode="0.0000"/>
    <numFmt numFmtId="169" formatCode="0.0"/>
    <numFmt numFmtId="170" formatCode="_-* #,##0.000_-;\-* #,##0.000_-;_-* &quot;-&quot;??_-;_-@_-"/>
    <numFmt numFmtId="171" formatCode="_-* #,##0.0000_-;\-* #,##0.0000_-;_-* &quot;-&quot;??_-;_-@_-"/>
  </numFmts>
  <fonts count="40">
    <font>
      <sz val="10"/>
      <name val="Arial"/>
      <family val="2"/>
      <charset val="204"/>
    </font>
    <font>
      <sz val="10"/>
      <name val="Arial"/>
      <family val="2"/>
    </font>
    <font>
      <sz val="11"/>
      <name val="AcadNusx"/>
    </font>
    <font>
      <b/>
      <sz val="11"/>
      <name val="AcadNusx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hveuNusx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name val="AcadNusx"/>
    </font>
    <font>
      <sz val="10"/>
      <name val="AcadNusx"/>
    </font>
    <font>
      <sz val="12"/>
      <name val="AcadNusx"/>
    </font>
    <font>
      <b/>
      <sz val="12"/>
      <name val="AcadNusx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AcadNusx"/>
    </font>
    <font>
      <sz val="11"/>
      <name val="Grigolia"/>
    </font>
    <font>
      <sz val="1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sz val="11"/>
      <name val="Arial"/>
      <family val="2"/>
    </font>
    <font>
      <sz val="11"/>
      <color rgb="FFFF0000"/>
      <name val="AcadNusx"/>
    </font>
    <font>
      <b/>
      <sz val="11"/>
      <color rgb="FFFF0000"/>
      <name val="AcadNusx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</cellStyleXfs>
  <cellXfs count="35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2" fillId="0" borderId="0" xfId="338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2" fillId="0" borderId="0" xfId="337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6" fontId="2" fillId="24" borderId="10" xfId="338" applyFont="1" applyFill="1" applyBorder="1" applyAlignment="1">
      <alignment horizontal="center" vertical="center"/>
    </xf>
    <xf numFmtId="166" fontId="2" fillId="24" borderId="0" xfId="338" applyFont="1" applyFill="1" applyBorder="1" applyAlignment="1">
      <alignment horizontal="center" vertical="center" wrapText="1"/>
    </xf>
    <xf numFmtId="166" fontId="2" fillId="24" borderId="0" xfId="338" applyFont="1" applyFill="1" applyAlignment="1">
      <alignment horizontal="center" vertical="center" wrapText="1"/>
    </xf>
    <xf numFmtId="166" fontId="3" fillId="0" borderId="0" xfId="338" applyFont="1" applyFill="1" applyBorder="1" applyAlignment="1">
      <alignment vertical="center" wrapText="1"/>
    </xf>
    <xf numFmtId="166" fontId="3" fillId="24" borderId="0" xfId="338" applyFont="1" applyFill="1" applyBorder="1" applyAlignment="1">
      <alignment vertical="center" wrapText="1"/>
    </xf>
    <xf numFmtId="166" fontId="2" fillId="24" borderId="11" xfId="338" applyFont="1" applyFill="1" applyBorder="1" applyAlignment="1">
      <alignment horizontal="center" vertical="center"/>
    </xf>
    <xf numFmtId="0" fontId="2" fillId="0" borderId="0" xfId="263" applyFont="1" applyAlignment="1">
      <alignment horizontal="left" vertical="center" wrapText="1"/>
    </xf>
    <xf numFmtId="9" fontId="2" fillId="0" borderId="0" xfId="337" applyFont="1" applyAlignment="1">
      <alignment horizontal="center" vertical="center"/>
    </xf>
    <xf numFmtId="166" fontId="3" fillId="0" borderId="0" xfId="338" applyFont="1" applyFill="1" applyBorder="1" applyAlignment="1">
      <alignment horizontal="right" vertical="center" wrapText="1"/>
    </xf>
    <xf numFmtId="166" fontId="2" fillId="0" borderId="0" xfId="338" applyFont="1" applyBorder="1" applyAlignment="1">
      <alignment horizontal="right" vertical="center" wrapText="1"/>
    </xf>
    <xf numFmtId="166" fontId="2" fillId="24" borderId="0" xfId="338" applyFont="1" applyFill="1" applyAlignment="1">
      <alignment vertical="center"/>
    </xf>
    <xf numFmtId="166" fontId="2" fillId="0" borderId="0" xfId="338" applyFont="1" applyAlignment="1">
      <alignment vertical="center"/>
    </xf>
    <xf numFmtId="0" fontId="2" fillId="0" borderId="0" xfId="263" applyFont="1" applyBorder="1" applyAlignment="1">
      <alignment horizontal="center" vertical="center"/>
    </xf>
    <xf numFmtId="0" fontId="2" fillId="0" borderId="0" xfId="263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/>
    </xf>
    <xf numFmtId="166" fontId="2" fillId="0" borderId="0" xfId="338" applyFont="1" applyBorder="1" applyAlignment="1">
      <alignment horizontal="right" vertical="center"/>
    </xf>
    <xf numFmtId="166" fontId="2" fillId="24" borderId="0" xfId="338" applyFont="1" applyFill="1" applyBorder="1" applyAlignment="1">
      <alignment vertical="center"/>
    </xf>
    <xf numFmtId="166" fontId="2" fillId="0" borderId="0" xfId="338" applyFont="1" applyBorder="1" applyAlignment="1">
      <alignment vertical="center"/>
    </xf>
    <xf numFmtId="166" fontId="3" fillId="0" borderId="0" xfId="338" applyFont="1" applyBorder="1" applyAlignment="1">
      <alignment horizontal="center" vertical="center" wrapText="1"/>
    </xf>
    <xf numFmtId="166" fontId="3" fillId="24" borderId="0" xfId="338" applyFont="1" applyFill="1" applyBorder="1" applyAlignment="1">
      <alignment horizontal="center" vertical="center" wrapText="1"/>
    </xf>
    <xf numFmtId="9" fontId="2" fillId="0" borderId="0" xfId="337" applyFont="1" applyAlignment="1">
      <alignment vertical="center"/>
    </xf>
    <xf numFmtId="0" fontId="2" fillId="0" borderId="12" xfId="295" applyFont="1" applyBorder="1" applyAlignment="1">
      <alignment horizontal="center" vertical="center"/>
    </xf>
    <xf numFmtId="0" fontId="2" fillId="0" borderId="12" xfId="295" applyFont="1" applyBorder="1" applyAlignment="1">
      <alignment horizontal="center" vertical="center" wrapText="1"/>
    </xf>
    <xf numFmtId="9" fontId="2" fillId="0" borderId="13" xfId="337" applyFont="1" applyBorder="1" applyAlignment="1">
      <alignment horizontal="center" vertical="center"/>
    </xf>
    <xf numFmtId="166" fontId="2" fillId="0" borderId="12" xfId="338" applyFont="1" applyBorder="1" applyAlignment="1">
      <alignment horizontal="center" vertical="center"/>
    </xf>
    <xf numFmtId="166" fontId="2" fillId="0" borderId="14" xfId="338" applyFont="1" applyBorder="1" applyAlignment="1">
      <alignment horizontal="center" vertical="center"/>
    </xf>
    <xf numFmtId="166" fontId="2" fillId="24" borderId="15" xfId="338" applyFont="1" applyFill="1" applyBorder="1" applyAlignment="1">
      <alignment horizontal="center" vertical="center"/>
    </xf>
    <xf numFmtId="166" fontId="2" fillId="0" borderId="13" xfId="338" applyFont="1" applyBorder="1" applyAlignment="1">
      <alignment horizontal="center" vertical="center"/>
    </xf>
    <xf numFmtId="166" fontId="2" fillId="24" borderId="12" xfId="338" applyFont="1" applyFill="1" applyBorder="1" applyAlignment="1">
      <alignment horizontal="center" vertical="center"/>
    </xf>
    <xf numFmtId="166" fontId="2" fillId="0" borderId="15" xfId="338" applyFont="1" applyBorder="1" applyAlignment="1">
      <alignment horizontal="center" vertical="center"/>
    </xf>
    <xf numFmtId="166" fontId="2" fillId="0" borderId="0" xfId="338" applyFont="1" applyAlignment="1">
      <alignment horizontal="center" vertical="center"/>
    </xf>
    <xf numFmtId="0" fontId="2" fillId="0" borderId="16" xfId="295" applyFont="1" applyBorder="1" applyAlignment="1">
      <alignment horizontal="center" vertical="center" wrapText="1"/>
    </xf>
    <xf numFmtId="0" fontId="2" fillId="0" borderId="17" xfId="295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4" borderId="0" xfId="263" applyFont="1" applyFill="1" applyBorder="1" applyAlignment="1">
      <alignment horizontal="center" vertical="center"/>
    </xf>
    <xf numFmtId="0" fontId="2" fillId="24" borderId="0" xfId="263" applyFont="1" applyFill="1" applyAlignment="1">
      <alignment horizontal="center" vertical="center"/>
    </xf>
    <xf numFmtId="0" fontId="2" fillId="0" borderId="0" xfId="295" applyFont="1" applyBorder="1" applyAlignment="1">
      <alignment horizontal="center" vertical="center" wrapText="1"/>
    </xf>
    <xf numFmtId="0" fontId="2" fillId="0" borderId="0" xfId="263" applyFont="1" applyBorder="1" applyAlignment="1">
      <alignment horizontal="center" vertical="center" wrapText="1"/>
    </xf>
    <xf numFmtId="0" fontId="3" fillId="24" borderId="0" xfId="263" applyFont="1" applyFill="1" applyBorder="1" applyAlignment="1">
      <alignment horizontal="center" vertical="center"/>
    </xf>
    <xf numFmtId="0" fontId="3" fillId="24" borderId="0" xfId="263" applyFont="1" applyFill="1" applyBorder="1" applyAlignment="1">
      <alignment horizontal="left" vertical="center"/>
    </xf>
    <xf numFmtId="166" fontId="3" fillId="24" borderId="0" xfId="338" applyFont="1" applyFill="1" applyBorder="1" applyAlignment="1">
      <alignment horizontal="right" vertical="center"/>
    </xf>
    <xf numFmtId="166" fontId="3" fillId="24" borderId="0" xfId="338" applyFont="1" applyFill="1" applyBorder="1" applyAlignment="1" applyProtection="1">
      <alignment horizontal="center" vertical="center"/>
      <protection locked="0"/>
    </xf>
    <xf numFmtId="166" fontId="3" fillId="24" borderId="0" xfId="338" applyFont="1" applyFill="1" applyBorder="1" applyAlignment="1">
      <alignment horizontal="center" vertical="center"/>
    </xf>
    <xf numFmtId="166" fontId="2" fillId="0" borderId="0" xfId="338" applyFont="1" applyAlignment="1">
      <alignment horizontal="right" vertical="center"/>
    </xf>
    <xf numFmtId="166" fontId="2" fillId="24" borderId="0" xfId="338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263" applyFont="1" applyFill="1" applyBorder="1" applyAlignment="1">
      <alignment horizontal="center"/>
    </xf>
    <xf numFmtId="0" fontId="2" fillId="0" borderId="0" xfId="263" applyFont="1" applyFill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3" fillId="0" borderId="16" xfId="295" applyFont="1" applyBorder="1" applyAlignment="1">
      <alignment horizontal="center" vertical="center" wrapText="1"/>
    </xf>
    <xf numFmtId="0" fontId="3" fillId="0" borderId="0" xfId="295" applyFont="1" applyBorder="1" applyAlignment="1">
      <alignment horizontal="center" vertical="center" wrapText="1"/>
    </xf>
    <xf numFmtId="0" fontId="3" fillId="0" borderId="0" xfId="263" applyFont="1" applyBorder="1" applyAlignment="1">
      <alignment horizontal="center" vertical="center" wrapText="1"/>
    </xf>
    <xf numFmtId="0" fontId="3" fillId="0" borderId="17" xfId="295" applyFont="1" applyBorder="1" applyAlignment="1">
      <alignment horizontal="center" vertical="center" wrapText="1"/>
    </xf>
    <xf numFmtId="0" fontId="3" fillId="0" borderId="12" xfId="295" applyFont="1" applyBorder="1" applyAlignment="1">
      <alignment horizontal="center" vertical="center"/>
    </xf>
    <xf numFmtId="0" fontId="3" fillId="0" borderId="12" xfId="295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166" fontId="2" fillId="0" borderId="12" xfId="338" applyNumberFormat="1" applyFont="1" applyFill="1" applyBorder="1" applyAlignment="1"/>
    <xf numFmtId="0" fontId="3" fillId="0" borderId="12" xfId="263" applyFont="1" applyFill="1" applyBorder="1" applyAlignment="1">
      <alignment horizontal="center" vertical="center"/>
    </xf>
    <xf numFmtId="0" fontId="3" fillId="0" borderId="12" xfId="263" applyFont="1" applyFill="1" applyBorder="1" applyAlignment="1">
      <alignment horizontal="left" vertical="center"/>
    </xf>
    <xf numFmtId="166" fontId="27" fillId="25" borderId="12" xfId="338" applyFont="1" applyFill="1" applyBorder="1" applyAlignment="1">
      <alignment horizontal="center" vertical="center"/>
    </xf>
    <xf numFmtId="0" fontId="2" fillId="0" borderId="0" xfId="263" applyFont="1" applyFill="1" applyBorder="1" applyAlignment="1">
      <alignment horizontal="center" vertical="center"/>
    </xf>
    <xf numFmtId="0" fontId="2" fillId="0" borderId="0" xfId="263" applyFont="1" applyFill="1" applyAlignment="1">
      <alignment horizontal="center" vertical="center"/>
    </xf>
    <xf numFmtId="0" fontId="2" fillId="0" borderId="0" xfId="263" applyFont="1" applyFill="1" applyAlignment="1">
      <alignment horizontal="left" vertical="center" wrapText="1"/>
    </xf>
    <xf numFmtId="166" fontId="2" fillId="0" borderId="0" xfId="338" applyFont="1" applyFill="1" applyAlignment="1">
      <alignment horizontal="center" vertical="center"/>
    </xf>
    <xf numFmtId="0" fontId="3" fillId="0" borderId="12" xfId="338" applyNumberFormat="1" applyFont="1" applyBorder="1" applyAlignment="1">
      <alignment horizontal="center"/>
    </xf>
    <xf numFmtId="166" fontId="2" fillId="0" borderId="0" xfId="26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6" fontId="2" fillId="0" borderId="0" xfId="338" applyFont="1" applyAlignment="1">
      <alignment horizontal="right" vertical="center"/>
    </xf>
    <xf numFmtId="166" fontId="2" fillId="24" borderId="0" xfId="338" applyFont="1" applyFill="1" applyAlignment="1">
      <alignment horizontal="center" vertical="center"/>
    </xf>
    <xf numFmtId="0" fontId="2" fillId="27" borderId="12" xfId="295" applyFont="1" applyFill="1" applyBorder="1" applyAlignment="1">
      <alignment horizontal="center" vertical="center"/>
    </xf>
    <xf numFmtId="0" fontId="24" fillId="27" borderId="12" xfId="295" applyFont="1" applyFill="1" applyBorder="1" applyAlignment="1">
      <alignment horizontal="left" vertical="center"/>
    </xf>
    <xf numFmtId="166" fontId="2" fillId="27" borderId="12" xfId="338" applyFont="1" applyFill="1" applyBorder="1" applyAlignment="1">
      <alignment horizontal="right" vertical="center"/>
    </xf>
    <xf numFmtId="166" fontId="2" fillId="27" borderId="12" xfId="338" applyFont="1" applyFill="1" applyBorder="1" applyAlignment="1">
      <alignment horizontal="center" vertical="center"/>
    </xf>
    <xf numFmtId="0" fontId="2" fillId="27" borderId="0" xfId="263" applyFont="1" applyFill="1" applyBorder="1" applyAlignment="1">
      <alignment horizontal="center" vertical="center"/>
    </xf>
    <xf numFmtId="0" fontId="2" fillId="27" borderId="0" xfId="263" applyFont="1" applyFill="1" applyAlignment="1">
      <alignment horizontal="center" vertical="center"/>
    </xf>
    <xf numFmtId="0" fontId="24" fillId="27" borderId="12" xfId="295" applyFont="1" applyFill="1" applyBorder="1" applyAlignment="1">
      <alignment horizontal="center" vertical="center"/>
    </xf>
    <xf numFmtId="166" fontId="2" fillId="27" borderId="12" xfId="338" applyFont="1" applyFill="1" applyBorder="1" applyAlignment="1" applyProtection="1">
      <alignment horizontal="center" vertical="center"/>
      <protection locked="0"/>
    </xf>
    <xf numFmtId="0" fontId="2" fillId="27" borderId="0" xfId="0" applyFont="1" applyFill="1" applyBorder="1" applyAlignment="1">
      <alignment vertical="center"/>
    </xf>
    <xf numFmtId="0" fontId="2" fillId="27" borderId="0" xfId="0" applyFont="1" applyFill="1" applyAlignment="1">
      <alignment vertical="center"/>
    </xf>
    <xf numFmtId="0" fontId="2" fillId="27" borderId="0" xfId="0" applyFont="1" applyFill="1" applyAlignment="1">
      <alignment horizontal="center" vertical="center" wrapText="1"/>
    </xf>
    <xf numFmtId="0" fontId="2" fillId="27" borderId="0" xfId="263" applyFont="1" applyFill="1" applyBorder="1" applyAlignment="1">
      <alignment horizontal="center"/>
    </xf>
    <xf numFmtId="0" fontId="2" fillId="27" borderId="0" xfId="263" applyFont="1" applyFill="1" applyAlignment="1">
      <alignment horizontal="center"/>
    </xf>
    <xf numFmtId="0" fontId="3" fillId="27" borderId="12" xfId="263" applyFont="1" applyFill="1" applyBorder="1" applyAlignment="1">
      <alignment horizontal="center" vertical="center"/>
    </xf>
    <xf numFmtId="0" fontId="3" fillId="27" borderId="12" xfId="263" applyFont="1" applyFill="1" applyBorder="1" applyAlignment="1">
      <alignment horizontal="left" vertical="center"/>
    </xf>
    <xf numFmtId="166" fontId="3" fillId="27" borderId="12" xfId="338" applyFont="1" applyFill="1" applyBorder="1" applyAlignment="1">
      <alignment horizontal="right" vertical="center"/>
    </xf>
    <xf numFmtId="166" fontId="3" fillId="27" borderId="12" xfId="338" applyFont="1" applyFill="1" applyBorder="1" applyAlignment="1" applyProtection="1">
      <alignment horizontal="center" vertical="center"/>
      <protection locked="0"/>
    </xf>
    <xf numFmtId="9" fontId="3" fillId="27" borderId="12" xfId="337" applyFont="1" applyFill="1" applyBorder="1" applyAlignment="1" applyProtection="1">
      <alignment horizontal="center" vertical="center"/>
      <protection locked="0"/>
    </xf>
    <xf numFmtId="9" fontId="3" fillId="27" borderId="12" xfId="337" applyFont="1" applyFill="1" applyBorder="1" applyAlignment="1">
      <alignment horizontal="center" vertical="center"/>
    </xf>
    <xf numFmtId="0" fontId="3" fillId="27" borderId="12" xfId="263" applyFont="1" applyFill="1" applyBorder="1" applyAlignment="1">
      <alignment horizontal="center"/>
    </xf>
    <xf numFmtId="0" fontId="3" fillId="27" borderId="12" xfId="263" applyFont="1" applyFill="1" applyBorder="1" applyAlignment="1"/>
    <xf numFmtId="166" fontId="3" fillId="27" borderId="12" xfId="338" applyFont="1" applyFill="1" applyBorder="1" applyAlignment="1">
      <alignment horizontal="center"/>
    </xf>
    <xf numFmtId="170" fontId="3" fillId="27" borderId="12" xfId="338" applyNumberFormat="1" applyFont="1" applyFill="1" applyBorder="1" applyAlignment="1">
      <alignment horizontal="center"/>
    </xf>
    <xf numFmtId="166" fontId="3" fillId="27" borderId="12" xfId="338" applyFont="1" applyFill="1" applyBorder="1" applyAlignment="1">
      <alignment horizontal="center" vertical="center"/>
    </xf>
    <xf numFmtId="0" fontId="3" fillId="27" borderId="12" xfId="0" applyFont="1" applyFill="1" applyBorder="1" applyAlignment="1">
      <alignment horizontal="center"/>
    </xf>
    <xf numFmtId="0" fontId="3" fillId="27" borderId="12" xfId="0" applyFont="1" applyFill="1" applyBorder="1" applyAlignment="1"/>
    <xf numFmtId="167" fontId="2" fillId="27" borderId="12" xfId="0" applyNumberFormat="1" applyFont="1" applyFill="1" applyBorder="1" applyAlignment="1">
      <alignment horizontal="center"/>
    </xf>
    <xf numFmtId="166" fontId="2" fillId="27" borderId="12" xfId="338" applyFont="1" applyFill="1" applyBorder="1" applyAlignment="1">
      <alignment horizontal="center"/>
    </xf>
    <xf numFmtId="0" fontId="3" fillId="27" borderId="12" xfId="263" applyFont="1" applyFill="1" applyBorder="1" applyAlignment="1">
      <alignment horizontal="left" vertical="distributed"/>
    </xf>
    <xf numFmtId="166" fontId="3" fillId="0" borderId="12" xfId="338" applyFont="1" applyFill="1" applyBorder="1" applyAlignment="1">
      <alignment horizontal="right" vertical="center"/>
    </xf>
    <xf numFmtId="166" fontId="3" fillId="0" borderId="12" xfId="338" applyFont="1" applyFill="1" applyBorder="1" applyAlignment="1" applyProtection="1">
      <alignment horizontal="center" vertical="center"/>
      <protection locked="0"/>
    </xf>
    <xf numFmtId="166" fontId="3" fillId="0" borderId="12" xfId="338" applyFont="1" applyFill="1" applyBorder="1" applyAlignment="1">
      <alignment horizontal="center" vertical="center"/>
    </xf>
    <xf numFmtId="166" fontId="39" fillId="26" borderId="12" xfId="338" applyFont="1" applyFill="1" applyBorder="1" applyAlignment="1">
      <alignment horizontal="center" vertical="center"/>
    </xf>
    <xf numFmtId="0" fontId="3" fillId="0" borderId="19" xfId="295" applyNumberFormat="1" applyFont="1" applyBorder="1" applyAlignment="1">
      <alignment horizontal="center" vertical="center"/>
    </xf>
    <xf numFmtId="0" fontId="31" fillId="0" borderId="10" xfId="0" applyFont="1" applyBorder="1"/>
    <xf numFmtId="0" fontId="31" fillId="0" borderId="11" xfId="0" applyFont="1" applyBorder="1"/>
    <xf numFmtId="0" fontId="3" fillId="0" borderId="19" xfId="295" applyFont="1" applyBorder="1" applyAlignment="1">
      <alignment horizontal="center" vertical="center"/>
    </xf>
    <xf numFmtId="166" fontId="3" fillId="0" borderId="19" xfId="338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295" applyFont="1" applyAlignment="1">
      <alignment horizontal="left" vertical="center"/>
    </xf>
    <xf numFmtId="166" fontId="2" fillId="0" borderId="19" xfId="338" applyFont="1" applyBorder="1" applyAlignment="1">
      <alignment horizontal="center" vertical="center"/>
    </xf>
    <xf numFmtId="166" fontId="2" fillId="0" borderId="10" xfId="338" applyFont="1" applyBorder="1" applyAlignment="1">
      <alignment horizontal="center" vertical="center"/>
    </xf>
    <xf numFmtId="166" fontId="2" fillId="0" borderId="11" xfId="338" applyFont="1" applyBorder="1" applyAlignment="1">
      <alignment horizontal="center" vertical="center"/>
    </xf>
    <xf numFmtId="166" fontId="2" fillId="0" borderId="21" xfId="338" applyFont="1" applyBorder="1" applyAlignment="1">
      <alignment horizontal="center" vertical="center"/>
    </xf>
    <xf numFmtId="166" fontId="2" fillId="0" borderId="24" xfId="338" applyFont="1" applyBorder="1" applyAlignment="1">
      <alignment horizontal="center" vertical="center"/>
    </xf>
    <xf numFmtId="166" fontId="2" fillId="24" borderId="21" xfId="338" applyFont="1" applyFill="1" applyBorder="1" applyAlignment="1">
      <alignment horizontal="center" vertical="center"/>
    </xf>
    <xf numFmtId="166" fontId="2" fillId="24" borderId="24" xfId="338" applyFont="1" applyFill="1" applyBorder="1" applyAlignment="1">
      <alignment horizontal="center" vertical="center"/>
    </xf>
    <xf numFmtId="166" fontId="2" fillId="0" borderId="19" xfId="338" applyFont="1" applyBorder="1" applyAlignment="1">
      <alignment horizontal="right" vertical="center"/>
    </xf>
    <xf numFmtId="166" fontId="2" fillId="0" borderId="11" xfId="338" applyFont="1" applyBorder="1" applyAlignment="1">
      <alignment horizontal="right" vertical="center"/>
    </xf>
    <xf numFmtId="166" fontId="2" fillId="24" borderId="18" xfId="338" applyFont="1" applyFill="1" applyBorder="1" applyAlignment="1">
      <alignment horizontal="center" vertical="center"/>
    </xf>
    <xf numFmtId="166" fontId="2" fillId="24" borderId="23" xfId="338" applyFont="1" applyFill="1" applyBorder="1" applyAlignment="1">
      <alignment horizontal="center" vertical="center"/>
    </xf>
    <xf numFmtId="166" fontId="2" fillId="0" borderId="0" xfId="338" applyFont="1" applyAlignment="1">
      <alignment horizontal="right" vertical="center"/>
    </xf>
    <xf numFmtId="0" fontId="2" fillId="0" borderId="19" xfId="295" applyFont="1" applyBorder="1" applyAlignment="1">
      <alignment horizontal="center" vertical="center"/>
    </xf>
    <xf numFmtId="0" fontId="2" fillId="0" borderId="10" xfId="295" applyFont="1" applyBorder="1" applyAlignment="1">
      <alignment horizontal="center" vertical="center"/>
    </xf>
    <xf numFmtId="0" fontId="2" fillId="0" borderId="11" xfId="295" applyFont="1" applyBorder="1" applyAlignment="1">
      <alignment horizontal="center" vertical="center"/>
    </xf>
    <xf numFmtId="9" fontId="2" fillId="0" borderId="19" xfId="337" applyFont="1" applyBorder="1" applyAlignment="1">
      <alignment horizontal="center" vertical="center"/>
    </xf>
    <xf numFmtId="9" fontId="2" fillId="0" borderId="10" xfId="337" applyFont="1" applyBorder="1" applyAlignment="1">
      <alignment horizontal="center" vertical="center"/>
    </xf>
    <xf numFmtId="9" fontId="2" fillId="0" borderId="11" xfId="337" applyFont="1" applyBorder="1" applyAlignment="1">
      <alignment horizontal="center" vertical="center"/>
    </xf>
    <xf numFmtId="166" fontId="2" fillId="0" borderId="18" xfId="338" applyFont="1" applyBorder="1" applyAlignment="1">
      <alignment horizontal="center" vertical="center"/>
    </xf>
    <xf numFmtId="166" fontId="2" fillId="0" borderId="23" xfId="338" applyFont="1" applyBorder="1" applyAlignment="1">
      <alignment horizontal="center" vertical="center"/>
    </xf>
    <xf numFmtId="0" fontId="2" fillId="0" borderId="19" xfId="295" applyNumberFormat="1" applyFont="1" applyBorder="1" applyAlignment="1">
      <alignment horizontal="center" vertical="center"/>
    </xf>
    <xf numFmtId="0" fontId="2" fillId="0" borderId="10" xfId="295" applyNumberFormat="1" applyFont="1" applyBorder="1" applyAlignment="1">
      <alignment horizontal="center" vertical="center"/>
    </xf>
    <xf numFmtId="0" fontId="2" fillId="0" borderId="11" xfId="295" applyNumberFormat="1" applyFont="1" applyBorder="1" applyAlignment="1">
      <alignment horizontal="center" vertical="center"/>
    </xf>
    <xf numFmtId="0" fontId="2" fillId="27" borderId="19" xfId="0" applyFont="1" applyFill="1" applyBorder="1" applyAlignment="1">
      <alignment horizontal="center" vertical="center"/>
    </xf>
    <xf numFmtId="0" fontId="2" fillId="27" borderId="19" xfId="0" applyFont="1" applyFill="1" applyBorder="1" applyAlignment="1">
      <alignment horizontal="left" vertical="center"/>
    </xf>
    <xf numFmtId="0" fontId="2" fillId="27" borderId="16" xfId="0" applyFont="1" applyFill="1" applyBorder="1" applyAlignment="1">
      <alignment horizontal="center" vertical="center"/>
    </xf>
    <xf numFmtId="166" fontId="2" fillId="27" borderId="19" xfId="338" applyFont="1" applyFill="1" applyBorder="1" applyAlignment="1">
      <alignment horizontal="right" vertical="center"/>
    </xf>
    <xf numFmtId="171" fontId="2" fillId="27" borderId="16" xfId="338" applyNumberFormat="1" applyFont="1" applyFill="1" applyBorder="1" applyAlignment="1">
      <alignment horizontal="right" vertical="center"/>
    </xf>
    <xf numFmtId="166" fontId="2" fillId="27" borderId="19" xfId="338" applyFont="1" applyFill="1" applyBorder="1" applyAlignment="1" applyProtection="1">
      <alignment horizontal="center" vertical="center"/>
      <protection locked="0"/>
    </xf>
    <xf numFmtId="166" fontId="2" fillId="27" borderId="16" xfId="338" applyFont="1" applyFill="1" applyBorder="1" applyAlignment="1">
      <alignment horizontal="center" vertical="center"/>
    </xf>
    <xf numFmtId="166" fontId="2" fillId="27" borderId="19" xfId="338" applyFont="1" applyFill="1" applyBorder="1" applyAlignment="1">
      <alignment horizontal="center" vertical="center"/>
    </xf>
    <xf numFmtId="0" fontId="2" fillId="27" borderId="0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left" vertical="center"/>
    </xf>
    <xf numFmtId="0" fontId="2" fillId="27" borderId="0" xfId="0" applyFont="1" applyFill="1" applyBorder="1" applyAlignment="1">
      <alignment horizontal="center" vertical="center"/>
    </xf>
    <xf numFmtId="166" fontId="2" fillId="27" borderId="10" xfId="338" applyFont="1" applyFill="1" applyBorder="1" applyAlignment="1">
      <alignment horizontal="right" vertical="center"/>
    </xf>
    <xf numFmtId="166" fontId="2" fillId="27" borderId="0" xfId="338" applyFont="1" applyFill="1" applyBorder="1" applyAlignment="1">
      <alignment horizontal="right" vertical="center"/>
    </xf>
    <xf numFmtId="166" fontId="2" fillId="27" borderId="10" xfId="338" applyFont="1" applyFill="1" applyBorder="1" applyAlignment="1" applyProtection="1">
      <alignment horizontal="center" vertical="center"/>
      <protection locked="0"/>
    </xf>
    <xf numFmtId="166" fontId="2" fillId="27" borderId="0" xfId="338" applyFont="1" applyFill="1" applyBorder="1" applyAlignment="1">
      <alignment horizontal="center" vertical="center"/>
    </xf>
    <xf numFmtId="166" fontId="2" fillId="27" borderId="10" xfId="338" applyFont="1" applyFill="1" applyBorder="1" applyAlignment="1">
      <alignment horizontal="center" vertical="center"/>
    </xf>
    <xf numFmtId="0" fontId="2" fillId="27" borderId="19" xfId="0" applyFont="1" applyFill="1" applyBorder="1" applyAlignment="1">
      <alignment horizontal="center" vertical="center"/>
    </xf>
    <xf numFmtId="0" fontId="2" fillId="27" borderId="23" xfId="0" applyFont="1" applyFill="1" applyBorder="1" applyAlignment="1">
      <alignment horizontal="left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22" xfId="0" applyFont="1" applyFill="1" applyBorder="1" applyAlignment="1">
      <alignment horizontal="left" vertical="center"/>
    </xf>
    <xf numFmtId="0" fontId="2" fillId="27" borderId="24" xfId="0" applyFont="1" applyFill="1" applyBorder="1" applyAlignment="1">
      <alignment horizontal="left" vertical="center"/>
    </xf>
    <xf numFmtId="0" fontId="2" fillId="27" borderId="17" xfId="0" applyFont="1" applyFill="1" applyBorder="1" applyAlignment="1">
      <alignment horizontal="center" vertical="center"/>
    </xf>
    <xf numFmtId="166" fontId="2" fillId="27" borderId="11" xfId="338" applyFont="1" applyFill="1" applyBorder="1" applyAlignment="1">
      <alignment horizontal="right" vertical="center"/>
    </xf>
    <xf numFmtId="166" fontId="2" fillId="27" borderId="17" xfId="338" applyFont="1" applyFill="1" applyBorder="1" applyAlignment="1">
      <alignment horizontal="right" vertical="center"/>
    </xf>
    <xf numFmtId="166" fontId="2" fillId="27" borderId="11" xfId="338" applyFont="1" applyFill="1" applyBorder="1" applyAlignment="1" applyProtection="1">
      <alignment horizontal="center" vertical="center"/>
      <protection locked="0"/>
    </xf>
    <xf numFmtId="166" fontId="2" fillId="27" borderId="17" xfId="338" applyFont="1" applyFill="1" applyBorder="1" applyAlignment="1">
      <alignment horizontal="center" vertical="center"/>
    </xf>
    <xf numFmtId="166" fontId="2" fillId="27" borderId="11" xfId="338" applyFont="1" applyFill="1" applyBorder="1" applyAlignment="1">
      <alignment horizontal="center" vertical="center"/>
    </xf>
    <xf numFmtId="166" fontId="2" fillId="27" borderId="16" xfId="338" applyNumberFormat="1" applyFont="1" applyFill="1" applyBorder="1" applyAlignment="1">
      <alignment horizontal="right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18" xfId="0" applyFont="1" applyFill="1" applyBorder="1" applyAlignment="1">
      <alignment horizontal="center" vertical="center"/>
    </xf>
    <xf numFmtId="0" fontId="2" fillId="27" borderId="20" xfId="0" applyFont="1" applyFill="1" applyBorder="1" applyAlignment="1">
      <alignment horizontal="center" vertical="center"/>
    </xf>
    <xf numFmtId="0" fontId="2" fillId="27" borderId="21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center" vertical="center"/>
    </xf>
    <xf numFmtId="0" fontId="2" fillId="27" borderId="23" xfId="0" applyFont="1" applyFill="1" applyBorder="1" applyAlignment="1">
      <alignment horizontal="center" vertical="center"/>
    </xf>
    <xf numFmtId="0" fontId="2" fillId="27" borderId="22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left" vertical="center"/>
    </xf>
    <xf numFmtId="0" fontId="2" fillId="27" borderId="20" xfId="0" applyFont="1" applyFill="1" applyBorder="1" applyAlignment="1">
      <alignment horizontal="center" vertical="center" wrapText="1"/>
    </xf>
    <xf numFmtId="0" fontId="2" fillId="27" borderId="20" xfId="0" applyFont="1" applyFill="1" applyBorder="1" applyAlignment="1">
      <alignment horizontal="left" vertical="distributed" wrapText="1"/>
    </xf>
    <xf numFmtId="166" fontId="2" fillId="27" borderId="20" xfId="338" applyFont="1" applyFill="1" applyBorder="1" applyAlignment="1">
      <alignment horizontal="right" vertical="center" wrapText="1"/>
    </xf>
    <xf numFmtId="171" fontId="2" fillId="27" borderId="20" xfId="338" applyNumberFormat="1" applyFont="1" applyFill="1" applyBorder="1" applyAlignment="1">
      <alignment horizontal="right" vertical="center" wrapText="1"/>
    </xf>
    <xf numFmtId="166" fontId="2" fillId="27" borderId="20" xfId="338" applyFont="1" applyFill="1" applyBorder="1" applyAlignment="1">
      <alignment horizontal="center" vertical="center" wrapText="1"/>
    </xf>
    <xf numFmtId="166" fontId="2" fillId="27" borderId="10" xfId="338" applyFont="1" applyFill="1" applyBorder="1" applyAlignment="1">
      <alignment horizontal="center" vertical="center" wrapText="1"/>
    </xf>
    <xf numFmtId="0" fontId="2" fillId="27" borderId="20" xfId="0" applyFont="1" applyFill="1" applyBorder="1" applyAlignment="1">
      <alignment horizontal="left" vertical="center"/>
    </xf>
    <xf numFmtId="166" fontId="2" fillId="27" borderId="20" xfId="338" applyFont="1" applyFill="1" applyBorder="1" applyAlignment="1">
      <alignment horizontal="right" vertical="center"/>
    </xf>
    <xf numFmtId="166" fontId="2" fillId="27" borderId="20" xfId="338" applyFont="1" applyFill="1" applyBorder="1" applyAlignment="1">
      <alignment horizontal="center" vertical="center"/>
    </xf>
    <xf numFmtId="14" fontId="2" fillId="27" borderId="20" xfId="0" applyNumberFormat="1" applyFont="1" applyFill="1" applyBorder="1" applyAlignment="1">
      <alignment horizontal="center" vertical="center"/>
    </xf>
    <xf numFmtId="170" fontId="2" fillId="27" borderId="20" xfId="338" applyNumberFormat="1" applyFont="1" applyFill="1" applyBorder="1" applyAlignment="1">
      <alignment horizontal="right" vertical="center"/>
    </xf>
    <xf numFmtId="166" fontId="33" fillId="27" borderId="20" xfId="338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vertical="top" wrapText="1"/>
    </xf>
    <xf numFmtId="0" fontId="2" fillId="27" borderId="11" xfId="0" applyFont="1" applyFill="1" applyBorder="1" applyAlignment="1">
      <alignment horizontal="center" vertical="top"/>
    </xf>
    <xf numFmtId="0" fontId="34" fillId="27" borderId="11" xfId="0" applyFont="1" applyFill="1" applyBorder="1" applyAlignment="1">
      <alignment horizontal="right" vertical="top"/>
    </xf>
    <xf numFmtId="2" fontId="34" fillId="27" borderId="11" xfId="0" applyNumberFormat="1" applyFont="1" applyFill="1" applyBorder="1" applyAlignment="1">
      <alignment horizontal="right" vertical="top"/>
    </xf>
    <xf numFmtId="0" fontId="2" fillId="27" borderId="22" xfId="0" applyFont="1" applyFill="1" applyBorder="1" applyAlignment="1">
      <alignment horizontal="left" vertical="distributed" wrapText="1"/>
    </xf>
    <xf numFmtId="166" fontId="2" fillId="27" borderId="10" xfId="338" applyFont="1" applyFill="1" applyBorder="1" applyAlignment="1">
      <alignment horizontal="right" vertical="center" wrapText="1"/>
    </xf>
    <xf numFmtId="171" fontId="2" fillId="27" borderId="0" xfId="338" applyNumberFormat="1" applyFont="1" applyFill="1" applyBorder="1" applyAlignment="1">
      <alignment horizontal="right" vertical="center" wrapText="1"/>
    </xf>
    <xf numFmtId="166" fontId="2" fillId="27" borderId="0" xfId="338" applyFont="1" applyFill="1" applyBorder="1" applyAlignment="1">
      <alignment horizontal="center" vertical="center" wrapText="1"/>
    </xf>
    <xf numFmtId="166" fontId="33" fillId="27" borderId="10" xfId="338" applyFont="1" applyFill="1" applyBorder="1" applyAlignment="1">
      <alignment horizontal="right" vertical="center"/>
    </xf>
    <xf numFmtId="0" fontId="2" fillId="27" borderId="24" xfId="0" applyFont="1" applyFill="1" applyBorder="1" applyAlignment="1">
      <alignment horizontal="left" vertical="center" wrapText="1"/>
    </xf>
    <xf numFmtId="170" fontId="2" fillId="27" borderId="17" xfId="338" applyNumberFormat="1" applyFont="1" applyFill="1" applyBorder="1" applyAlignment="1">
      <alignment horizontal="right" vertical="center"/>
    </xf>
    <xf numFmtId="166" fontId="38" fillId="27" borderId="11" xfId="338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 wrapText="1"/>
    </xf>
    <xf numFmtId="0" fontId="25" fillId="27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left" vertical="center" wrapText="1"/>
    </xf>
    <xf numFmtId="167" fontId="2" fillId="27" borderId="10" xfId="0" applyNumberFormat="1" applyFont="1" applyFill="1" applyBorder="1" applyAlignment="1">
      <alignment horizontal="right" vertical="center" wrapText="1"/>
    </xf>
    <xf numFmtId="166" fontId="2" fillId="27" borderId="10" xfId="338" applyNumberFormat="1" applyFont="1" applyFill="1" applyBorder="1" applyAlignment="1">
      <alignment vertical="center" wrapText="1"/>
    </xf>
    <xf numFmtId="166" fontId="2" fillId="27" borderId="0" xfId="338" applyNumberFormat="1" applyFont="1" applyFill="1" applyBorder="1" applyAlignment="1">
      <alignment vertical="center" wrapText="1"/>
    </xf>
    <xf numFmtId="166" fontId="2" fillId="27" borderId="10" xfId="338" applyNumberFormat="1" applyFont="1" applyFill="1" applyBorder="1" applyAlignment="1">
      <alignment horizontal="center" vertical="center" wrapText="1"/>
    </xf>
    <xf numFmtId="166" fontId="2" fillId="27" borderId="0" xfId="338" applyNumberFormat="1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/>
    </xf>
    <xf numFmtId="0" fontId="2" fillId="27" borderId="10" xfId="0" applyFont="1" applyFill="1" applyBorder="1" applyAlignment="1">
      <alignment horizontal="left"/>
    </xf>
    <xf numFmtId="2" fontId="2" fillId="27" borderId="10" xfId="0" applyNumberFormat="1" applyFont="1" applyFill="1" applyBorder="1" applyAlignment="1">
      <alignment horizontal="right"/>
    </xf>
    <xf numFmtId="167" fontId="2" fillId="27" borderId="0" xfId="0" applyNumberFormat="1" applyFont="1" applyFill="1" applyBorder="1" applyAlignment="1">
      <alignment horizontal="right"/>
    </xf>
    <xf numFmtId="166" fontId="2" fillId="27" borderId="10" xfId="338" applyNumberFormat="1" applyFont="1" applyFill="1" applyBorder="1" applyAlignment="1">
      <alignment horizontal="center"/>
    </xf>
    <xf numFmtId="166" fontId="2" fillId="27" borderId="0" xfId="338" applyNumberFormat="1" applyFont="1" applyFill="1" applyBorder="1" applyAlignment="1">
      <alignment horizontal="center"/>
    </xf>
    <xf numFmtId="0" fontId="2" fillId="27" borderId="0" xfId="0" applyFont="1" applyFill="1" applyBorder="1" applyAlignment="1">
      <alignment horizontal="center"/>
    </xf>
    <xf numFmtId="0" fontId="2" fillId="27" borderId="10" xfId="0" applyFont="1" applyFill="1" applyBorder="1" applyAlignment="1">
      <alignment horizontal="left" wrapText="1"/>
    </xf>
    <xf numFmtId="0" fontId="2" fillId="27" borderId="11" xfId="0" applyFont="1" applyFill="1" applyBorder="1" applyAlignment="1">
      <alignment horizontal="center"/>
    </xf>
    <xf numFmtId="0" fontId="2" fillId="27" borderId="17" xfId="0" applyFont="1" applyFill="1" applyBorder="1" applyAlignment="1">
      <alignment horizontal="center"/>
    </xf>
    <xf numFmtId="0" fontId="2" fillId="27" borderId="11" xfId="0" applyFont="1" applyFill="1" applyBorder="1" applyAlignment="1">
      <alignment horizontal="left"/>
    </xf>
    <xf numFmtId="2" fontId="2" fillId="27" borderId="11" xfId="0" applyNumberFormat="1" applyFont="1" applyFill="1" applyBorder="1" applyAlignment="1">
      <alignment horizontal="right"/>
    </xf>
    <xf numFmtId="167" fontId="2" fillId="27" borderId="17" xfId="0" applyNumberFormat="1" applyFont="1" applyFill="1" applyBorder="1" applyAlignment="1">
      <alignment horizontal="right"/>
    </xf>
    <xf numFmtId="166" fontId="2" fillId="27" borderId="11" xfId="338" applyNumberFormat="1" applyFont="1" applyFill="1" applyBorder="1" applyAlignment="1">
      <alignment horizontal="center"/>
    </xf>
    <xf numFmtId="166" fontId="2" fillId="27" borderId="17" xfId="338" applyNumberFormat="1" applyFont="1" applyFill="1" applyBorder="1" applyAlignment="1">
      <alignment horizontal="center"/>
    </xf>
    <xf numFmtId="166" fontId="2" fillId="27" borderId="0" xfId="338" applyFont="1" applyFill="1" applyAlignment="1">
      <alignment horizontal="right" vertical="center"/>
    </xf>
    <xf numFmtId="166" fontId="2" fillId="27" borderId="10" xfId="338" applyNumberFormat="1" applyFont="1" applyFill="1" applyBorder="1" applyAlignment="1">
      <alignment horizontal="right" vertical="center"/>
    </xf>
    <xf numFmtId="171" fontId="2" fillId="27" borderId="0" xfId="338" applyNumberFormat="1" applyFont="1" applyFill="1" applyAlignment="1">
      <alignment horizontal="right" vertical="center"/>
    </xf>
    <xf numFmtId="166" fontId="2" fillId="27" borderId="0" xfId="338" applyNumberFormat="1" applyFont="1" applyFill="1" applyAlignment="1">
      <alignment horizontal="right" vertical="center"/>
    </xf>
    <xf numFmtId="166" fontId="2" fillId="27" borderId="11" xfId="338" applyNumberFormat="1" applyFont="1" applyFill="1" applyBorder="1" applyAlignment="1">
      <alignment horizontal="right" vertical="center"/>
    </xf>
    <xf numFmtId="166" fontId="2" fillId="27" borderId="17" xfId="338" applyNumberFormat="1" applyFont="1" applyFill="1" applyBorder="1" applyAlignment="1">
      <alignment horizontal="right" vertical="center"/>
    </xf>
    <xf numFmtId="0" fontId="2" fillId="27" borderId="10" xfId="0" applyFont="1" applyFill="1" applyBorder="1" applyAlignment="1">
      <alignment vertical="center" wrapText="1"/>
    </xf>
    <xf numFmtId="0" fontId="2" fillId="27" borderId="10" xfId="0" applyFont="1" applyFill="1" applyBorder="1" applyAlignment="1">
      <alignment horizontal="right" vertical="center" wrapText="1"/>
    </xf>
    <xf numFmtId="168" fontId="2" fillId="27" borderId="0" xfId="0" applyNumberFormat="1" applyFont="1" applyFill="1" applyBorder="1" applyAlignment="1">
      <alignment horizontal="right" vertical="center" wrapText="1"/>
    </xf>
    <xf numFmtId="0" fontId="2" fillId="27" borderId="10" xfId="0" applyFont="1" applyFill="1" applyBorder="1" applyAlignment="1"/>
    <xf numFmtId="167" fontId="2" fillId="27" borderId="10" xfId="0" applyNumberFormat="1" applyFont="1" applyFill="1" applyBorder="1" applyAlignment="1">
      <alignment horizontal="right"/>
    </xf>
    <xf numFmtId="0" fontId="2" fillId="27" borderId="11" xfId="0" applyFont="1" applyFill="1" applyBorder="1" applyAlignment="1"/>
    <xf numFmtId="167" fontId="2" fillId="27" borderId="11" xfId="0" applyNumberFormat="1" applyFont="1" applyFill="1" applyBorder="1" applyAlignment="1">
      <alignment horizontal="right"/>
    </xf>
    <xf numFmtId="0" fontId="2" fillId="27" borderId="10" xfId="0" applyFont="1" applyFill="1" applyBorder="1" applyAlignment="1">
      <alignment horizontal="right"/>
    </xf>
    <xf numFmtId="0" fontId="2" fillId="27" borderId="0" xfId="0" applyFont="1" applyFill="1" applyBorder="1" applyAlignment="1">
      <alignment horizontal="right"/>
    </xf>
    <xf numFmtId="169" fontId="2" fillId="27" borderId="10" xfId="0" applyNumberFormat="1" applyFont="1" applyFill="1" applyBorder="1" applyAlignment="1">
      <alignment horizontal="right"/>
    </xf>
    <xf numFmtId="14" fontId="2" fillId="27" borderId="0" xfId="0" applyNumberFormat="1" applyFont="1" applyFill="1" applyBorder="1" applyAlignment="1">
      <alignment horizontal="center"/>
    </xf>
    <xf numFmtId="0" fontId="2" fillId="27" borderId="10" xfId="0" applyFont="1" applyFill="1" applyBorder="1" applyAlignment="1">
      <alignment horizontal="left" vertical="distributed"/>
    </xf>
    <xf numFmtId="0" fontId="2" fillId="27" borderId="19" xfId="0" applyFont="1" applyFill="1" applyBorder="1" applyAlignment="1">
      <alignment horizontal="right"/>
    </xf>
    <xf numFmtId="0" fontId="2" fillId="27" borderId="20" xfId="0" applyFont="1" applyFill="1" applyBorder="1" applyAlignment="1">
      <alignment horizontal="center"/>
    </xf>
    <xf numFmtId="0" fontId="26" fillId="27" borderId="10" xfId="0" applyFont="1" applyFill="1" applyBorder="1" applyAlignment="1">
      <alignment horizontal="right" wrapText="1"/>
    </xf>
    <xf numFmtId="0" fontId="2" fillId="27" borderId="0" xfId="0" applyFont="1" applyFill="1" applyBorder="1" applyAlignment="1">
      <alignment horizontal="right" vertical="center" wrapText="1"/>
    </xf>
    <xf numFmtId="0" fontId="26" fillId="27" borderId="19" xfId="282" applyFont="1" applyFill="1" applyBorder="1" applyAlignment="1">
      <alignment horizontal="center" vertical="center"/>
    </xf>
    <xf numFmtId="14" fontId="2" fillId="27" borderId="12" xfId="339" applyNumberFormat="1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left" vertical="top" wrapText="1"/>
    </xf>
    <xf numFmtId="0" fontId="2" fillId="27" borderId="12" xfId="339" applyFont="1" applyFill="1" applyBorder="1" applyAlignment="1">
      <alignment horizontal="center" vertical="center" wrapText="1"/>
    </xf>
    <xf numFmtId="167" fontId="2" fillId="27" borderId="11" xfId="282" applyNumberFormat="1" applyFont="1" applyFill="1" applyBorder="1" applyAlignment="1">
      <alignment horizontal="center" vertical="center"/>
    </xf>
    <xf numFmtId="2" fontId="2" fillId="27" borderId="11" xfId="0" applyNumberFormat="1" applyFont="1" applyFill="1" applyBorder="1" applyAlignment="1">
      <alignment horizontal="center" vertical="center"/>
    </xf>
    <xf numFmtId="2" fontId="2" fillId="27" borderId="11" xfId="282" applyNumberFormat="1" applyFont="1" applyFill="1" applyBorder="1" applyAlignment="1">
      <alignment horizontal="center" vertical="center"/>
    </xf>
    <xf numFmtId="169" fontId="2" fillId="27" borderId="11" xfId="282" applyNumberFormat="1" applyFont="1" applyFill="1" applyBorder="1" applyAlignment="1">
      <alignment horizontal="center" vertical="center"/>
    </xf>
    <xf numFmtId="0" fontId="25" fillId="27" borderId="0" xfId="0" applyFont="1" applyFill="1" applyBorder="1" applyAlignment="1">
      <alignment horizontal="center"/>
    </xf>
    <xf numFmtId="0" fontId="25" fillId="27" borderId="0" xfId="0" applyFont="1" applyFill="1" applyAlignment="1">
      <alignment horizontal="center"/>
    </xf>
    <xf numFmtId="0" fontId="2" fillId="27" borderId="0" xfId="0" applyFont="1" applyFill="1" applyAlignment="1">
      <alignment horizontal="center"/>
    </xf>
    <xf numFmtId="0" fontId="26" fillId="27" borderId="10" xfId="282" applyFont="1" applyFill="1" applyBorder="1" applyAlignment="1">
      <alignment horizontal="center" vertical="center"/>
    </xf>
    <xf numFmtId="14" fontId="26" fillId="27" borderId="12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left" vertical="center" wrapText="1"/>
    </xf>
    <xf numFmtId="0" fontId="2" fillId="27" borderId="13" xfId="0" applyFont="1" applyFill="1" applyBorder="1" applyAlignment="1">
      <alignment horizontal="center" vertical="center" wrapText="1"/>
    </xf>
    <xf numFmtId="2" fontId="2" fillId="27" borderId="13" xfId="0" applyNumberFormat="1" applyFont="1" applyFill="1" applyBorder="1" applyAlignment="1">
      <alignment horizontal="center" vertical="center" wrapText="1"/>
    </xf>
    <xf numFmtId="2" fontId="2" fillId="27" borderId="12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vertical="top" wrapText="1"/>
    </xf>
    <xf numFmtId="168" fontId="2" fillId="27" borderId="10" xfId="339" applyNumberFormat="1" applyFont="1" applyFill="1" applyBorder="1" applyAlignment="1">
      <alignment horizontal="center"/>
    </xf>
    <xf numFmtId="0" fontId="26" fillId="27" borderId="19" xfId="0" applyFont="1" applyFill="1" applyBorder="1" applyAlignment="1">
      <alignment horizont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6" fillId="27" borderId="27" xfId="282" applyFont="1" applyFill="1" applyBorder="1" applyAlignment="1">
      <alignment horizontal="center" vertical="center"/>
    </xf>
    <xf numFmtId="0" fontId="26" fillId="27" borderId="25" xfId="0" applyFont="1" applyFill="1" applyBorder="1" applyAlignment="1">
      <alignment horizontal="center"/>
    </xf>
    <xf numFmtId="0" fontId="2" fillId="27" borderId="25" xfId="0" applyFont="1" applyFill="1" applyBorder="1" applyAlignment="1">
      <alignment horizontal="left" vertical="center" wrapText="1"/>
    </xf>
    <xf numFmtId="0" fontId="2" fillId="27" borderId="26" xfId="0" applyFont="1" applyFill="1" applyBorder="1" applyAlignment="1">
      <alignment horizontal="center" vertical="center" wrapText="1"/>
    </xf>
    <xf numFmtId="168" fontId="2" fillId="27" borderId="25" xfId="339" applyNumberFormat="1" applyFont="1" applyFill="1" applyBorder="1" applyAlignment="1">
      <alignment horizontal="center"/>
    </xf>
    <xf numFmtId="2" fontId="2" fillId="27" borderId="25" xfId="0" applyNumberFormat="1" applyFont="1" applyFill="1" applyBorder="1" applyAlignment="1">
      <alignment horizontal="center" vertical="center"/>
    </xf>
    <xf numFmtId="0" fontId="2" fillId="27" borderId="25" xfId="0" applyFont="1" applyFill="1" applyBorder="1" applyAlignment="1">
      <alignment horizontal="center" vertical="center"/>
    </xf>
    <xf numFmtId="171" fontId="2" fillId="27" borderId="0" xfId="338" applyNumberFormat="1" applyFont="1" applyFill="1" applyBorder="1" applyAlignment="1">
      <alignment horizontal="right"/>
    </xf>
    <xf numFmtId="0" fontId="2" fillId="27" borderId="10" xfId="295" applyFont="1" applyFill="1" applyBorder="1" applyAlignment="1">
      <alignment horizontal="center"/>
    </xf>
    <xf numFmtId="0" fontId="2" fillId="27" borderId="0" xfId="295" applyFont="1" applyFill="1" applyBorder="1" applyAlignment="1">
      <alignment horizontal="center"/>
    </xf>
    <xf numFmtId="2" fontId="2" fillId="27" borderId="10" xfId="0" applyNumberFormat="1" applyFont="1" applyFill="1" applyBorder="1" applyAlignment="1">
      <alignment horizontal="center"/>
    </xf>
    <xf numFmtId="2" fontId="2" fillId="27" borderId="0" xfId="295" applyNumberFormat="1" applyFont="1" applyFill="1" applyBorder="1" applyAlignment="1">
      <alignment horizontal="center"/>
    </xf>
    <xf numFmtId="166" fontId="2" fillId="27" borderId="10" xfId="338" applyNumberFormat="1" applyFont="1" applyFill="1" applyBorder="1" applyAlignment="1">
      <alignment horizontal="right"/>
    </xf>
    <xf numFmtId="166" fontId="2" fillId="27" borderId="0" xfId="338" applyNumberFormat="1" applyFont="1" applyFill="1" applyBorder="1" applyAlignment="1">
      <alignment horizontal="right"/>
    </xf>
    <xf numFmtId="170" fontId="2" fillId="27" borderId="0" xfId="338" applyNumberFormat="1" applyFont="1" applyFill="1" applyBorder="1" applyAlignment="1">
      <alignment horizontal="right"/>
    </xf>
    <xf numFmtId="170" fontId="2" fillId="27" borderId="0" xfId="338" applyNumberFormat="1" applyFont="1" applyFill="1" applyBorder="1" applyAlignment="1">
      <alignment horizontal="center"/>
    </xf>
    <xf numFmtId="170" fontId="2" fillId="27" borderId="10" xfId="338" applyNumberFormat="1" applyFont="1" applyFill="1" applyBorder="1" applyAlignment="1">
      <alignment horizontal="center"/>
    </xf>
    <xf numFmtId="166" fontId="2" fillId="27" borderId="11" xfId="338" applyNumberFormat="1" applyFont="1" applyFill="1" applyBorder="1" applyAlignment="1">
      <alignment horizontal="right"/>
    </xf>
    <xf numFmtId="166" fontId="2" fillId="27" borderId="17" xfId="338" applyNumberFormat="1" applyFont="1" applyFill="1" applyBorder="1" applyAlignment="1">
      <alignment horizontal="right"/>
    </xf>
    <xf numFmtId="0" fontId="2" fillId="27" borderId="12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left" vertical="center"/>
    </xf>
    <xf numFmtId="0" fontId="2" fillId="27" borderId="15" xfId="0" applyFont="1" applyFill="1" applyBorder="1" applyAlignment="1">
      <alignment horizontal="center" vertical="center"/>
    </xf>
    <xf numFmtId="166" fontId="2" fillId="27" borderId="15" xfId="338" applyFont="1" applyFill="1" applyBorder="1" applyAlignment="1">
      <alignment horizontal="right" vertical="center"/>
    </xf>
    <xf numFmtId="166" fontId="2" fillId="27" borderId="15" xfId="338" applyFont="1" applyFill="1" applyBorder="1" applyAlignment="1">
      <alignment horizontal="center" vertical="center"/>
    </xf>
    <xf numFmtId="166" fontId="38" fillId="27" borderId="12" xfId="338" applyFont="1" applyFill="1" applyBorder="1" applyAlignment="1">
      <alignment horizontal="center" vertical="center"/>
    </xf>
    <xf numFmtId="0" fontId="24" fillId="27" borderId="11" xfId="0" applyFont="1" applyFill="1" applyBorder="1" applyAlignment="1"/>
    <xf numFmtId="168" fontId="2" fillId="27" borderId="11" xfId="0" applyNumberFormat="1" applyFont="1" applyFill="1" applyBorder="1" applyAlignment="1">
      <alignment horizontal="center"/>
    </xf>
    <xf numFmtId="2" fontId="2" fillId="27" borderId="17" xfId="0" applyNumberFormat="1" applyFont="1" applyFill="1" applyBorder="1" applyAlignment="1">
      <alignment horizontal="right"/>
    </xf>
    <xf numFmtId="166" fontId="2" fillId="27" borderId="11" xfId="338" applyFont="1" applyFill="1" applyBorder="1" applyAlignment="1">
      <alignment horizontal="center"/>
    </xf>
    <xf numFmtId="166" fontId="2" fillId="27" borderId="17" xfId="338" applyFont="1" applyFill="1" applyBorder="1" applyAlignment="1">
      <alignment horizontal="center"/>
    </xf>
    <xf numFmtId="0" fontId="2" fillId="27" borderId="22" xfId="0" applyFont="1" applyFill="1" applyBorder="1" applyAlignment="1">
      <alignment horizontal="center"/>
    </xf>
    <xf numFmtId="0" fontId="2" fillId="27" borderId="22" xfId="0" applyFont="1" applyFill="1" applyBorder="1" applyAlignment="1"/>
    <xf numFmtId="167" fontId="2" fillId="27" borderId="10" xfId="0" applyNumberFormat="1" applyFont="1" applyFill="1" applyBorder="1" applyAlignment="1">
      <alignment horizontal="center"/>
    </xf>
    <xf numFmtId="166" fontId="2" fillId="27" borderId="10" xfId="338" applyFont="1" applyFill="1" applyBorder="1" applyAlignment="1">
      <alignment horizontal="center"/>
    </xf>
    <xf numFmtId="166" fontId="2" fillId="27" borderId="0" xfId="338" applyFont="1" applyFill="1" applyBorder="1" applyAlignment="1">
      <alignment horizontal="center"/>
    </xf>
    <xf numFmtId="166" fontId="2" fillId="27" borderId="20" xfId="338" applyFont="1" applyFill="1" applyBorder="1" applyAlignment="1">
      <alignment horizontal="center"/>
    </xf>
    <xf numFmtId="168" fontId="2" fillId="27" borderId="0" xfId="0" applyNumberFormat="1" applyFont="1" applyFill="1" applyBorder="1" applyAlignment="1">
      <alignment horizontal="right"/>
    </xf>
    <xf numFmtId="0" fontId="2" fillId="27" borderId="21" xfId="0" applyFont="1" applyFill="1" applyBorder="1" applyAlignment="1">
      <alignment horizontal="center"/>
    </xf>
    <xf numFmtId="0" fontId="2" fillId="27" borderId="21" xfId="0" applyFont="1" applyFill="1" applyBorder="1" applyAlignment="1"/>
    <xf numFmtId="2" fontId="2" fillId="27" borderId="21" xfId="0" applyNumberFormat="1" applyFont="1" applyFill="1" applyBorder="1" applyAlignment="1">
      <alignment horizontal="center"/>
    </xf>
    <xf numFmtId="2" fontId="2" fillId="27" borderId="21" xfId="0" applyNumberFormat="1" applyFont="1" applyFill="1" applyBorder="1" applyAlignment="1">
      <alignment horizontal="right"/>
    </xf>
    <xf numFmtId="166" fontId="2" fillId="27" borderId="21" xfId="338" applyFont="1" applyFill="1" applyBorder="1" applyAlignment="1">
      <alignment horizontal="center"/>
    </xf>
    <xf numFmtId="0" fontId="2" fillId="27" borderId="10" xfId="338" applyNumberFormat="1" applyFont="1" applyFill="1" applyBorder="1" applyAlignment="1">
      <alignment horizontal="center"/>
    </xf>
    <xf numFmtId="166" fontId="2" fillId="27" borderId="10" xfId="338" applyFont="1" applyFill="1" applyBorder="1" applyAlignment="1">
      <alignment wrapText="1"/>
    </xf>
    <xf numFmtId="166" fontId="2" fillId="27" borderId="10" xfId="338" applyFont="1" applyFill="1" applyBorder="1" applyAlignment="1">
      <alignment horizontal="left" indent="1"/>
    </xf>
    <xf numFmtId="166" fontId="2" fillId="27" borderId="0" xfId="338" applyFont="1" applyFill="1" applyBorder="1" applyAlignment="1">
      <alignment horizontal="right"/>
    </xf>
    <xf numFmtId="166" fontId="2" fillId="27" borderId="20" xfId="338" applyFont="1" applyFill="1" applyBorder="1" applyAlignment="1" applyProtection="1">
      <alignment horizontal="center"/>
      <protection locked="0"/>
    </xf>
    <xf numFmtId="166" fontId="2" fillId="27" borderId="10" xfId="338" applyFont="1" applyFill="1" applyBorder="1" applyAlignment="1" applyProtection="1">
      <alignment horizontal="center"/>
      <protection locked="0"/>
    </xf>
    <xf numFmtId="166" fontId="2" fillId="27" borderId="10" xfId="338" applyFont="1" applyFill="1" applyBorder="1" applyAlignment="1"/>
    <xf numFmtId="0" fontId="2" fillId="27" borderId="11" xfId="338" applyNumberFormat="1" applyFont="1" applyFill="1" applyBorder="1" applyAlignment="1">
      <alignment horizontal="center"/>
    </xf>
    <xf numFmtId="166" fontId="2" fillId="27" borderId="11" xfId="338" applyFont="1" applyFill="1" applyBorder="1" applyAlignment="1"/>
    <xf numFmtId="166" fontId="2" fillId="27" borderId="17" xfId="338" applyFont="1" applyFill="1" applyBorder="1" applyAlignment="1">
      <alignment horizontal="right"/>
    </xf>
    <xf numFmtId="166" fontId="2" fillId="27" borderId="21" xfId="338" applyFont="1" applyFill="1" applyBorder="1" applyAlignment="1" applyProtection="1">
      <alignment horizontal="center"/>
      <protection locked="0"/>
    </xf>
    <xf numFmtId="166" fontId="2" fillId="27" borderId="11" xfId="338" applyFont="1" applyFill="1" applyBorder="1" applyAlignment="1" applyProtection="1">
      <alignment horizontal="center"/>
      <protection locked="0"/>
    </xf>
    <xf numFmtId="0" fontId="2" fillId="27" borderId="10" xfId="0" applyFont="1" applyFill="1" applyBorder="1"/>
    <xf numFmtId="0" fontId="2" fillId="27" borderId="22" xfId="0" applyFont="1" applyFill="1" applyBorder="1"/>
    <xf numFmtId="2" fontId="2" fillId="27" borderId="0" xfId="0" applyNumberFormat="1" applyFont="1" applyFill="1" applyBorder="1" applyAlignment="1">
      <alignment horizontal="right"/>
    </xf>
    <xf numFmtId="167" fontId="2" fillId="27" borderId="11" xfId="0" applyNumberFormat="1" applyFont="1" applyFill="1" applyBorder="1" applyAlignment="1">
      <alignment horizontal="center"/>
    </xf>
    <xf numFmtId="168" fontId="2" fillId="27" borderId="10" xfId="0" applyNumberFormat="1" applyFont="1" applyFill="1" applyBorder="1" applyAlignment="1">
      <alignment horizontal="center"/>
    </xf>
    <xf numFmtId="2" fontId="2" fillId="27" borderId="11" xfId="0" applyNumberFormat="1" applyFont="1" applyFill="1" applyBorder="1" applyAlignment="1">
      <alignment horizontal="center"/>
    </xf>
    <xf numFmtId="0" fontId="2" fillId="27" borderId="10" xfId="0" applyFont="1" applyFill="1" applyBorder="1" applyAlignment="1">
      <alignment horizontal="center" vertical="top" wrapText="1"/>
    </xf>
    <xf numFmtId="0" fontId="2" fillId="27" borderId="10" xfId="0" applyFont="1" applyFill="1" applyBorder="1" applyAlignment="1">
      <alignment horizontal="left" vertical="top" wrapText="1"/>
    </xf>
    <xf numFmtId="166" fontId="2" fillId="27" borderId="10" xfId="338" applyFont="1" applyFill="1" applyBorder="1" applyAlignment="1">
      <alignment horizontal="center" vertical="top" wrapText="1"/>
    </xf>
    <xf numFmtId="166" fontId="2" fillId="27" borderId="10" xfId="338" applyFont="1" applyFill="1" applyBorder="1" applyAlignment="1">
      <alignment horizontal="right" vertical="top" wrapText="1"/>
    </xf>
    <xf numFmtId="0" fontId="2" fillId="27" borderId="10" xfId="0" quotePrefix="1" applyFont="1" applyFill="1" applyBorder="1" applyAlignment="1">
      <alignment horizontal="center" vertical="top" wrapText="1"/>
    </xf>
    <xf numFmtId="0" fontId="2" fillId="27" borderId="10" xfId="0" applyFont="1" applyFill="1" applyBorder="1" applyAlignment="1">
      <alignment vertical="top" wrapText="1"/>
    </xf>
    <xf numFmtId="166" fontId="38" fillId="27" borderId="10" xfId="338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27" borderId="11" xfId="0" quotePrefix="1" applyFont="1" applyFill="1" applyBorder="1" applyAlignment="1">
      <alignment horizontal="center" vertical="top" wrapText="1"/>
    </xf>
    <xf numFmtId="166" fontId="2" fillId="27" borderId="11" xfId="338" applyFont="1" applyFill="1" applyBorder="1" applyAlignment="1">
      <alignment horizontal="center" vertical="top" wrapText="1"/>
    </xf>
    <xf numFmtId="166" fontId="2" fillId="27" borderId="11" xfId="338" applyFont="1" applyFill="1" applyBorder="1" applyAlignment="1">
      <alignment horizontal="right" vertical="center" wrapText="1"/>
    </xf>
    <xf numFmtId="166" fontId="2" fillId="27" borderId="10" xfId="338" applyNumberFormat="1" applyFont="1" applyFill="1" applyBorder="1" applyAlignment="1" applyProtection="1">
      <alignment horizontal="center" vertical="center" wrapText="1"/>
      <protection locked="0"/>
    </xf>
    <xf numFmtId="166" fontId="2" fillId="27" borderId="10" xfId="338" applyNumberFormat="1" applyFont="1" applyFill="1" applyBorder="1" applyAlignment="1" applyProtection="1">
      <alignment horizontal="center"/>
      <protection locked="0"/>
    </xf>
    <xf numFmtId="166" fontId="2" fillId="27" borderId="11" xfId="338" applyNumberFormat="1" applyFont="1" applyFill="1" applyBorder="1" applyAlignment="1" applyProtection="1">
      <alignment horizontal="center"/>
      <protection locked="0"/>
    </xf>
    <xf numFmtId="166" fontId="2" fillId="27" borderId="19" xfId="338" applyFont="1" applyFill="1" applyBorder="1" applyAlignment="1">
      <alignment horizontal="center" vertical="center" wrapText="1"/>
    </xf>
    <xf numFmtId="166" fontId="2" fillId="27" borderId="10" xfId="338" applyFont="1" applyFill="1" applyBorder="1" applyAlignment="1">
      <alignment horizontal="center" vertical="center" wrapText="1"/>
    </xf>
    <xf numFmtId="166" fontId="2" fillId="27" borderId="0" xfId="338" applyNumberFormat="1" applyFont="1" applyFill="1" applyBorder="1" applyAlignment="1">
      <alignment horizontal="right" vertical="center" wrapText="1"/>
    </xf>
    <xf numFmtId="166" fontId="38" fillId="27" borderId="10" xfId="338" applyNumberFormat="1" applyFont="1" applyFill="1" applyBorder="1" applyAlignment="1" applyProtection="1">
      <alignment horizontal="center" vertical="center" wrapText="1"/>
      <protection locked="0"/>
    </xf>
    <xf numFmtId="9" fontId="2" fillId="27" borderId="0" xfId="337" applyFont="1" applyFill="1" applyBorder="1" applyAlignment="1">
      <alignment horizontal="center" vertical="center" wrapText="1"/>
    </xf>
    <xf numFmtId="9" fontId="2" fillId="27" borderId="10" xfId="337" applyFont="1" applyFill="1" applyBorder="1" applyAlignment="1">
      <alignment horizontal="center"/>
    </xf>
    <xf numFmtId="166" fontId="2" fillId="27" borderId="10" xfId="338" applyNumberFormat="1" applyFont="1" applyFill="1" applyBorder="1" applyAlignment="1"/>
    <xf numFmtId="9" fontId="2" fillId="27" borderId="17" xfId="337" applyFont="1" applyFill="1" applyBorder="1" applyAlignment="1">
      <alignment horizontal="center"/>
    </xf>
  </cellXfs>
  <cellStyles count="340">
    <cellStyle name="20% - Accent1 2" xfId="1"/>
    <cellStyle name="20% - Accent1 3" xfId="2"/>
    <cellStyle name="20% - Accent1 4" xfId="3"/>
    <cellStyle name="20% - Accent1 4 2" xfId="4"/>
    <cellStyle name="20% - Accent1 5" xfId="5"/>
    <cellStyle name="20% - Accent1 6" xfId="6"/>
    <cellStyle name="20% - Accent1 7" xfId="7"/>
    <cellStyle name="20% - Accent2 2" xfId="8"/>
    <cellStyle name="20% - Accent2 3" xfId="9"/>
    <cellStyle name="20% - Accent2 4" xfId="10"/>
    <cellStyle name="20% - Accent2 4 2" xfId="11"/>
    <cellStyle name="20% - Accent2 5" xfId="12"/>
    <cellStyle name="20% - Accent2 6" xfId="13"/>
    <cellStyle name="20% - Accent2 7" xfId="14"/>
    <cellStyle name="20% - Accent3 2" xfId="15"/>
    <cellStyle name="20% - Accent3 3" xfId="16"/>
    <cellStyle name="20% - Accent3 4" xfId="17"/>
    <cellStyle name="20% - Accent3 4 2" xfId="18"/>
    <cellStyle name="20% - Accent3 5" xfId="19"/>
    <cellStyle name="20% - Accent3 6" xfId="20"/>
    <cellStyle name="20% - Accent3 7" xfId="21"/>
    <cellStyle name="20% - Accent4 2" xfId="22"/>
    <cellStyle name="20% - Accent4 3" xfId="23"/>
    <cellStyle name="20% - Accent4 4" xfId="24"/>
    <cellStyle name="20% - Accent4 4 2" xfId="25"/>
    <cellStyle name="20% - Accent4 5" xfId="26"/>
    <cellStyle name="20% - Accent4 6" xfId="27"/>
    <cellStyle name="20% - Accent4 7" xfId="28"/>
    <cellStyle name="20% - Accent5 2" xfId="29"/>
    <cellStyle name="20% - Accent5 3" xfId="30"/>
    <cellStyle name="20% - Accent5 4" xfId="31"/>
    <cellStyle name="20% - Accent5 4 2" xfId="32"/>
    <cellStyle name="20% - Accent5 5" xfId="33"/>
    <cellStyle name="20% - Accent5 6" xfId="34"/>
    <cellStyle name="20% - Accent5 7" xfId="35"/>
    <cellStyle name="20% - Accent6 2" xfId="36"/>
    <cellStyle name="20% - Accent6 3" xfId="37"/>
    <cellStyle name="20% - Accent6 4" xfId="38"/>
    <cellStyle name="20% - Accent6 4 2" xfId="39"/>
    <cellStyle name="20% - Accent6 5" xfId="40"/>
    <cellStyle name="20% - Accent6 6" xfId="41"/>
    <cellStyle name="20% - Accent6 7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1 6" xfId="48"/>
    <cellStyle name="40% - Accent1 7" xfId="49"/>
    <cellStyle name="40% - Accent2 2" xfId="50"/>
    <cellStyle name="40% - Accent2 3" xfId="51"/>
    <cellStyle name="40% - Accent2 4" xfId="52"/>
    <cellStyle name="40% - Accent2 4 2" xfId="53"/>
    <cellStyle name="40% - Accent2 5" xfId="54"/>
    <cellStyle name="40% - Accent2 6" xfId="55"/>
    <cellStyle name="40% - Accent2 7" xfId="56"/>
    <cellStyle name="40% - Accent3 2" xfId="57"/>
    <cellStyle name="40% - Accent3 3" xfId="58"/>
    <cellStyle name="40% - Accent3 4" xfId="59"/>
    <cellStyle name="40% - Accent3 4 2" xfId="60"/>
    <cellStyle name="40% - Accent3 5" xfId="61"/>
    <cellStyle name="40% - Accent3 6" xfId="62"/>
    <cellStyle name="40% - Accent3 7" xfId="63"/>
    <cellStyle name="40% - Accent4 2" xfId="64"/>
    <cellStyle name="40% - Accent4 3" xfId="65"/>
    <cellStyle name="40% - Accent4 4" xfId="66"/>
    <cellStyle name="40% - Accent4 4 2" xfId="67"/>
    <cellStyle name="40% - Accent4 5" xfId="68"/>
    <cellStyle name="40% - Accent4 6" xfId="69"/>
    <cellStyle name="40% - Accent4 7" xfId="70"/>
    <cellStyle name="40% - Accent5 2" xfId="71"/>
    <cellStyle name="40% - Accent5 3" xfId="72"/>
    <cellStyle name="40% - Accent5 4" xfId="73"/>
    <cellStyle name="40% - Accent5 4 2" xfId="74"/>
    <cellStyle name="40% - Accent5 5" xfId="75"/>
    <cellStyle name="40% - Accent5 6" xfId="76"/>
    <cellStyle name="40% - Accent5 7" xfId="77"/>
    <cellStyle name="40% - Accent6 2" xfId="78"/>
    <cellStyle name="40% - Accent6 3" xfId="79"/>
    <cellStyle name="40% - Accent6 4" xfId="80"/>
    <cellStyle name="40% - Accent6 4 2" xfId="81"/>
    <cellStyle name="40% - Accent6 5" xfId="82"/>
    <cellStyle name="40% - Accent6 6" xfId="83"/>
    <cellStyle name="40% - Accent6 7" xfId="84"/>
    <cellStyle name="60% - Accent1 2" xfId="85"/>
    <cellStyle name="60% - Accent1 3" xfId="86"/>
    <cellStyle name="60% - Accent1 4" xfId="87"/>
    <cellStyle name="60% - Accent1 4 2" xfId="88"/>
    <cellStyle name="60% - Accent1 5" xfId="89"/>
    <cellStyle name="60% - Accent1 6" xfId="90"/>
    <cellStyle name="60% - Accent1 7" xfId="91"/>
    <cellStyle name="60% - Accent2 2" xfId="92"/>
    <cellStyle name="60% - Accent2 3" xfId="93"/>
    <cellStyle name="60% - Accent2 4" xfId="94"/>
    <cellStyle name="60% - Accent2 4 2" xfId="95"/>
    <cellStyle name="60% - Accent2 5" xfId="96"/>
    <cellStyle name="60% - Accent2 6" xfId="97"/>
    <cellStyle name="60% - Accent2 7" xfId="98"/>
    <cellStyle name="60% - Accent3 2" xfId="99"/>
    <cellStyle name="60% - Accent3 3" xfId="100"/>
    <cellStyle name="60% - Accent3 4" xfId="101"/>
    <cellStyle name="60% - Accent3 4 2" xfId="102"/>
    <cellStyle name="60% - Accent3 5" xfId="103"/>
    <cellStyle name="60% - Accent3 6" xfId="104"/>
    <cellStyle name="60% - Accent3 7" xfId="105"/>
    <cellStyle name="60% - Accent4 2" xfId="106"/>
    <cellStyle name="60% - Accent4 3" xfId="107"/>
    <cellStyle name="60% - Accent4 4" xfId="108"/>
    <cellStyle name="60% - Accent4 4 2" xfId="109"/>
    <cellStyle name="60% - Accent4 5" xfId="110"/>
    <cellStyle name="60% - Accent4 6" xfId="111"/>
    <cellStyle name="60% - Accent4 7" xfId="112"/>
    <cellStyle name="60% - Accent5 2" xfId="113"/>
    <cellStyle name="60% - Accent5 3" xfId="114"/>
    <cellStyle name="60% - Accent5 4" xfId="115"/>
    <cellStyle name="60% - Accent5 4 2" xfId="116"/>
    <cellStyle name="60% - Accent5 5" xfId="117"/>
    <cellStyle name="60% - Accent5 6" xfId="118"/>
    <cellStyle name="60% - Accent5 7" xfId="119"/>
    <cellStyle name="60% - Accent6 2" xfId="120"/>
    <cellStyle name="60% - Accent6 3" xfId="121"/>
    <cellStyle name="60% - Accent6 4" xfId="122"/>
    <cellStyle name="60% - Accent6 4 2" xfId="123"/>
    <cellStyle name="60% - Accent6 5" xfId="124"/>
    <cellStyle name="60% - Accent6 6" xfId="125"/>
    <cellStyle name="60% - Accent6 7" xfId="126"/>
    <cellStyle name="Accent1 2" xfId="127"/>
    <cellStyle name="Accent1 3" xfId="128"/>
    <cellStyle name="Accent1 4" xfId="129"/>
    <cellStyle name="Accent1 4 2" xfId="130"/>
    <cellStyle name="Accent1 5" xfId="131"/>
    <cellStyle name="Accent1 6" xfId="132"/>
    <cellStyle name="Accent1 7" xfId="133"/>
    <cellStyle name="Accent2 2" xfId="134"/>
    <cellStyle name="Accent2 3" xfId="135"/>
    <cellStyle name="Accent2 4" xfId="136"/>
    <cellStyle name="Accent2 4 2" xfId="137"/>
    <cellStyle name="Accent2 5" xfId="138"/>
    <cellStyle name="Accent2 6" xfId="139"/>
    <cellStyle name="Accent2 7" xfId="140"/>
    <cellStyle name="Accent3 2" xfId="141"/>
    <cellStyle name="Accent3 3" xfId="142"/>
    <cellStyle name="Accent3 4" xfId="143"/>
    <cellStyle name="Accent3 4 2" xfId="144"/>
    <cellStyle name="Accent3 5" xfId="145"/>
    <cellStyle name="Accent3 6" xfId="146"/>
    <cellStyle name="Accent3 7" xfId="147"/>
    <cellStyle name="Accent4 2" xfId="148"/>
    <cellStyle name="Accent4 3" xfId="149"/>
    <cellStyle name="Accent4 4" xfId="150"/>
    <cellStyle name="Accent4 4 2" xfId="151"/>
    <cellStyle name="Accent4 5" xfId="152"/>
    <cellStyle name="Accent4 6" xfId="153"/>
    <cellStyle name="Accent4 7" xfId="154"/>
    <cellStyle name="Accent5 2" xfId="155"/>
    <cellStyle name="Accent5 3" xfId="156"/>
    <cellStyle name="Accent5 4" xfId="157"/>
    <cellStyle name="Accent5 4 2" xfId="158"/>
    <cellStyle name="Accent5 5" xfId="159"/>
    <cellStyle name="Accent5 6" xfId="160"/>
    <cellStyle name="Accent5 7" xfId="161"/>
    <cellStyle name="Accent6 2" xfId="162"/>
    <cellStyle name="Accent6 3" xfId="163"/>
    <cellStyle name="Accent6 4" xfId="164"/>
    <cellStyle name="Accent6 4 2" xfId="165"/>
    <cellStyle name="Accent6 5" xfId="166"/>
    <cellStyle name="Accent6 6" xfId="167"/>
    <cellStyle name="Accent6 7" xfId="168"/>
    <cellStyle name="Bad 2" xfId="169"/>
    <cellStyle name="Bad 3" xfId="170"/>
    <cellStyle name="Bad 4" xfId="171"/>
    <cellStyle name="Bad 4 2" xfId="172"/>
    <cellStyle name="Bad 5" xfId="173"/>
    <cellStyle name="Bad 6" xfId="174"/>
    <cellStyle name="Bad 7" xfId="175"/>
    <cellStyle name="Calculation 2" xfId="176"/>
    <cellStyle name="Calculation 3" xfId="177"/>
    <cellStyle name="Calculation 4" xfId="178"/>
    <cellStyle name="Calculation 4 2" xfId="179"/>
    <cellStyle name="Calculation 4_SAN2009-IIIxlsx" xfId="180"/>
    <cellStyle name="Calculation 5" xfId="181"/>
    <cellStyle name="Calculation 6" xfId="182"/>
    <cellStyle name="Calculation 7" xfId="183"/>
    <cellStyle name="Check Cell 2" xfId="184"/>
    <cellStyle name="Check Cell 3" xfId="185"/>
    <cellStyle name="Check Cell 4" xfId="186"/>
    <cellStyle name="Check Cell 4 2" xfId="187"/>
    <cellStyle name="Check Cell 4_SAN2009-IIIxlsx" xfId="188"/>
    <cellStyle name="Check Cell 5" xfId="189"/>
    <cellStyle name="Check Cell 6" xfId="190"/>
    <cellStyle name="Check Cell 7" xfId="191"/>
    <cellStyle name="Comma" xfId="338" builtinId="3"/>
    <cellStyle name="Comma 10" xfId="192"/>
    <cellStyle name="Comma 2" xfId="193"/>
    <cellStyle name="Comma 3" xfId="194"/>
    <cellStyle name="Explanatory Text 2" xfId="195"/>
    <cellStyle name="Explanatory Text 3" xfId="196"/>
    <cellStyle name="Explanatory Text 4" xfId="197"/>
    <cellStyle name="Explanatory Text 4 2" xfId="198"/>
    <cellStyle name="Explanatory Text 5" xfId="199"/>
    <cellStyle name="Explanatory Text 6" xfId="200"/>
    <cellStyle name="Explanatory Text 7" xfId="201"/>
    <cellStyle name="Good 2" xfId="202"/>
    <cellStyle name="Good 3" xfId="203"/>
    <cellStyle name="Good 4" xfId="204"/>
    <cellStyle name="Good 4 2" xfId="205"/>
    <cellStyle name="Good 5" xfId="206"/>
    <cellStyle name="Good 6" xfId="207"/>
    <cellStyle name="Good 7" xfId="208"/>
    <cellStyle name="Heading 1 2" xfId="209"/>
    <cellStyle name="Heading 1 3" xfId="210"/>
    <cellStyle name="Heading 1 4" xfId="211"/>
    <cellStyle name="Heading 1 4 2" xfId="212"/>
    <cellStyle name="Heading 1 4_SAN2009-IIIxlsx" xfId="213"/>
    <cellStyle name="Heading 1 5" xfId="214"/>
    <cellStyle name="Heading 1 6" xfId="215"/>
    <cellStyle name="Heading 1 7" xfId="216"/>
    <cellStyle name="Heading 2 2" xfId="217"/>
    <cellStyle name="Heading 2 3" xfId="218"/>
    <cellStyle name="Heading 2 4" xfId="219"/>
    <cellStyle name="Heading 2 4 2" xfId="220"/>
    <cellStyle name="Heading 2 4_SAN2009-IIIxlsx" xfId="221"/>
    <cellStyle name="Heading 2 5" xfId="222"/>
    <cellStyle name="Heading 2 6" xfId="223"/>
    <cellStyle name="Heading 2 7" xfId="224"/>
    <cellStyle name="Heading 3 2" xfId="225"/>
    <cellStyle name="Heading 3 3" xfId="226"/>
    <cellStyle name="Heading 3 4" xfId="227"/>
    <cellStyle name="Heading 3 4 2" xfId="228"/>
    <cellStyle name="Heading 3 4_SAN2009-IIIxlsx" xfId="229"/>
    <cellStyle name="Heading 3 5" xfId="230"/>
    <cellStyle name="Heading 3 6" xfId="231"/>
    <cellStyle name="Heading 3 7" xfId="232"/>
    <cellStyle name="Heading 4 2" xfId="233"/>
    <cellStyle name="Heading 4 3" xfId="234"/>
    <cellStyle name="Heading 4 4" xfId="235"/>
    <cellStyle name="Heading 4 4 2" xfId="236"/>
    <cellStyle name="Heading 4 5" xfId="237"/>
    <cellStyle name="Heading 4 6" xfId="238"/>
    <cellStyle name="Heading 4 7" xfId="239"/>
    <cellStyle name="Input 2" xfId="240"/>
    <cellStyle name="Input 3" xfId="241"/>
    <cellStyle name="Input 4" xfId="242"/>
    <cellStyle name="Input 4 2" xfId="243"/>
    <cellStyle name="Input 4_SAN2009-IIIxlsx" xfId="244"/>
    <cellStyle name="Input 5" xfId="245"/>
    <cellStyle name="Input 6" xfId="246"/>
    <cellStyle name="Input 7" xfId="247"/>
    <cellStyle name="Linked Cell 2" xfId="248"/>
    <cellStyle name="Linked Cell 3" xfId="249"/>
    <cellStyle name="Linked Cell 4" xfId="250"/>
    <cellStyle name="Linked Cell 4 2" xfId="251"/>
    <cellStyle name="Linked Cell 4_SAN2009-IIIxlsx" xfId="252"/>
    <cellStyle name="Linked Cell 5" xfId="253"/>
    <cellStyle name="Linked Cell 6" xfId="254"/>
    <cellStyle name="Linked Cell 7" xfId="255"/>
    <cellStyle name="Neutral 2" xfId="256"/>
    <cellStyle name="Neutral 3" xfId="257"/>
    <cellStyle name="Neutral 4" xfId="258"/>
    <cellStyle name="Neutral 4 2" xfId="259"/>
    <cellStyle name="Neutral 5" xfId="260"/>
    <cellStyle name="Neutral 6" xfId="261"/>
    <cellStyle name="Neutral 7" xfId="262"/>
    <cellStyle name="Normal" xfId="0" builtinId="0"/>
    <cellStyle name="Normal 10" xfId="263"/>
    <cellStyle name="Normal 11" xfId="264"/>
    <cellStyle name="Normal 12" xfId="265"/>
    <cellStyle name="Normal 13" xfId="266"/>
    <cellStyle name="Normal 14_anakia II etapi.xls sm. defeqturi" xfId="339"/>
    <cellStyle name="Normal 2" xfId="267"/>
    <cellStyle name="Normal 2 2" xfId="268"/>
    <cellStyle name="Normal 2 2 2" xfId="269"/>
    <cellStyle name="Normal 2 2 3" xfId="270"/>
    <cellStyle name="Normal 2 2 4" xfId="271"/>
    <cellStyle name="Normal 2 2 5" xfId="272"/>
    <cellStyle name="Normal 2 2_samsheneblo 2009-II" xfId="273"/>
    <cellStyle name="Normal 2 3" xfId="274"/>
    <cellStyle name="Normal 2 4" xfId="275"/>
    <cellStyle name="Normal 2 5" xfId="276"/>
    <cellStyle name="Normal 2 6" xfId="277"/>
    <cellStyle name="Normal 2 7" xfId="278"/>
    <cellStyle name="Normal 2_samseneblo - 2009" xfId="279"/>
    <cellStyle name="Normal 26" xfId="280"/>
    <cellStyle name="Normal 27" xfId="281"/>
    <cellStyle name="Normal 29" xfId="282"/>
    <cellStyle name="Normal 3" xfId="283"/>
    <cellStyle name="Normal 3 2" xfId="284"/>
    <cellStyle name="Normal 31" xfId="285"/>
    <cellStyle name="Normal 4" xfId="286"/>
    <cellStyle name="Normal 5" xfId="287"/>
    <cellStyle name="Normal 6" xfId="288"/>
    <cellStyle name="Normal 7" xfId="289"/>
    <cellStyle name="Normal 8" xfId="290"/>
    <cellStyle name="Normal 8 2" xfId="291"/>
    <cellStyle name="Normal 9" xfId="292"/>
    <cellStyle name="Normal 9 2" xfId="293"/>
    <cellStyle name="Normal 9 2 2" xfId="294"/>
    <cellStyle name="Normal_gare wyalsadfenigagarini 2_SMSH2008-IIkv ." xfId="295"/>
    <cellStyle name="Note 2" xfId="296"/>
    <cellStyle name="Note 3" xfId="297"/>
    <cellStyle name="Note 4" xfId="298"/>
    <cellStyle name="Note 4 2" xfId="299"/>
    <cellStyle name="Note 4_SAN2009-IIIxlsx" xfId="300"/>
    <cellStyle name="Note 5" xfId="301"/>
    <cellStyle name="Note 6" xfId="302"/>
    <cellStyle name="Note 7" xfId="303"/>
    <cellStyle name="Output 2" xfId="304"/>
    <cellStyle name="Output 3" xfId="305"/>
    <cellStyle name="Output 4" xfId="306"/>
    <cellStyle name="Output 4 2" xfId="307"/>
    <cellStyle name="Output 4_SAN2009-IIIxlsx" xfId="308"/>
    <cellStyle name="Output 5" xfId="309"/>
    <cellStyle name="Output 6" xfId="310"/>
    <cellStyle name="Output 7" xfId="311"/>
    <cellStyle name="Percent" xfId="337" builtinId="5"/>
    <cellStyle name="Percent 2" xfId="312"/>
    <cellStyle name="Style 1" xfId="313"/>
    <cellStyle name="Title 2" xfId="314"/>
    <cellStyle name="Title 3" xfId="315"/>
    <cellStyle name="Title 4" xfId="316"/>
    <cellStyle name="Title 4 2" xfId="317"/>
    <cellStyle name="Title 5" xfId="318"/>
    <cellStyle name="Title 6" xfId="319"/>
    <cellStyle name="Title 7" xfId="320"/>
    <cellStyle name="Total 2" xfId="321"/>
    <cellStyle name="Total 3" xfId="322"/>
    <cellStyle name="Total 4" xfId="323"/>
    <cellStyle name="Total 4 2" xfId="324"/>
    <cellStyle name="Total 4_SAN2009-IIIxlsx" xfId="325"/>
    <cellStyle name="Total 5" xfId="326"/>
    <cellStyle name="Total 6" xfId="327"/>
    <cellStyle name="Total 7" xfId="328"/>
    <cellStyle name="Warning Text 2" xfId="329"/>
    <cellStyle name="Warning Text 3" xfId="330"/>
    <cellStyle name="Warning Text 4" xfId="331"/>
    <cellStyle name="Warning Text 4 2" xfId="332"/>
    <cellStyle name="Warning Text 5" xfId="333"/>
    <cellStyle name="Warning Text 6" xfId="334"/>
    <cellStyle name="Warning Text 7" xfId="335"/>
    <cellStyle name="Обычный 2" xfId="3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Y33"/>
  <sheetViews>
    <sheetView view="pageBreakPreview" zoomScaleSheetLayoutView="100" workbookViewId="0">
      <pane ySplit="11" topLeftCell="A12" activePane="bottomLeft" state="frozen"/>
      <selection pane="bottomLeft" activeCell="C10" sqref="C10"/>
    </sheetView>
  </sheetViews>
  <sheetFormatPr defaultRowHeight="15.75"/>
  <cols>
    <col min="1" max="1" width="2.7109375" style="20" customWidth="1"/>
    <col min="2" max="2" width="3" style="20" hidden="1" customWidth="1"/>
    <col min="3" max="3" width="82.42578125" style="13" customWidth="1"/>
    <col min="4" max="4" width="20.140625" style="39" customWidth="1"/>
    <col min="5" max="5" width="9.5703125" style="19" bestFit="1" customWidth="1"/>
    <col min="6" max="18" width="9.140625" style="19"/>
    <col min="19" max="16384" width="9.140625" style="20"/>
  </cols>
  <sheetData>
    <row r="1" spans="1:181">
      <c r="A1" s="42"/>
      <c r="B1" s="42"/>
      <c r="C1" s="42"/>
      <c r="D1" s="18"/>
      <c r="E1" s="2"/>
      <c r="F1" s="2"/>
    </row>
    <row r="2" spans="1:181">
      <c r="B2" s="117" t="s">
        <v>97</v>
      </c>
      <c r="C2" s="117"/>
      <c r="D2" s="10"/>
      <c r="E2" s="6"/>
      <c r="F2" s="2"/>
    </row>
    <row r="3" spans="1:181" ht="3" customHeight="1">
      <c r="A3" s="4"/>
      <c r="B3" s="1"/>
      <c r="C3" s="54"/>
      <c r="D3" s="18"/>
      <c r="E3" s="2"/>
      <c r="F3" s="2"/>
    </row>
    <row r="4" spans="1:181">
      <c r="A4" s="21"/>
      <c r="B4" s="21"/>
      <c r="C4" s="22"/>
      <c r="D4" s="27"/>
      <c r="E4" s="2"/>
      <c r="F4" s="2"/>
    </row>
    <row r="5" spans="1:181" ht="15.75" customHeight="1">
      <c r="A5" s="21"/>
      <c r="B5" s="118" t="s">
        <v>44</v>
      </c>
      <c r="C5" s="118"/>
      <c r="D5" s="27"/>
      <c r="E5" s="2"/>
      <c r="F5" s="2"/>
    </row>
    <row r="6" spans="1:181">
      <c r="B6" s="119" t="s">
        <v>83</v>
      </c>
      <c r="C6" s="119"/>
      <c r="D6" s="52"/>
      <c r="E6" s="2"/>
      <c r="F6" s="2"/>
    </row>
    <row r="7" spans="1:181">
      <c r="A7" s="112" t="s">
        <v>3</v>
      </c>
      <c r="B7" s="115" t="s">
        <v>4</v>
      </c>
      <c r="C7" s="58"/>
      <c r="D7" s="116" t="s">
        <v>2</v>
      </c>
    </row>
    <row r="8" spans="1:181">
      <c r="A8" s="113"/>
      <c r="B8" s="113"/>
      <c r="C8" s="59"/>
      <c r="D8" s="113"/>
    </row>
    <row r="9" spans="1:181">
      <c r="A9" s="113"/>
      <c r="B9" s="113"/>
      <c r="C9" s="60" t="s">
        <v>5</v>
      </c>
      <c r="D9" s="113"/>
    </row>
    <row r="10" spans="1:181">
      <c r="A10" s="114"/>
      <c r="B10" s="114"/>
      <c r="C10" s="61"/>
      <c r="D10" s="114"/>
    </row>
    <row r="11" spans="1:181">
      <c r="A11" s="62">
        <v>1</v>
      </c>
      <c r="B11" s="62" t="s">
        <v>11</v>
      </c>
      <c r="C11" s="63">
        <v>2</v>
      </c>
      <c r="D11" s="74">
        <v>3</v>
      </c>
    </row>
    <row r="12" spans="1:181" s="56" customFormat="1" ht="18.75" customHeight="1">
      <c r="A12" s="64">
        <v>1</v>
      </c>
      <c r="B12" s="64"/>
      <c r="C12" s="65" t="s">
        <v>95</v>
      </c>
      <c r="D12" s="6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181" s="56" customFormat="1" ht="18.75" customHeight="1">
      <c r="A13" s="64">
        <v>2</v>
      </c>
      <c r="B13" s="64"/>
      <c r="C13" s="65" t="s">
        <v>96</v>
      </c>
      <c r="D13" s="66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181" s="70" customFormat="1" ht="16.5">
      <c r="A14" s="57"/>
      <c r="B14" s="67"/>
      <c r="C14" s="68" t="s">
        <v>84</v>
      </c>
      <c r="D14" s="69"/>
      <c r="E14" s="75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</row>
    <row r="15" spans="1:181" s="71" customFormat="1" ht="7.5" customHeight="1">
      <c r="C15" s="72"/>
      <c r="D15" s="73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81" s="71" customFormat="1" ht="8.25" hidden="1" customHeight="1">
      <c r="C16" s="72"/>
      <c r="D16" s="73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3:18" s="71" customFormat="1">
      <c r="C17" s="72"/>
      <c r="D17" s="73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3:18" s="71" customFormat="1">
      <c r="C18" s="72"/>
      <c r="D18" s="73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3:18" s="71" customFormat="1">
      <c r="C19" s="72"/>
      <c r="D19" s="73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3:18" s="71" customFormat="1">
      <c r="C20" s="72"/>
      <c r="D20" s="73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3:18" s="71" customFormat="1">
      <c r="C21" s="72"/>
      <c r="D21" s="73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</row>
    <row r="22" spans="3:18" s="71" customFormat="1">
      <c r="C22" s="72"/>
      <c r="D22" s="73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</row>
    <row r="23" spans="3:18" s="71" customFormat="1">
      <c r="C23" s="72"/>
      <c r="D23" s="73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3:18" s="71" customFormat="1">
      <c r="C24" s="72"/>
      <c r="D24" s="73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3:18" s="71" customFormat="1">
      <c r="C25" s="72"/>
      <c r="D25" s="73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3:18" s="71" customFormat="1">
      <c r="C26" s="72"/>
      <c r="D26" s="73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3:18" s="71" customFormat="1">
      <c r="C27" s="72"/>
      <c r="D27" s="73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3:18" s="71" customFormat="1">
      <c r="C28" s="72"/>
      <c r="D28" s="73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3:18" s="71" customFormat="1">
      <c r="C29" s="72"/>
      <c r="D29" s="73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3:18" s="71" customFormat="1">
      <c r="C30" s="72"/>
      <c r="D30" s="73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3:18" s="71" customFormat="1">
      <c r="C31" s="72"/>
      <c r="D31" s="73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3:18" s="71" customFormat="1">
      <c r="C32" s="72"/>
      <c r="D32" s="73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3:18" s="71" customFormat="1">
      <c r="C33" s="72"/>
      <c r="D33" s="73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</sheetData>
  <sheetProtection selectLockedCells="1"/>
  <mergeCells count="6">
    <mergeCell ref="A7:A10"/>
    <mergeCell ref="B7:B10"/>
    <mergeCell ref="D7:D10"/>
    <mergeCell ref="B2:C2"/>
    <mergeCell ref="B5:C5"/>
    <mergeCell ref="B6:C6"/>
  </mergeCells>
  <phoneticPr fontId="29" type="noConversion"/>
  <printOptions horizontalCentered="1"/>
  <pageMargins left="0.39" right="0" top="0.17" bottom="0.41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H176"/>
  <sheetViews>
    <sheetView view="pageBreakPreview" zoomScaleNormal="90" zoomScaleSheetLayoutView="100" workbookViewId="0">
      <pane ySplit="12" topLeftCell="A13" activePane="bottomLeft" state="frozen"/>
      <selection pane="bottomLeft" activeCell="A177" sqref="A177:XFD178"/>
    </sheetView>
  </sheetViews>
  <sheetFormatPr defaultRowHeight="15.75"/>
  <cols>
    <col min="1" max="1" width="2.7109375" style="20" customWidth="1"/>
    <col min="2" max="2" width="12.7109375" style="20" customWidth="1"/>
    <col min="3" max="3" width="49.140625" style="13" customWidth="1"/>
    <col min="4" max="4" width="10.7109375" style="14" bestFit="1" customWidth="1"/>
    <col min="5" max="5" width="13.7109375" style="52" bestFit="1" customWidth="1"/>
    <col min="6" max="6" width="10" style="52" bestFit="1" customWidth="1"/>
    <col min="7" max="7" width="7.42578125" style="53" bestFit="1" customWidth="1"/>
    <col min="8" max="8" width="12.85546875" style="39" bestFit="1" customWidth="1"/>
    <col min="9" max="9" width="10" style="53" bestFit="1" customWidth="1"/>
    <col min="10" max="10" width="12" style="39" customWidth="1"/>
    <col min="11" max="11" width="8.5703125" style="53" customWidth="1"/>
    <col min="12" max="12" width="11.85546875" style="39" bestFit="1" customWidth="1"/>
    <col min="13" max="13" width="13.140625" style="39" bestFit="1" customWidth="1"/>
    <col min="14" max="27" width="9.140625" style="19"/>
    <col min="28" max="16384" width="9.140625" style="20"/>
  </cols>
  <sheetData>
    <row r="1" spans="1:190" ht="21.75" customHeight="1">
      <c r="A1" s="42"/>
      <c r="B1" s="42"/>
      <c r="C1" s="42"/>
      <c r="D1" s="42"/>
      <c r="E1" s="42"/>
      <c r="F1" s="42"/>
      <c r="G1" s="42"/>
      <c r="H1" s="42"/>
      <c r="I1" s="17"/>
      <c r="J1" s="18"/>
      <c r="K1" s="17"/>
      <c r="L1" s="18"/>
      <c r="M1" s="18"/>
      <c r="N1" s="2"/>
      <c r="O1" s="2"/>
    </row>
    <row r="2" spans="1:190" ht="14.25" customHeight="1">
      <c r="B2" s="117" t="s">
        <v>173</v>
      </c>
      <c r="C2" s="117"/>
      <c r="D2" s="6"/>
      <c r="E2" s="15"/>
      <c r="F2" s="15"/>
      <c r="G2" s="11"/>
      <c r="H2" s="10"/>
      <c r="I2" s="11"/>
      <c r="J2" s="10"/>
      <c r="K2" s="11"/>
      <c r="L2" s="10"/>
      <c r="M2" s="10"/>
      <c r="N2" s="6"/>
      <c r="O2" s="2"/>
    </row>
    <row r="3" spans="1:190" ht="3" customHeight="1">
      <c r="A3" s="4"/>
      <c r="B3" s="1"/>
      <c r="C3" s="54"/>
      <c r="D3" s="5"/>
      <c r="E3" s="16"/>
      <c r="F3" s="16"/>
      <c r="G3" s="8"/>
      <c r="H3" s="3"/>
      <c r="I3" s="17"/>
      <c r="J3" s="18"/>
      <c r="K3" s="17"/>
      <c r="L3" s="18"/>
      <c r="M3" s="18"/>
      <c r="N3" s="2"/>
      <c r="O3" s="2"/>
    </row>
    <row r="4" spans="1:190">
      <c r="A4" s="6"/>
      <c r="B4" s="118" t="s">
        <v>45</v>
      </c>
      <c r="C4" s="118"/>
      <c r="D4" s="6"/>
      <c r="E4" s="15"/>
      <c r="F4" s="15"/>
      <c r="G4" s="11"/>
      <c r="H4" s="10"/>
      <c r="I4" s="11"/>
      <c r="J4" s="10"/>
      <c r="K4" s="11"/>
      <c r="L4" s="10"/>
      <c r="M4" s="10"/>
      <c r="N4" s="2"/>
      <c r="O4" s="2"/>
    </row>
    <row r="5" spans="1:190" ht="1.5" customHeight="1">
      <c r="A5" s="21"/>
      <c r="B5" s="21"/>
      <c r="C5" s="22"/>
      <c r="D5" s="23"/>
      <c r="E5" s="24"/>
      <c r="F5" s="24"/>
      <c r="G5" s="25"/>
      <c r="H5" s="26"/>
      <c r="I5" s="8"/>
      <c r="J5" s="27"/>
      <c r="K5" s="28"/>
      <c r="L5" s="27"/>
      <c r="M5" s="27"/>
      <c r="N5" s="2"/>
      <c r="O5" s="2"/>
    </row>
    <row r="6" spans="1:190" ht="17.25" customHeight="1">
      <c r="A6" s="21"/>
      <c r="B6" s="118" t="s">
        <v>44</v>
      </c>
      <c r="C6" s="118"/>
      <c r="D6" s="6"/>
      <c r="E6" s="15"/>
      <c r="F6" s="15"/>
      <c r="G6" s="11"/>
      <c r="H6" s="10"/>
      <c r="I6" s="11"/>
      <c r="J6" s="10"/>
      <c r="K6" s="9"/>
      <c r="L6" s="27"/>
      <c r="M6" s="27"/>
      <c r="N6" s="2"/>
      <c r="O6" s="2"/>
    </row>
    <row r="7" spans="1:190" ht="14.25" customHeight="1">
      <c r="B7" s="119"/>
      <c r="C7" s="119"/>
      <c r="D7" s="29"/>
      <c r="G7" s="17"/>
      <c r="H7" s="131" t="s">
        <v>46</v>
      </c>
      <c r="I7" s="131"/>
      <c r="J7" s="131"/>
      <c r="K7" s="131"/>
      <c r="L7" s="52">
        <f>M175</f>
        <v>0</v>
      </c>
      <c r="M7" s="52" t="s">
        <v>0</v>
      </c>
      <c r="N7" s="2"/>
      <c r="O7" s="2"/>
    </row>
    <row r="8" spans="1:190">
      <c r="A8" s="140" t="s">
        <v>3</v>
      </c>
      <c r="B8" s="132" t="s">
        <v>4</v>
      </c>
      <c r="C8" s="40"/>
      <c r="D8" s="135" t="s">
        <v>6</v>
      </c>
      <c r="E8" s="138" t="s">
        <v>40</v>
      </c>
      <c r="F8" s="139"/>
      <c r="G8" s="129" t="s">
        <v>42</v>
      </c>
      <c r="H8" s="130"/>
      <c r="I8" s="129" t="s">
        <v>43</v>
      </c>
      <c r="J8" s="130"/>
      <c r="K8" s="129" t="s">
        <v>38</v>
      </c>
      <c r="L8" s="130"/>
      <c r="M8" s="120" t="s">
        <v>2</v>
      </c>
    </row>
    <row r="9" spans="1:190">
      <c r="A9" s="141"/>
      <c r="B9" s="133"/>
      <c r="C9" s="45" t="s">
        <v>1</v>
      </c>
      <c r="D9" s="136"/>
      <c r="E9" s="123" t="s">
        <v>41</v>
      </c>
      <c r="F9" s="124"/>
      <c r="G9" s="125"/>
      <c r="H9" s="126"/>
      <c r="I9" s="125"/>
      <c r="J9" s="126"/>
      <c r="K9" s="125" t="s">
        <v>39</v>
      </c>
      <c r="L9" s="126"/>
      <c r="M9" s="121"/>
    </row>
    <row r="10" spans="1:190">
      <c r="A10" s="141"/>
      <c r="B10" s="133"/>
      <c r="C10" s="46" t="s">
        <v>5</v>
      </c>
      <c r="D10" s="136"/>
      <c r="E10" s="127" t="s">
        <v>7</v>
      </c>
      <c r="F10" s="127" t="s">
        <v>8</v>
      </c>
      <c r="G10" s="7" t="s">
        <v>9</v>
      </c>
      <c r="H10" s="120" t="s">
        <v>8</v>
      </c>
      <c r="I10" s="7" t="s">
        <v>9</v>
      </c>
      <c r="J10" s="120" t="s">
        <v>8</v>
      </c>
      <c r="K10" s="7" t="s">
        <v>9</v>
      </c>
      <c r="L10" s="120" t="s">
        <v>8</v>
      </c>
      <c r="M10" s="121"/>
    </row>
    <row r="11" spans="1:190">
      <c r="A11" s="142"/>
      <c r="B11" s="134"/>
      <c r="C11" s="41"/>
      <c r="D11" s="137"/>
      <c r="E11" s="128"/>
      <c r="F11" s="128"/>
      <c r="G11" s="12" t="s">
        <v>10</v>
      </c>
      <c r="H11" s="122"/>
      <c r="I11" s="12" t="s">
        <v>10</v>
      </c>
      <c r="J11" s="122"/>
      <c r="K11" s="12" t="s">
        <v>10</v>
      </c>
      <c r="L11" s="122"/>
      <c r="M11" s="122"/>
    </row>
    <row r="12" spans="1:190">
      <c r="A12" s="30">
        <v>1</v>
      </c>
      <c r="B12" s="30" t="s">
        <v>11</v>
      </c>
      <c r="C12" s="31" t="s">
        <v>12</v>
      </c>
      <c r="D12" s="32" t="s">
        <v>13</v>
      </c>
      <c r="E12" s="33" t="s">
        <v>14</v>
      </c>
      <c r="F12" s="34" t="s">
        <v>15</v>
      </c>
      <c r="G12" s="35" t="s">
        <v>16</v>
      </c>
      <c r="H12" s="36" t="s">
        <v>17</v>
      </c>
      <c r="I12" s="37" t="s">
        <v>18</v>
      </c>
      <c r="J12" s="38" t="s">
        <v>19</v>
      </c>
      <c r="K12" s="37" t="s">
        <v>20</v>
      </c>
      <c r="L12" s="36" t="s">
        <v>21</v>
      </c>
      <c r="M12" s="33" t="s">
        <v>22</v>
      </c>
    </row>
    <row r="13" spans="1:190" s="83" customFormat="1">
      <c r="A13" s="79"/>
      <c r="B13" s="79"/>
      <c r="C13" s="80" t="s">
        <v>78</v>
      </c>
      <c r="D13" s="79"/>
      <c r="E13" s="81"/>
      <c r="F13" s="81"/>
      <c r="G13" s="82"/>
      <c r="H13" s="82"/>
      <c r="I13" s="82"/>
      <c r="J13" s="82"/>
      <c r="K13" s="82"/>
      <c r="L13" s="82"/>
      <c r="M13" s="82"/>
    </row>
    <row r="14" spans="1:190" s="84" customFormat="1">
      <c r="A14" s="79"/>
      <c r="B14" s="79"/>
      <c r="C14" s="80" t="s">
        <v>71</v>
      </c>
      <c r="D14" s="79"/>
      <c r="E14" s="81"/>
      <c r="F14" s="81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190" s="89" customFormat="1" ht="17.25" customHeight="1">
      <c r="A15" s="79"/>
      <c r="B15" s="79"/>
      <c r="C15" s="85" t="s">
        <v>95</v>
      </c>
      <c r="D15" s="79"/>
      <c r="E15" s="81"/>
      <c r="F15" s="81"/>
      <c r="G15" s="86"/>
      <c r="H15" s="82"/>
      <c r="I15" s="86"/>
      <c r="J15" s="82"/>
      <c r="K15" s="86"/>
      <c r="L15" s="82"/>
      <c r="M15" s="82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</row>
    <row r="16" spans="1:190" s="151" customFormat="1">
      <c r="A16" s="143">
        <v>1</v>
      </c>
      <c r="B16" s="143" t="s">
        <v>59</v>
      </c>
      <c r="C16" s="144" t="s">
        <v>98</v>
      </c>
      <c r="D16" s="145" t="s">
        <v>24</v>
      </c>
      <c r="E16" s="146"/>
      <c r="F16" s="147">
        <v>2.27</v>
      </c>
      <c r="G16" s="148"/>
      <c r="H16" s="149"/>
      <c r="I16" s="148"/>
      <c r="J16" s="149"/>
      <c r="K16" s="148"/>
      <c r="L16" s="149"/>
      <c r="M16" s="150"/>
    </row>
    <row r="17" spans="1:13" s="87" customFormat="1" ht="19.5" customHeight="1">
      <c r="A17" s="152"/>
      <c r="B17" s="152"/>
      <c r="C17" s="153" t="s">
        <v>25</v>
      </c>
      <c r="D17" s="154" t="s">
        <v>23</v>
      </c>
      <c r="E17" s="155">
        <v>16</v>
      </c>
      <c r="F17" s="156">
        <f>F16*E17</f>
        <v>36.32</v>
      </c>
      <c r="G17" s="157"/>
      <c r="H17" s="158"/>
      <c r="I17" s="157"/>
      <c r="J17" s="158"/>
      <c r="K17" s="157"/>
      <c r="L17" s="158"/>
      <c r="M17" s="159"/>
    </row>
    <row r="18" spans="1:13" s="151" customFormat="1">
      <c r="A18" s="143">
        <v>2</v>
      </c>
      <c r="B18" s="160"/>
      <c r="C18" s="161" t="s">
        <v>99</v>
      </c>
      <c r="D18" s="145" t="s">
        <v>24</v>
      </c>
      <c r="E18" s="146"/>
      <c r="F18" s="147">
        <f>F22</f>
        <v>1.9926999999999999</v>
      </c>
      <c r="G18" s="148"/>
      <c r="H18" s="149"/>
      <c r="I18" s="148"/>
      <c r="J18" s="149"/>
      <c r="K18" s="148"/>
      <c r="L18" s="149"/>
      <c r="M18" s="150"/>
    </row>
    <row r="19" spans="1:13" s="87" customFormat="1">
      <c r="A19" s="162"/>
      <c r="B19" s="162" t="s">
        <v>151</v>
      </c>
      <c r="C19" s="163" t="s">
        <v>25</v>
      </c>
      <c r="D19" s="154" t="s">
        <v>23</v>
      </c>
      <c r="E19" s="155">
        <v>58</v>
      </c>
      <c r="F19" s="156">
        <f>F18*E19</f>
        <v>115.5766</v>
      </c>
      <c r="G19" s="157"/>
      <c r="H19" s="158"/>
      <c r="I19" s="157"/>
      <c r="J19" s="158"/>
      <c r="K19" s="157"/>
      <c r="L19" s="158"/>
      <c r="M19" s="159"/>
    </row>
    <row r="20" spans="1:13" s="87" customFormat="1">
      <c r="A20" s="162"/>
      <c r="B20" s="162"/>
      <c r="C20" s="164" t="s">
        <v>26</v>
      </c>
      <c r="D20" s="165" t="s">
        <v>0</v>
      </c>
      <c r="E20" s="166">
        <v>3.05</v>
      </c>
      <c r="F20" s="167">
        <f>F18*E20</f>
        <v>6.0777349999999997</v>
      </c>
      <c r="G20" s="168"/>
      <c r="H20" s="169"/>
      <c r="I20" s="168"/>
      <c r="J20" s="169"/>
      <c r="K20" s="168"/>
      <c r="L20" s="169"/>
      <c r="M20" s="170"/>
    </row>
    <row r="21" spans="1:13" s="87" customFormat="1" ht="16.5" customHeight="1">
      <c r="A21" s="152"/>
      <c r="B21" s="152"/>
      <c r="C21" s="164" t="s">
        <v>101</v>
      </c>
      <c r="D21" s="165" t="s">
        <v>0</v>
      </c>
      <c r="E21" s="166">
        <v>9.85</v>
      </c>
      <c r="F21" s="167">
        <f>F18*E21</f>
        <v>19.628094999999998</v>
      </c>
      <c r="G21" s="168"/>
      <c r="H21" s="169"/>
      <c r="I21" s="168"/>
      <c r="J21" s="169"/>
      <c r="K21" s="168"/>
      <c r="L21" s="169"/>
      <c r="M21" s="170"/>
    </row>
    <row r="22" spans="1:13" s="151" customFormat="1">
      <c r="A22" s="143">
        <v>3</v>
      </c>
      <c r="B22" s="160"/>
      <c r="C22" s="161" t="s">
        <v>104</v>
      </c>
      <c r="D22" s="145" t="s">
        <v>24</v>
      </c>
      <c r="E22" s="146"/>
      <c r="F22" s="147">
        <v>1.9926999999999999</v>
      </c>
      <c r="G22" s="148"/>
      <c r="H22" s="149"/>
      <c r="I22" s="148"/>
      <c r="J22" s="149"/>
      <c r="K22" s="148"/>
      <c r="L22" s="149"/>
      <c r="M22" s="150"/>
    </row>
    <row r="23" spans="1:13" s="87" customFormat="1">
      <c r="A23" s="162"/>
      <c r="B23" s="162" t="s">
        <v>100</v>
      </c>
      <c r="C23" s="163" t="s">
        <v>25</v>
      </c>
      <c r="D23" s="154" t="s">
        <v>23</v>
      </c>
      <c r="E23" s="155">
        <v>77</v>
      </c>
      <c r="F23" s="156">
        <f>F22*E23</f>
        <v>153.43789999999998</v>
      </c>
      <c r="G23" s="157"/>
      <c r="H23" s="158"/>
      <c r="I23" s="157"/>
      <c r="J23" s="158"/>
      <c r="K23" s="157"/>
      <c r="L23" s="158"/>
      <c r="M23" s="159"/>
    </row>
    <row r="24" spans="1:13" s="87" customFormat="1">
      <c r="A24" s="162"/>
      <c r="B24" s="162"/>
      <c r="C24" s="164" t="s">
        <v>26</v>
      </c>
      <c r="D24" s="165" t="s">
        <v>0</v>
      </c>
      <c r="E24" s="166">
        <v>4.21</v>
      </c>
      <c r="F24" s="167">
        <f>F22*E24</f>
        <v>8.3892670000000003</v>
      </c>
      <c r="G24" s="168"/>
      <c r="H24" s="169"/>
      <c r="I24" s="168"/>
      <c r="J24" s="169"/>
      <c r="K24" s="168"/>
      <c r="L24" s="169"/>
      <c r="M24" s="170"/>
    </row>
    <row r="25" spans="1:13" s="151" customFormat="1">
      <c r="A25" s="143">
        <v>4</v>
      </c>
      <c r="B25" s="160"/>
      <c r="C25" s="161" t="s">
        <v>128</v>
      </c>
      <c r="D25" s="145" t="s">
        <v>130</v>
      </c>
      <c r="E25" s="146"/>
      <c r="F25" s="171">
        <v>10</v>
      </c>
      <c r="G25" s="148"/>
      <c r="H25" s="149"/>
      <c r="I25" s="148"/>
      <c r="J25" s="149"/>
      <c r="K25" s="148"/>
      <c r="L25" s="149"/>
      <c r="M25" s="150"/>
    </row>
    <row r="26" spans="1:13" s="87" customFormat="1">
      <c r="A26" s="162"/>
      <c r="B26" s="172" t="s">
        <v>129</v>
      </c>
      <c r="C26" s="163" t="s">
        <v>25</v>
      </c>
      <c r="D26" s="154" t="s">
        <v>23</v>
      </c>
      <c r="E26" s="155">
        <v>0.5</v>
      </c>
      <c r="F26" s="156">
        <f>F25*E26</f>
        <v>5</v>
      </c>
      <c r="G26" s="157"/>
      <c r="H26" s="158"/>
      <c r="I26" s="157"/>
      <c r="J26" s="158"/>
      <c r="K26" s="157"/>
      <c r="L26" s="158"/>
      <c r="M26" s="159"/>
    </row>
    <row r="27" spans="1:13" s="151" customFormat="1">
      <c r="A27" s="173"/>
      <c r="B27" s="160"/>
      <c r="C27" s="161" t="s">
        <v>107</v>
      </c>
      <c r="D27" s="145" t="s">
        <v>24</v>
      </c>
      <c r="E27" s="146"/>
      <c r="F27" s="147">
        <v>2.1135000000000002</v>
      </c>
      <c r="G27" s="148"/>
      <c r="H27" s="149"/>
      <c r="I27" s="148"/>
      <c r="J27" s="149"/>
      <c r="K27" s="148"/>
      <c r="L27" s="149"/>
      <c r="M27" s="150"/>
    </row>
    <row r="28" spans="1:13" s="87" customFormat="1">
      <c r="A28" s="174">
        <v>5</v>
      </c>
      <c r="B28" s="172" t="s">
        <v>106</v>
      </c>
      <c r="C28" s="163" t="s">
        <v>25</v>
      </c>
      <c r="D28" s="154" t="s">
        <v>23</v>
      </c>
      <c r="E28" s="155">
        <v>28.9</v>
      </c>
      <c r="F28" s="156">
        <f>F27*E28</f>
        <v>61.080150000000003</v>
      </c>
      <c r="G28" s="157"/>
      <c r="H28" s="158"/>
      <c r="I28" s="157"/>
      <c r="J28" s="158"/>
      <c r="K28" s="157"/>
      <c r="L28" s="158"/>
      <c r="M28" s="159"/>
    </row>
    <row r="29" spans="1:13" s="87" customFormat="1">
      <c r="A29" s="175"/>
      <c r="B29" s="176"/>
      <c r="C29" s="164" t="s">
        <v>26</v>
      </c>
      <c r="D29" s="165" t="s">
        <v>0</v>
      </c>
      <c r="E29" s="166">
        <v>6.28</v>
      </c>
      <c r="F29" s="167">
        <f>F27*E29</f>
        <v>13.272780000000001</v>
      </c>
      <c r="G29" s="168"/>
      <c r="H29" s="169"/>
      <c r="I29" s="168"/>
      <c r="J29" s="169"/>
      <c r="K29" s="168"/>
      <c r="L29" s="169"/>
      <c r="M29" s="170"/>
    </row>
    <row r="30" spans="1:13" s="83" customFormat="1">
      <c r="A30" s="160"/>
      <c r="B30" s="177"/>
      <c r="C30" s="144" t="s">
        <v>33</v>
      </c>
      <c r="D30" s="160"/>
      <c r="E30" s="146"/>
      <c r="F30" s="146"/>
      <c r="G30" s="148"/>
      <c r="H30" s="150"/>
      <c r="I30" s="148"/>
      <c r="J30" s="150"/>
      <c r="K30" s="148"/>
      <c r="L30" s="150"/>
      <c r="M30" s="150"/>
    </row>
    <row r="31" spans="1:13" s="83" customFormat="1" ht="18" customHeight="1">
      <c r="A31" s="172">
        <v>6</v>
      </c>
      <c r="B31" s="178" t="s">
        <v>77</v>
      </c>
      <c r="C31" s="153" t="s">
        <v>34</v>
      </c>
      <c r="D31" s="172" t="s">
        <v>28</v>
      </c>
      <c r="E31" s="155"/>
      <c r="F31" s="155">
        <f>F33*1.3</f>
        <v>13.26</v>
      </c>
      <c r="G31" s="157"/>
      <c r="H31" s="159"/>
      <c r="I31" s="157"/>
      <c r="J31" s="159"/>
      <c r="K31" s="157"/>
      <c r="L31" s="159"/>
      <c r="M31" s="159"/>
    </row>
    <row r="32" spans="1:13" s="83" customFormat="1">
      <c r="A32" s="176"/>
      <c r="B32" s="176"/>
      <c r="C32" s="179" t="s">
        <v>25</v>
      </c>
      <c r="D32" s="176" t="s">
        <v>23</v>
      </c>
      <c r="E32" s="166">
        <v>1.85</v>
      </c>
      <c r="F32" s="166">
        <f>F31*E32</f>
        <v>24.531000000000002</v>
      </c>
      <c r="G32" s="168"/>
      <c r="H32" s="170"/>
      <c r="I32" s="168"/>
      <c r="J32" s="170"/>
      <c r="K32" s="168"/>
      <c r="L32" s="170"/>
      <c r="M32" s="170"/>
    </row>
    <row r="33" spans="1:190" s="83" customFormat="1">
      <c r="A33" s="172">
        <v>7</v>
      </c>
      <c r="B33" s="154" t="s">
        <v>47</v>
      </c>
      <c r="C33" s="153" t="s">
        <v>35</v>
      </c>
      <c r="D33" s="154" t="s">
        <v>27</v>
      </c>
      <c r="E33" s="155"/>
      <c r="F33" s="156">
        <v>10.199999999999999</v>
      </c>
      <c r="G33" s="157"/>
      <c r="H33" s="159"/>
      <c r="I33" s="157"/>
      <c r="J33" s="158"/>
      <c r="K33" s="157"/>
      <c r="L33" s="158"/>
      <c r="M33" s="159"/>
    </row>
    <row r="34" spans="1:190" s="83" customFormat="1">
      <c r="A34" s="176"/>
      <c r="B34" s="176"/>
      <c r="C34" s="179" t="s">
        <v>25</v>
      </c>
      <c r="D34" s="176" t="s">
        <v>23</v>
      </c>
      <c r="E34" s="166">
        <v>0.64</v>
      </c>
      <c r="F34" s="167">
        <f>F33*E34</f>
        <v>6.5279999999999996</v>
      </c>
      <c r="G34" s="168"/>
      <c r="H34" s="169"/>
      <c r="I34" s="168"/>
      <c r="J34" s="169"/>
      <c r="K34" s="168"/>
      <c r="L34" s="169"/>
      <c r="M34" s="170"/>
    </row>
    <row r="35" spans="1:190" s="83" customFormat="1">
      <c r="A35" s="172">
        <v>8</v>
      </c>
      <c r="B35" s="154" t="s">
        <v>85</v>
      </c>
      <c r="C35" s="153" t="s">
        <v>36</v>
      </c>
      <c r="D35" s="154"/>
      <c r="E35" s="155"/>
      <c r="F35" s="156"/>
      <c r="G35" s="157"/>
      <c r="H35" s="158"/>
      <c r="I35" s="157"/>
      <c r="J35" s="158"/>
      <c r="K35" s="157"/>
      <c r="L35" s="158"/>
      <c r="M35" s="159"/>
    </row>
    <row r="36" spans="1:190" s="83" customFormat="1">
      <c r="A36" s="176"/>
      <c r="B36" s="165" t="s">
        <v>86</v>
      </c>
      <c r="C36" s="179" t="s">
        <v>48</v>
      </c>
      <c r="D36" s="165" t="s">
        <v>28</v>
      </c>
      <c r="E36" s="166"/>
      <c r="F36" s="167">
        <f>F31</f>
        <v>13.26</v>
      </c>
      <c r="G36" s="168"/>
      <c r="H36" s="169"/>
      <c r="I36" s="168"/>
      <c r="J36" s="169"/>
      <c r="K36" s="170"/>
      <c r="L36" s="169"/>
      <c r="M36" s="170"/>
    </row>
    <row r="37" spans="1:190" s="84" customFormat="1">
      <c r="A37" s="79"/>
      <c r="B37" s="79"/>
      <c r="C37" s="80" t="s">
        <v>82</v>
      </c>
      <c r="D37" s="79"/>
      <c r="E37" s="81"/>
      <c r="F37" s="81"/>
      <c r="G37" s="82"/>
      <c r="H37" s="82"/>
      <c r="I37" s="82"/>
      <c r="J37" s="82"/>
      <c r="K37" s="82"/>
      <c r="L37" s="82"/>
      <c r="M37" s="82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</row>
    <row r="38" spans="1:190" s="89" customFormat="1" ht="17.25" customHeight="1">
      <c r="A38" s="79"/>
      <c r="B38" s="79"/>
      <c r="C38" s="85" t="s">
        <v>95</v>
      </c>
      <c r="D38" s="79"/>
      <c r="E38" s="81"/>
      <c r="F38" s="81"/>
      <c r="G38" s="86"/>
      <c r="H38" s="82"/>
      <c r="I38" s="86"/>
      <c r="J38" s="82"/>
      <c r="K38" s="86"/>
      <c r="L38" s="82"/>
      <c r="M38" s="82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</row>
    <row r="39" spans="1:190" s="84" customFormat="1" ht="48" customHeight="1">
      <c r="A39" s="180"/>
      <c r="B39" s="174"/>
      <c r="C39" s="181" t="s">
        <v>112</v>
      </c>
      <c r="D39" s="180" t="s">
        <v>24</v>
      </c>
      <c r="E39" s="182"/>
      <c r="F39" s="183">
        <v>0.4</v>
      </c>
      <c r="G39" s="184"/>
      <c r="H39" s="184"/>
      <c r="I39" s="184"/>
      <c r="J39" s="184"/>
      <c r="K39" s="184"/>
      <c r="L39" s="184"/>
      <c r="M39" s="185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190" s="84" customFormat="1" ht="15" customHeight="1">
      <c r="A40" s="174"/>
      <c r="B40" s="174"/>
      <c r="C40" s="186" t="s">
        <v>25</v>
      </c>
      <c r="D40" s="174" t="s">
        <v>23</v>
      </c>
      <c r="E40" s="187">
        <v>114</v>
      </c>
      <c r="F40" s="187">
        <f>F39*E40</f>
        <v>45.6</v>
      </c>
      <c r="G40" s="188"/>
      <c r="H40" s="188"/>
      <c r="I40" s="188"/>
      <c r="J40" s="188"/>
      <c r="K40" s="188"/>
      <c r="L40" s="188"/>
      <c r="M40" s="159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190" s="84" customFormat="1" ht="15" customHeight="1">
      <c r="A41" s="174">
        <v>1</v>
      </c>
      <c r="B41" s="189" t="s">
        <v>109</v>
      </c>
      <c r="C41" s="186" t="s">
        <v>26</v>
      </c>
      <c r="D41" s="174" t="s">
        <v>0</v>
      </c>
      <c r="E41" s="187">
        <v>12.4</v>
      </c>
      <c r="F41" s="187">
        <f>F39*E41</f>
        <v>4.9600000000000009</v>
      </c>
      <c r="G41" s="188"/>
      <c r="H41" s="188"/>
      <c r="I41" s="188"/>
      <c r="J41" s="188"/>
      <c r="K41" s="188"/>
      <c r="L41" s="188"/>
      <c r="M41" s="159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190" s="84" customFormat="1" ht="15" customHeight="1">
      <c r="A42" s="174"/>
      <c r="B42" s="174"/>
      <c r="C42" s="186" t="s">
        <v>157</v>
      </c>
      <c r="D42" s="174" t="s">
        <v>27</v>
      </c>
      <c r="E42" s="187"/>
      <c r="F42" s="190">
        <v>1.8</v>
      </c>
      <c r="G42" s="188"/>
      <c r="H42" s="188"/>
      <c r="I42" s="191"/>
      <c r="J42" s="188"/>
      <c r="K42" s="188"/>
      <c r="L42" s="188"/>
      <c r="M42" s="159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</row>
    <row r="43" spans="1:190" s="84" customFormat="1" ht="15" customHeight="1">
      <c r="A43" s="174"/>
      <c r="B43" s="174"/>
      <c r="C43" s="186" t="s">
        <v>110</v>
      </c>
      <c r="D43" s="174" t="s">
        <v>31</v>
      </c>
      <c r="E43" s="187">
        <v>4.3</v>
      </c>
      <c r="F43" s="187">
        <f>F39*E43</f>
        <v>1.72</v>
      </c>
      <c r="G43" s="188"/>
      <c r="H43" s="188"/>
      <c r="I43" s="191"/>
      <c r="J43" s="188"/>
      <c r="K43" s="188"/>
      <c r="L43" s="188"/>
      <c r="M43" s="15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</row>
    <row r="44" spans="1:190" s="91" customFormat="1">
      <c r="A44" s="176"/>
      <c r="B44" s="165"/>
      <c r="C44" s="192" t="s">
        <v>111</v>
      </c>
      <c r="D44" s="193" t="s">
        <v>30</v>
      </c>
      <c r="E44" s="194">
        <v>17.5</v>
      </c>
      <c r="F44" s="195">
        <f>F39*E44</f>
        <v>7</v>
      </c>
      <c r="G44" s="170"/>
      <c r="H44" s="169"/>
      <c r="I44" s="170"/>
      <c r="J44" s="169"/>
      <c r="K44" s="170"/>
      <c r="L44" s="169"/>
      <c r="M44" s="17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190" s="84" customFormat="1" ht="32.25" customHeight="1">
      <c r="A45" s="180"/>
      <c r="B45" s="172"/>
      <c r="C45" s="196" t="s">
        <v>117</v>
      </c>
      <c r="D45" s="151" t="s">
        <v>24</v>
      </c>
      <c r="E45" s="197"/>
      <c r="F45" s="198">
        <v>1.9926999999999999</v>
      </c>
      <c r="G45" s="185"/>
      <c r="H45" s="199"/>
      <c r="I45" s="185"/>
      <c r="J45" s="199"/>
      <c r="K45" s="185"/>
      <c r="L45" s="199"/>
      <c r="M45" s="185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</row>
    <row r="46" spans="1:190" s="84" customFormat="1" ht="15" customHeight="1">
      <c r="A46" s="174">
        <v>2</v>
      </c>
      <c r="B46" s="172" t="s">
        <v>113</v>
      </c>
      <c r="C46" s="163" t="s">
        <v>25</v>
      </c>
      <c r="D46" s="172" t="s">
        <v>23</v>
      </c>
      <c r="E46" s="155">
        <v>85.1</v>
      </c>
      <c r="F46" s="156">
        <f>F45*E46</f>
        <v>169.57876999999999</v>
      </c>
      <c r="G46" s="159"/>
      <c r="H46" s="158"/>
      <c r="I46" s="159"/>
      <c r="J46" s="158"/>
      <c r="K46" s="159"/>
      <c r="L46" s="158"/>
      <c r="M46" s="159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190" s="84" customFormat="1" ht="15" customHeight="1">
      <c r="A47" s="174"/>
      <c r="B47" s="172"/>
      <c r="C47" s="163" t="s">
        <v>26</v>
      </c>
      <c r="D47" s="154" t="s">
        <v>0</v>
      </c>
      <c r="E47" s="155">
        <v>4.83</v>
      </c>
      <c r="F47" s="156">
        <f>F45*E47</f>
        <v>9.6247410000000002</v>
      </c>
      <c r="G47" s="159"/>
      <c r="H47" s="158"/>
      <c r="I47" s="159"/>
      <c r="J47" s="158"/>
      <c r="K47" s="159"/>
      <c r="L47" s="158"/>
      <c r="M47" s="159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190" s="84" customFormat="1" ht="15" customHeight="1">
      <c r="A48" s="174"/>
      <c r="B48" s="172"/>
      <c r="C48" s="163" t="s">
        <v>114</v>
      </c>
      <c r="D48" s="154" t="s">
        <v>30</v>
      </c>
      <c r="E48" s="200">
        <v>23.3</v>
      </c>
      <c r="F48" s="156">
        <f>F45*E48</f>
        <v>46.42991</v>
      </c>
      <c r="G48" s="159"/>
      <c r="H48" s="158"/>
      <c r="I48" s="159"/>
      <c r="J48" s="158"/>
      <c r="K48" s="159"/>
      <c r="L48" s="158"/>
      <c r="M48" s="159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</row>
    <row r="49" spans="1:27" s="84" customFormat="1" ht="15" customHeight="1">
      <c r="A49" s="174"/>
      <c r="B49" s="172"/>
      <c r="C49" s="163" t="s">
        <v>115</v>
      </c>
      <c r="D49" s="154" t="s">
        <v>32</v>
      </c>
      <c r="E49" s="155">
        <v>107</v>
      </c>
      <c r="F49" s="156">
        <f>F45*E49</f>
        <v>213.21889999999999</v>
      </c>
      <c r="G49" s="159"/>
      <c r="H49" s="158"/>
      <c r="I49" s="159"/>
      <c r="J49" s="158"/>
      <c r="K49" s="159"/>
      <c r="L49" s="158"/>
      <c r="M49" s="15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</row>
    <row r="50" spans="1:27" s="84" customFormat="1" ht="31.5" customHeight="1">
      <c r="A50" s="175"/>
      <c r="B50" s="176"/>
      <c r="C50" s="201" t="s">
        <v>116</v>
      </c>
      <c r="D50" s="165" t="s">
        <v>31</v>
      </c>
      <c r="E50" s="166">
        <v>105</v>
      </c>
      <c r="F50" s="202">
        <f>F45*E50</f>
        <v>209.23349999999999</v>
      </c>
      <c r="G50" s="170"/>
      <c r="H50" s="169"/>
      <c r="I50" s="203"/>
      <c r="J50" s="169"/>
      <c r="K50" s="170"/>
      <c r="L50" s="169"/>
      <c r="M50" s="170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 spans="1:27" s="84" customFormat="1" ht="16.5" customHeight="1">
      <c r="A51" s="204"/>
      <c r="B51" s="205"/>
      <c r="C51" s="206" t="s">
        <v>123</v>
      </c>
      <c r="D51" s="151" t="s">
        <v>24</v>
      </c>
      <c r="E51" s="207"/>
      <c r="F51" s="147">
        <v>0.13830000000000001</v>
      </c>
      <c r="G51" s="208"/>
      <c r="H51" s="209"/>
      <c r="I51" s="210"/>
      <c r="J51" s="211"/>
      <c r="K51" s="210"/>
      <c r="L51" s="211"/>
      <c r="M51" s="210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</row>
    <row r="52" spans="1:27" s="84" customFormat="1" ht="16.5" customHeight="1">
      <c r="A52" s="212"/>
      <c r="B52" s="205"/>
      <c r="C52" s="213" t="s">
        <v>25</v>
      </c>
      <c r="D52" s="212" t="s">
        <v>23</v>
      </c>
      <c r="E52" s="214">
        <v>43.1</v>
      </c>
      <c r="F52" s="215">
        <f>F51*E52</f>
        <v>5.9607300000000008</v>
      </c>
      <c r="G52" s="216"/>
      <c r="H52" s="217"/>
      <c r="I52" s="216"/>
      <c r="J52" s="217"/>
      <c r="K52" s="216"/>
      <c r="L52" s="217"/>
      <c r="M52" s="216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spans="1:27" s="84" customFormat="1" ht="16.5" customHeight="1">
      <c r="A53" s="212">
        <v>3</v>
      </c>
      <c r="B53" s="205" t="s">
        <v>91</v>
      </c>
      <c r="C53" s="213" t="s">
        <v>26</v>
      </c>
      <c r="D53" s="218" t="s">
        <v>0</v>
      </c>
      <c r="E53" s="214">
        <v>2.2400000000000002</v>
      </c>
      <c r="F53" s="215">
        <f>F51*E53</f>
        <v>0.30979200000000007</v>
      </c>
      <c r="G53" s="216"/>
      <c r="H53" s="217"/>
      <c r="I53" s="216"/>
      <c r="J53" s="217"/>
      <c r="K53" s="216"/>
      <c r="L53" s="217"/>
      <c r="M53" s="216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s="84" customFormat="1" ht="16.5" customHeight="1">
      <c r="A54" s="212"/>
      <c r="B54" s="205"/>
      <c r="C54" s="213" t="s">
        <v>122</v>
      </c>
      <c r="D54" s="218" t="s">
        <v>31</v>
      </c>
      <c r="E54" s="214">
        <v>102.7</v>
      </c>
      <c r="F54" s="215">
        <f>F51*E54</f>
        <v>14.203410000000002</v>
      </c>
      <c r="G54" s="216"/>
      <c r="H54" s="217"/>
      <c r="I54" s="216"/>
      <c r="J54" s="217"/>
      <c r="K54" s="216"/>
      <c r="L54" s="217"/>
      <c r="M54" s="216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</row>
    <row r="55" spans="1:27" s="84" customFormat="1" ht="31.5" customHeight="1">
      <c r="A55" s="212"/>
      <c r="B55" s="218"/>
      <c r="C55" s="219" t="s">
        <v>124</v>
      </c>
      <c r="D55" s="218" t="s">
        <v>32</v>
      </c>
      <c r="E55" s="214"/>
      <c r="F55" s="215">
        <v>50.87</v>
      </c>
      <c r="G55" s="216"/>
      <c r="H55" s="217"/>
      <c r="I55" s="216"/>
      <c r="J55" s="217"/>
      <c r="K55" s="216"/>
      <c r="L55" s="217"/>
      <c r="M55" s="216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</row>
    <row r="56" spans="1:27" s="84" customFormat="1" ht="16.5" customHeight="1">
      <c r="A56" s="220"/>
      <c r="B56" s="221"/>
      <c r="C56" s="222" t="s">
        <v>29</v>
      </c>
      <c r="D56" s="221" t="s">
        <v>0</v>
      </c>
      <c r="E56" s="223">
        <v>10.7</v>
      </c>
      <c r="F56" s="224">
        <f>F51*E56</f>
        <v>1.4798100000000001</v>
      </c>
      <c r="G56" s="225"/>
      <c r="H56" s="226"/>
      <c r="I56" s="225"/>
      <c r="J56" s="226"/>
      <c r="K56" s="225"/>
      <c r="L56" s="226"/>
      <c r="M56" s="225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</row>
    <row r="57" spans="1:27" s="84" customFormat="1">
      <c r="A57" s="172"/>
      <c r="B57" s="154" t="s">
        <v>87</v>
      </c>
      <c r="C57" s="153" t="s">
        <v>88</v>
      </c>
      <c r="D57" s="154" t="s">
        <v>31</v>
      </c>
      <c r="E57" s="155"/>
      <c r="F57" s="227">
        <v>199.27</v>
      </c>
      <c r="G57" s="159"/>
      <c r="H57" s="158"/>
      <c r="I57" s="159"/>
      <c r="J57" s="158"/>
      <c r="K57" s="159"/>
      <c r="L57" s="158"/>
      <c r="M57" s="159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</row>
    <row r="58" spans="1:27" s="84" customFormat="1">
      <c r="A58" s="172">
        <v>4</v>
      </c>
      <c r="B58" s="172"/>
      <c r="C58" s="153" t="s">
        <v>25</v>
      </c>
      <c r="D58" s="172" t="s">
        <v>23</v>
      </c>
      <c r="E58" s="155">
        <v>0.36399999999999999</v>
      </c>
      <c r="F58" s="227">
        <f>F57*E58</f>
        <v>72.534279999999995</v>
      </c>
      <c r="G58" s="159"/>
      <c r="H58" s="158"/>
      <c r="I58" s="159"/>
      <c r="J58" s="158"/>
      <c r="K58" s="159"/>
      <c r="L58" s="158"/>
      <c r="M58" s="15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</row>
    <row r="59" spans="1:27" s="84" customFormat="1">
      <c r="A59" s="176"/>
      <c r="B59" s="165" t="s">
        <v>89</v>
      </c>
      <c r="C59" s="179" t="s">
        <v>90</v>
      </c>
      <c r="D59" s="165" t="s">
        <v>37</v>
      </c>
      <c r="E59" s="166">
        <v>0.36399999999999999</v>
      </c>
      <c r="F59" s="167">
        <f>F57*E59</f>
        <v>72.534279999999995</v>
      </c>
      <c r="G59" s="170"/>
      <c r="H59" s="169"/>
      <c r="I59" s="170"/>
      <c r="J59" s="169"/>
      <c r="K59" s="170"/>
      <c r="L59" s="169"/>
      <c r="M59" s="170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</row>
    <row r="60" spans="1:27" s="84" customFormat="1">
      <c r="A60" s="172"/>
      <c r="B60" s="172"/>
      <c r="C60" s="153" t="s">
        <v>120</v>
      </c>
      <c r="D60" s="154" t="s">
        <v>24</v>
      </c>
      <c r="E60" s="228"/>
      <c r="F60" s="229">
        <f>F45</f>
        <v>1.9926999999999999</v>
      </c>
      <c r="G60" s="157"/>
      <c r="H60" s="158"/>
      <c r="I60" s="157"/>
      <c r="J60" s="158"/>
      <c r="K60" s="157"/>
      <c r="L60" s="158"/>
      <c r="M60" s="15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</row>
    <row r="61" spans="1:27" s="84" customFormat="1">
      <c r="A61" s="172"/>
      <c r="B61" s="172"/>
      <c r="C61" s="153" t="s">
        <v>52</v>
      </c>
      <c r="D61" s="172" t="s">
        <v>23</v>
      </c>
      <c r="E61" s="228">
        <v>22.8</v>
      </c>
      <c r="F61" s="230">
        <f>F60*E61</f>
        <v>45.43356</v>
      </c>
      <c r="G61" s="157"/>
      <c r="H61" s="158"/>
      <c r="I61" s="157"/>
      <c r="J61" s="158"/>
      <c r="K61" s="157"/>
      <c r="L61" s="158"/>
      <c r="M61" s="159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</row>
    <row r="62" spans="1:27" s="84" customFormat="1">
      <c r="A62" s="172">
        <v>5</v>
      </c>
      <c r="B62" s="172" t="s">
        <v>121</v>
      </c>
      <c r="C62" s="153" t="s">
        <v>118</v>
      </c>
      <c r="D62" s="154" t="s">
        <v>30</v>
      </c>
      <c r="E62" s="228">
        <v>31.8</v>
      </c>
      <c r="F62" s="230">
        <f>F60*E62</f>
        <v>63.36786</v>
      </c>
      <c r="G62" s="157"/>
      <c r="H62" s="158"/>
      <c r="I62" s="157"/>
      <c r="J62" s="158"/>
      <c r="K62" s="157"/>
      <c r="L62" s="158"/>
      <c r="M62" s="159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</row>
    <row r="63" spans="1:27" s="84" customFormat="1">
      <c r="A63" s="176"/>
      <c r="B63" s="165"/>
      <c r="C63" s="179" t="s">
        <v>29</v>
      </c>
      <c r="D63" s="165" t="s">
        <v>0</v>
      </c>
      <c r="E63" s="231">
        <v>0.2</v>
      </c>
      <c r="F63" s="232">
        <f>F60*E63</f>
        <v>0.39854000000000001</v>
      </c>
      <c r="G63" s="168"/>
      <c r="H63" s="169"/>
      <c r="I63" s="168"/>
      <c r="J63" s="169"/>
      <c r="K63" s="168"/>
      <c r="L63" s="169"/>
      <c r="M63" s="170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</row>
    <row r="64" spans="1:27" s="91" customFormat="1" ht="31.5">
      <c r="A64" s="204"/>
      <c r="B64" s="172" t="s">
        <v>64</v>
      </c>
      <c r="C64" s="233" t="s">
        <v>65</v>
      </c>
      <c r="D64" s="151" t="s">
        <v>24</v>
      </c>
      <c r="E64" s="234"/>
      <c r="F64" s="235">
        <v>2.5958000000000001</v>
      </c>
      <c r="G64" s="210"/>
      <c r="H64" s="211"/>
      <c r="I64" s="210"/>
      <c r="J64" s="211"/>
      <c r="K64" s="210"/>
      <c r="L64" s="211"/>
      <c r="M64" s="21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</row>
    <row r="65" spans="1:27" s="91" customFormat="1">
      <c r="A65" s="212"/>
      <c r="B65" s="218"/>
      <c r="C65" s="236" t="s">
        <v>52</v>
      </c>
      <c r="D65" s="212" t="s">
        <v>23</v>
      </c>
      <c r="E65" s="237">
        <v>54.3</v>
      </c>
      <c r="F65" s="215">
        <f>F64*E65</f>
        <v>140.95194000000001</v>
      </c>
      <c r="G65" s="216"/>
      <c r="H65" s="217"/>
      <c r="I65" s="216"/>
      <c r="J65" s="217"/>
      <c r="K65" s="216"/>
      <c r="L65" s="217"/>
      <c r="M65" s="216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</row>
    <row r="66" spans="1:27" s="91" customFormat="1">
      <c r="A66" s="212">
        <v>6</v>
      </c>
      <c r="B66" s="218"/>
      <c r="C66" s="236" t="s">
        <v>26</v>
      </c>
      <c r="D66" s="218" t="s">
        <v>0</v>
      </c>
      <c r="E66" s="237">
        <v>1</v>
      </c>
      <c r="F66" s="215">
        <f>F64*E66</f>
        <v>2.5958000000000001</v>
      </c>
      <c r="G66" s="216"/>
      <c r="H66" s="217"/>
      <c r="I66" s="216"/>
      <c r="J66" s="217"/>
      <c r="K66" s="216"/>
      <c r="L66" s="217"/>
      <c r="M66" s="216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</row>
    <row r="67" spans="1:27" s="91" customFormat="1">
      <c r="A67" s="212"/>
      <c r="B67" s="218"/>
      <c r="C67" s="236" t="s">
        <v>66</v>
      </c>
      <c r="D67" s="218" t="s">
        <v>30</v>
      </c>
      <c r="E67" s="214">
        <v>63</v>
      </c>
      <c r="F67" s="215">
        <f>F64*E67</f>
        <v>163.53540000000001</v>
      </c>
      <c r="G67" s="216"/>
      <c r="H67" s="217"/>
      <c r="I67" s="216"/>
      <c r="J67" s="217"/>
      <c r="K67" s="216"/>
      <c r="L67" s="217"/>
      <c r="M67" s="216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</row>
    <row r="68" spans="1:27" s="91" customFormat="1">
      <c r="A68" s="220"/>
      <c r="B68" s="221"/>
      <c r="C68" s="238" t="s">
        <v>29</v>
      </c>
      <c r="D68" s="221" t="s">
        <v>0</v>
      </c>
      <c r="E68" s="239">
        <v>1.8</v>
      </c>
      <c r="F68" s="224">
        <f>F64*E68</f>
        <v>4.6724399999999999</v>
      </c>
      <c r="G68" s="225"/>
      <c r="H68" s="226"/>
      <c r="I68" s="225"/>
      <c r="J68" s="226"/>
      <c r="K68" s="225"/>
      <c r="L68" s="226"/>
      <c r="M68" s="225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1:27" s="91" customFormat="1">
      <c r="A69" s="212"/>
      <c r="B69" s="218"/>
      <c r="C69" s="236" t="s">
        <v>62</v>
      </c>
      <c r="D69" s="218" t="s">
        <v>24</v>
      </c>
      <c r="E69" s="240"/>
      <c r="F69" s="241">
        <v>2.5958000000000001</v>
      </c>
      <c r="G69" s="216"/>
      <c r="H69" s="217"/>
      <c r="I69" s="216"/>
      <c r="J69" s="217"/>
      <c r="K69" s="216"/>
      <c r="L69" s="217"/>
      <c r="M69" s="216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  <row r="70" spans="1:27" s="91" customFormat="1">
      <c r="A70" s="212"/>
      <c r="B70" s="212"/>
      <c r="C70" s="236" t="s">
        <v>52</v>
      </c>
      <c r="D70" s="212" t="s">
        <v>23</v>
      </c>
      <c r="E70" s="242">
        <v>11.5</v>
      </c>
      <c r="F70" s="215">
        <f>F69*E70</f>
        <v>29.851700000000001</v>
      </c>
      <c r="G70" s="216"/>
      <c r="H70" s="217"/>
      <c r="I70" s="216"/>
      <c r="J70" s="217"/>
      <c r="K70" s="216"/>
      <c r="L70" s="217"/>
      <c r="M70" s="216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</row>
    <row r="71" spans="1:27" s="91" customFormat="1">
      <c r="A71" s="212">
        <v>7</v>
      </c>
      <c r="B71" s="218" t="s">
        <v>61</v>
      </c>
      <c r="C71" s="236" t="s">
        <v>26</v>
      </c>
      <c r="D71" s="218" t="s">
        <v>0</v>
      </c>
      <c r="E71" s="214">
        <v>0.02</v>
      </c>
      <c r="F71" s="215">
        <f>F69*E71</f>
        <v>5.1916000000000004E-2</v>
      </c>
      <c r="G71" s="216"/>
      <c r="H71" s="217"/>
      <c r="I71" s="216"/>
      <c r="J71" s="217"/>
      <c r="K71" s="216"/>
      <c r="L71" s="217"/>
      <c r="M71" s="216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</row>
    <row r="72" spans="1:27" s="91" customFormat="1" ht="15" customHeight="1">
      <c r="A72" s="212"/>
      <c r="B72" s="218"/>
      <c r="C72" s="236" t="s">
        <v>53</v>
      </c>
      <c r="D72" s="218" t="s">
        <v>30</v>
      </c>
      <c r="E72" s="214">
        <v>79</v>
      </c>
      <c r="F72" s="215">
        <f>F69*E72</f>
        <v>205.06820000000002</v>
      </c>
      <c r="G72" s="216"/>
      <c r="H72" s="217"/>
      <c r="I72" s="216"/>
      <c r="J72" s="217"/>
      <c r="K72" s="216"/>
      <c r="L72" s="217"/>
      <c r="M72" s="216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1:27" s="91" customFormat="1">
      <c r="A73" s="220"/>
      <c r="B73" s="221"/>
      <c r="C73" s="238" t="s">
        <v>29</v>
      </c>
      <c r="D73" s="221" t="s">
        <v>0</v>
      </c>
      <c r="E73" s="223">
        <v>0.42</v>
      </c>
      <c r="F73" s="224">
        <f>F69*E73</f>
        <v>1.090236</v>
      </c>
      <c r="G73" s="225"/>
      <c r="H73" s="226"/>
      <c r="I73" s="225"/>
      <c r="J73" s="226"/>
      <c r="K73" s="225"/>
      <c r="L73" s="226"/>
      <c r="M73" s="225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7" s="84" customFormat="1" ht="46.5" customHeight="1">
      <c r="A74" s="204"/>
      <c r="B74" s="205"/>
      <c r="C74" s="206" t="s">
        <v>126</v>
      </c>
      <c r="D74" s="151" t="s">
        <v>24</v>
      </c>
      <c r="E74" s="207"/>
      <c r="F74" s="235">
        <v>1.9926999999999999</v>
      </c>
      <c r="G74" s="208"/>
      <c r="H74" s="209"/>
      <c r="I74" s="210"/>
      <c r="J74" s="211"/>
      <c r="K74" s="210"/>
      <c r="L74" s="211"/>
      <c r="M74" s="210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</row>
    <row r="75" spans="1:27" s="84" customFormat="1">
      <c r="A75" s="212"/>
      <c r="B75" s="243" t="s">
        <v>102</v>
      </c>
      <c r="C75" s="213" t="s">
        <v>25</v>
      </c>
      <c r="D75" s="212" t="s">
        <v>93</v>
      </c>
      <c r="E75" s="214">
        <v>100</v>
      </c>
      <c r="F75" s="215">
        <f>F74*E75</f>
        <v>199.26999999999998</v>
      </c>
      <c r="G75" s="216"/>
      <c r="H75" s="217"/>
      <c r="I75" s="216"/>
      <c r="J75" s="217"/>
      <c r="K75" s="216"/>
      <c r="L75" s="217"/>
      <c r="M75" s="216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s="84" customFormat="1">
      <c r="A76" s="212">
        <v>8</v>
      </c>
      <c r="B76" s="218" t="s">
        <v>103</v>
      </c>
      <c r="C76" s="213" t="s">
        <v>26</v>
      </c>
      <c r="D76" s="218" t="s">
        <v>0</v>
      </c>
      <c r="E76" s="214">
        <v>10.5</v>
      </c>
      <c r="F76" s="215">
        <f>F74*E76</f>
        <v>20.923349999999999</v>
      </c>
      <c r="G76" s="216"/>
      <c r="H76" s="217"/>
      <c r="I76" s="216"/>
      <c r="J76" s="217"/>
      <c r="K76" s="216"/>
      <c r="L76" s="217"/>
      <c r="M76" s="216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</row>
    <row r="77" spans="1:27" s="84" customFormat="1" ht="31.5">
      <c r="A77" s="212"/>
      <c r="B77" s="218"/>
      <c r="C77" s="244" t="s">
        <v>125</v>
      </c>
      <c r="D77" s="218" t="s">
        <v>31</v>
      </c>
      <c r="E77" s="214">
        <v>103</v>
      </c>
      <c r="F77" s="215">
        <f>F74*E77</f>
        <v>205.24809999999999</v>
      </c>
      <c r="G77" s="216"/>
      <c r="H77" s="217"/>
      <c r="I77" s="216"/>
      <c r="J77" s="217"/>
      <c r="K77" s="216"/>
      <c r="L77" s="217"/>
      <c r="M77" s="216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</row>
    <row r="78" spans="1:27" s="84" customFormat="1">
      <c r="A78" s="220"/>
      <c r="B78" s="221"/>
      <c r="C78" s="222" t="s">
        <v>29</v>
      </c>
      <c r="D78" s="221" t="s">
        <v>0</v>
      </c>
      <c r="E78" s="223">
        <v>9.4</v>
      </c>
      <c r="F78" s="224">
        <f>F74*E78</f>
        <v>18.731380000000001</v>
      </c>
      <c r="G78" s="225"/>
      <c r="H78" s="226"/>
      <c r="I78" s="225"/>
      <c r="J78" s="226"/>
      <c r="K78" s="225"/>
      <c r="L78" s="226"/>
      <c r="M78" s="225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</row>
    <row r="79" spans="1:27" s="84" customFormat="1" ht="65.25" customHeight="1">
      <c r="A79" s="204"/>
      <c r="B79" s="205"/>
      <c r="C79" s="206" t="s">
        <v>127</v>
      </c>
      <c r="D79" s="151" t="s">
        <v>24</v>
      </c>
      <c r="E79" s="207"/>
      <c r="F79" s="235">
        <v>0.25090000000000001</v>
      </c>
      <c r="G79" s="208"/>
      <c r="H79" s="209"/>
      <c r="I79" s="210"/>
      <c r="J79" s="211"/>
      <c r="K79" s="210"/>
      <c r="L79" s="211"/>
      <c r="M79" s="210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</row>
    <row r="80" spans="1:27" s="84" customFormat="1">
      <c r="A80" s="212"/>
      <c r="B80" s="243" t="s">
        <v>102</v>
      </c>
      <c r="C80" s="213" t="s">
        <v>25</v>
      </c>
      <c r="D80" s="212" t="s">
        <v>93</v>
      </c>
      <c r="E80" s="214">
        <v>100</v>
      </c>
      <c r="F80" s="215">
        <f>F79*E80</f>
        <v>25.09</v>
      </c>
      <c r="G80" s="216"/>
      <c r="H80" s="217"/>
      <c r="I80" s="216"/>
      <c r="J80" s="217"/>
      <c r="K80" s="216"/>
      <c r="L80" s="217"/>
      <c r="M80" s="216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</row>
    <row r="81" spans="1:27" s="84" customFormat="1">
      <c r="A81" s="212">
        <v>9</v>
      </c>
      <c r="B81" s="218" t="s">
        <v>103</v>
      </c>
      <c r="C81" s="213" t="s">
        <v>26</v>
      </c>
      <c r="D81" s="218" t="s">
        <v>0</v>
      </c>
      <c r="E81" s="214">
        <v>10.5</v>
      </c>
      <c r="F81" s="215">
        <f>F79*E81</f>
        <v>2.6344500000000002</v>
      </c>
      <c r="G81" s="216"/>
      <c r="H81" s="217"/>
      <c r="I81" s="216"/>
      <c r="J81" s="217"/>
      <c r="K81" s="216"/>
      <c r="L81" s="217"/>
      <c r="M81" s="216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</row>
    <row r="82" spans="1:27" s="84" customFormat="1" ht="31.5">
      <c r="A82" s="212"/>
      <c r="B82" s="218"/>
      <c r="C82" s="244" t="s">
        <v>125</v>
      </c>
      <c r="D82" s="218" t="s">
        <v>31</v>
      </c>
      <c r="E82" s="214">
        <v>103</v>
      </c>
      <c r="F82" s="215">
        <f>F79*E82</f>
        <v>25.842700000000001</v>
      </c>
      <c r="G82" s="216"/>
      <c r="H82" s="217"/>
      <c r="I82" s="216"/>
      <c r="J82" s="217"/>
      <c r="K82" s="216"/>
      <c r="L82" s="217"/>
      <c r="M82" s="216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</row>
    <row r="83" spans="1:27" s="84" customFormat="1">
      <c r="A83" s="220"/>
      <c r="B83" s="221"/>
      <c r="C83" s="222" t="s">
        <v>29</v>
      </c>
      <c r="D83" s="221" t="s">
        <v>0</v>
      </c>
      <c r="E83" s="223">
        <v>9.4</v>
      </c>
      <c r="F83" s="224">
        <f>F79*E83</f>
        <v>2.35846</v>
      </c>
      <c r="G83" s="225"/>
      <c r="H83" s="226"/>
      <c r="I83" s="225"/>
      <c r="J83" s="226"/>
      <c r="K83" s="225"/>
      <c r="L83" s="226"/>
      <c r="M83" s="225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</row>
    <row r="84" spans="1:27" s="91" customFormat="1">
      <c r="A84" s="212"/>
      <c r="B84" s="218"/>
      <c r="C84" s="236" t="s">
        <v>60</v>
      </c>
      <c r="D84" s="218" t="s">
        <v>24</v>
      </c>
      <c r="E84" s="245"/>
      <c r="F84" s="241">
        <v>2.2435999999999998</v>
      </c>
      <c r="G84" s="216"/>
      <c r="H84" s="217"/>
      <c r="I84" s="216"/>
      <c r="J84" s="217"/>
      <c r="K84" s="216"/>
      <c r="L84" s="217"/>
      <c r="M84" s="216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</row>
    <row r="85" spans="1:27" s="91" customFormat="1" ht="16.5">
      <c r="A85" s="212"/>
      <c r="B85" s="212"/>
      <c r="C85" s="236" t="s">
        <v>52</v>
      </c>
      <c r="D85" s="246" t="s">
        <v>23</v>
      </c>
      <c r="E85" s="247">
        <v>15.8</v>
      </c>
      <c r="F85" s="215">
        <f>F84*E85</f>
        <v>35.448879999999996</v>
      </c>
      <c r="G85" s="216"/>
      <c r="H85" s="217"/>
      <c r="I85" s="216"/>
      <c r="J85" s="217"/>
      <c r="K85" s="216"/>
      <c r="L85" s="217"/>
      <c r="M85" s="216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</row>
    <row r="86" spans="1:27" s="91" customFormat="1">
      <c r="A86" s="212">
        <v>10</v>
      </c>
      <c r="B86" s="218" t="s">
        <v>63</v>
      </c>
      <c r="C86" s="236" t="s">
        <v>26</v>
      </c>
      <c r="D86" s="218" t="s">
        <v>0</v>
      </c>
      <c r="E86" s="237">
        <v>0.02</v>
      </c>
      <c r="F86" s="215">
        <f>F84*E86</f>
        <v>4.4871999999999995E-2</v>
      </c>
      <c r="G86" s="216"/>
      <c r="H86" s="217"/>
      <c r="I86" s="216"/>
      <c r="J86" s="217"/>
      <c r="K86" s="216"/>
      <c r="L86" s="217"/>
      <c r="M86" s="216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</row>
    <row r="87" spans="1:27" s="91" customFormat="1" ht="15" customHeight="1">
      <c r="A87" s="212"/>
      <c r="B87" s="218"/>
      <c r="C87" s="236" t="s">
        <v>53</v>
      </c>
      <c r="D87" s="218" t="s">
        <v>30</v>
      </c>
      <c r="E87" s="214">
        <v>92</v>
      </c>
      <c r="F87" s="215">
        <f>F84*E87</f>
        <v>206.41119999999998</v>
      </c>
      <c r="G87" s="216"/>
      <c r="H87" s="217"/>
      <c r="I87" s="216"/>
      <c r="J87" s="217"/>
      <c r="K87" s="216"/>
      <c r="L87" s="217"/>
      <c r="M87" s="216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</row>
    <row r="88" spans="1:27" s="91" customFormat="1">
      <c r="A88" s="220"/>
      <c r="B88" s="221"/>
      <c r="C88" s="238" t="s">
        <v>29</v>
      </c>
      <c r="D88" s="221" t="s">
        <v>0</v>
      </c>
      <c r="E88" s="239">
        <v>0.42</v>
      </c>
      <c r="F88" s="224">
        <f>F84*E88</f>
        <v>0.94231199999999993</v>
      </c>
      <c r="G88" s="225"/>
      <c r="H88" s="226"/>
      <c r="I88" s="225"/>
      <c r="J88" s="226"/>
      <c r="K88" s="225"/>
      <c r="L88" s="226"/>
      <c r="M88" s="225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</row>
    <row r="89" spans="1:27" s="91" customFormat="1" ht="23.25" customHeight="1">
      <c r="A89" s="204"/>
      <c r="B89" s="172" t="s">
        <v>68</v>
      </c>
      <c r="C89" s="233" t="s">
        <v>67</v>
      </c>
      <c r="D89" s="151" t="s">
        <v>24</v>
      </c>
      <c r="E89" s="234"/>
      <c r="F89" s="248">
        <f>F84</f>
        <v>2.2435999999999998</v>
      </c>
      <c r="G89" s="210"/>
      <c r="H89" s="211"/>
      <c r="I89" s="210"/>
      <c r="J89" s="211"/>
      <c r="K89" s="210"/>
      <c r="L89" s="211"/>
      <c r="M89" s="21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</row>
    <row r="90" spans="1:27" s="91" customFormat="1">
      <c r="A90" s="212"/>
      <c r="B90" s="218"/>
      <c r="C90" s="236" t="s">
        <v>52</v>
      </c>
      <c r="D90" s="212" t="s">
        <v>23</v>
      </c>
      <c r="E90" s="237">
        <v>69.8</v>
      </c>
      <c r="F90" s="215">
        <f>F89*E90</f>
        <v>156.60327999999998</v>
      </c>
      <c r="G90" s="216"/>
      <c r="H90" s="217"/>
      <c r="I90" s="216"/>
      <c r="J90" s="217"/>
      <c r="K90" s="216"/>
      <c r="L90" s="217"/>
      <c r="M90" s="216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</row>
    <row r="91" spans="1:27" s="91" customFormat="1">
      <c r="A91" s="212">
        <v>11</v>
      </c>
      <c r="B91" s="218"/>
      <c r="C91" s="236" t="s">
        <v>26</v>
      </c>
      <c r="D91" s="218" t="s">
        <v>0</v>
      </c>
      <c r="E91" s="237">
        <v>1.2</v>
      </c>
      <c r="F91" s="215">
        <f>F89*E91</f>
        <v>2.6923199999999996</v>
      </c>
      <c r="G91" s="216"/>
      <c r="H91" s="217"/>
      <c r="I91" s="216"/>
      <c r="J91" s="217"/>
      <c r="K91" s="216"/>
      <c r="L91" s="217"/>
      <c r="M91" s="216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</row>
    <row r="92" spans="1:27" s="91" customFormat="1">
      <c r="A92" s="212"/>
      <c r="B92" s="218"/>
      <c r="C92" s="236" t="s">
        <v>66</v>
      </c>
      <c r="D92" s="218" t="s">
        <v>30</v>
      </c>
      <c r="E92" s="214">
        <v>63</v>
      </c>
      <c r="F92" s="215">
        <f>F89*E92</f>
        <v>141.3468</v>
      </c>
      <c r="G92" s="216"/>
      <c r="H92" s="217"/>
      <c r="I92" s="216"/>
      <c r="J92" s="217"/>
      <c r="K92" s="216"/>
      <c r="L92" s="217"/>
      <c r="M92" s="216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</row>
    <row r="93" spans="1:27" s="91" customFormat="1">
      <c r="A93" s="220"/>
      <c r="B93" s="221"/>
      <c r="C93" s="238" t="s">
        <v>29</v>
      </c>
      <c r="D93" s="221" t="s">
        <v>0</v>
      </c>
      <c r="E93" s="239">
        <v>1.6</v>
      </c>
      <c r="F93" s="224">
        <f>F89*E93</f>
        <v>3.5897600000000001</v>
      </c>
      <c r="G93" s="225"/>
      <c r="H93" s="226"/>
      <c r="I93" s="225"/>
      <c r="J93" s="226"/>
      <c r="K93" s="225"/>
      <c r="L93" s="226"/>
      <c r="M93" s="225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</row>
    <row r="94" spans="1:27" s="259" customFormat="1" ht="31.5">
      <c r="A94" s="249">
        <v>12</v>
      </c>
      <c r="B94" s="250" t="s">
        <v>159</v>
      </c>
      <c r="C94" s="251" t="s">
        <v>166</v>
      </c>
      <c r="D94" s="252" t="s">
        <v>160</v>
      </c>
      <c r="E94" s="253"/>
      <c r="F94" s="254">
        <v>5</v>
      </c>
      <c r="G94" s="255"/>
      <c r="H94" s="256"/>
      <c r="I94" s="255"/>
      <c r="J94" s="256"/>
      <c r="K94" s="255"/>
      <c r="L94" s="256"/>
      <c r="M94" s="255"/>
      <c r="N94" s="257"/>
      <c r="O94" s="257"/>
      <c r="P94" s="257"/>
      <c r="Q94" s="257"/>
      <c r="R94" s="257"/>
      <c r="S94" s="257"/>
      <c r="T94" s="258"/>
    </row>
    <row r="95" spans="1:27" s="259" customFormat="1" ht="16.5">
      <c r="A95" s="260"/>
      <c r="B95" s="261"/>
      <c r="C95" s="262" t="s">
        <v>25</v>
      </c>
      <c r="D95" s="263" t="s">
        <v>161</v>
      </c>
      <c r="E95" s="264">
        <v>1</v>
      </c>
      <c r="F95" s="265">
        <f>F94*E95</f>
        <v>5</v>
      </c>
      <c r="G95" s="265"/>
      <c r="H95" s="265"/>
      <c r="I95" s="265"/>
      <c r="J95" s="265"/>
      <c r="K95" s="265"/>
      <c r="L95" s="265"/>
      <c r="M95" s="265"/>
      <c r="N95" s="257"/>
      <c r="O95" s="257"/>
      <c r="P95" s="257"/>
      <c r="Q95" s="257"/>
      <c r="R95" s="257"/>
      <c r="S95" s="257"/>
      <c r="T95" s="258"/>
    </row>
    <row r="96" spans="1:27" s="259" customFormat="1" ht="17.25" customHeight="1">
      <c r="A96" s="260"/>
      <c r="B96" s="261"/>
      <c r="C96" s="266" t="s">
        <v>162</v>
      </c>
      <c r="D96" s="263" t="s">
        <v>0</v>
      </c>
      <c r="E96" s="267">
        <v>6.3299999999999995E-2</v>
      </c>
      <c r="F96" s="265">
        <f>F94*E96</f>
        <v>0.3165</v>
      </c>
      <c r="G96" s="265"/>
      <c r="H96" s="265"/>
      <c r="I96" s="265"/>
      <c r="J96" s="265"/>
      <c r="K96" s="265"/>
      <c r="L96" s="265"/>
      <c r="M96" s="265"/>
      <c r="N96" s="257"/>
      <c r="O96" s="257"/>
      <c r="P96" s="257"/>
      <c r="Q96" s="257"/>
      <c r="R96" s="257"/>
      <c r="S96" s="257"/>
      <c r="T96" s="258"/>
    </row>
    <row r="97" spans="1:27" s="259" customFormat="1" ht="31.5" customHeight="1">
      <c r="A97" s="260"/>
      <c r="B97" s="268"/>
      <c r="C97" s="251" t="s">
        <v>167</v>
      </c>
      <c r="D97" s="263" t="s">
        <v>165</v>
      </c>
      <c r="E97" s="264" t="s">
        <v>163</v>
      </c>
      <c r="F97" s="269">
        <v>5</v>
      </c>
      <c r="G97" s="269"/>
      <c r="H97" s="269"/>
      <c r="I97" s="269"/>
      <c r="J97" s="269"/>
      <c r="K97" s="269"/>
      <c r="L97" s="269"/>
      <c r="M97" s="265"/>
      <c r="N97" s="257"/>
      <c r="O97" s="257"/>
      <c r="P97" s="257"/>
      <c r="Q97" s="257"/>
      <c r="R97" s="257"/>
      <c r="S97" s="257"/>
      <c r="T97" s="258"/>
    </row>
    <row r="98" spans="1:27" s="259" customFormat="1" ht="16.5">
      <c r="A98" s="260"/>
      <c r="B98" s="268"/>
      <c r="C98" s="251" t="s">
        <v>168</v>
      </c>
      <c r="D98" s="263" t="s">
        <v>165</v>
      </c>
      <c r="E98" s="264" t="s">
        <v>163</v>
      </c>
      <c r="F98" s="269">
        <v>10</v>
      </c>
      <c r="G98" s="269"/>
      <c r="H98" s="269"/>
      <c r="I98" s="269"/>
      <c r="J98" s="269"/>
      <c r="K98" s="269"/>
      <c r="L98" s="269"/>
      <c r="M98" s="265"/>
      <c r="N98" s="257"/>
      <c r="O98" s="257"/>
      <c r="P98" s="257"/>
      <c r="Q98" s="257"/>
      <c r="R98" s="257"/>
      <c r="S98" s="257"/>
      <c r="T98" s="258"/>
    </row>
    <row r="99" spans="1:27" s="259" customFormat="1" ht="16.5">
      <c r="A99" s="260"/>
      <c r="B99" s="268"/>
      <c r="C99" s="251" t="s">
        <v>169</v>
      </c>
      <c r="D99" s="263" t="s">
        <v>165</v>
      </c>
      <c r="E99" s="264" t="s">
        <v>163</v>
      </c>
      <c r="F99" s="269">
        <v>5</v>
      </c>
      <c r="G99" s="269"/>
      <c r="H99" s="269"/>
      <c r="I99" s="269"/>
      <c r="J99" s="269"/>
      <c r="K99" s="269"/>
      <c r="L99" s="269"/>
      <c r="M99" s="265"/>
      <c r="N99" s="257"/>
      <c r="O99" s="257"/>
      <c r="P99" s="257"/>
      <c r="Q99" s="257"/>
      <c r="R99" s="257"/>
      <c r="S99" s="257"/>
      <c r="T99" s="258"/>
    </row>
    <row r="100" spans="1:27" s="259" customFormat="1" ht="17.25" thickBot="1">
      <c r="A100" s="270"/>
      <c r="B100" s="271"/>
      <c r="C100" s="272" t="s">
        <v>164</v>
      </c>
      <c r="D100" s="273" t="s">
        <v>0</v>
      </c>
      <c r="E100" s="274">
        <v>2.8E-3</v>
      </c>
      <c r="F100" s="275">
        <f>F94*E100</f>
        <v>1.4E-2</v>
      </c>
      <c r="G100" s="275"/>
      <c r="H100" s="275"/>
      <c r="I100" s="275"/>
      <c r="J100" s="275"/>
      <c r="K100" s="276"/>
      <c r="L100" s="276"/>
      <c r="M100" s="275"/>
      <c r="N100" s="257"/>
      <c r="O100" s="257"/>
      <c r="P100" s="257"/>
      <c r="Q100" s="257"/>
      <c r="R100" s="257"/>
      <c r="S100" s="257"/>
      <c r="T100" s="258"/>
    </row>
    <row r="101" spans="1:27" s="84" customFormat="1" ht="32.25" customHeight="1">
      <c r="A101" s="204"/>
      <c r="B101" s="205"/>
      <c r="C101" s="206" t="s">
        <v>155</v>
      </c>
      <c r="D101" s="151" t="s">
        <v>24</v>
      </c>
      <c r="E101" s="207"/>
      <c r="F101" s="147">
        <v>0.17100000000000001</v>
      </c>
      <c r="G101" s="208"/>
      <c r="H101" s="209"/>
      <c r="I101" s="210"/>
      <c r="J101" s="211"/>
      <c r="K101" s="210"/>
      <c r="L101" s="211"/>
      <c r="M101" s="210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</row>
    <row r="102" spans="1:27" s="84" customFormat="1" ht="16.5" customHeight="1">
      <c r="A102" s="212"/>
      <c r="B102" s="205"/>
      <c r="C102" s="213" t="s">
        <v>25</v>
      </c>
      <c r="D102" s="212" t="s">
        <v>23</v>
      </c>
      <c r="E102" s="214">
        <v>43.1</v>
      </c>
      <c r="F102" s="215">
        <f>F101*E102</f>
        <v>7.3701000000000008</v>
      </c>
      <c r="G102" s="216"/>
      <c r="H102" s="217"/>
      <c r="I102" s="216"/>
      <c r="J102" s="217"/>
      <c r="K102" s="216"/>
      <c r="L102" s="217"/>
      <c r="M102" s="216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</row>
    <row r="103" spans="1:27" s="84" customFormat="1" ht="16.5" customHeight="1">
      <c r="A103" s="212">
        <v>13</v>
      </c>
      <c r="B103" s="205" t="s">
        <v>91</v>
      </c>
      <c r="C103" s="213" t="s">
        <v>26</v>
      </c>
      <c r="D103" s="218" t="s">
        <v>0</v>
      </c>
      <c r="E103" s="214">
        <v>2.2400000000000002</v>
      </c>
      <c r="F103" s="215">
        <f>F101*E103</f>
        <v>0.38304000000000005</v>
      </c>
      <c r="G103" s="216"/>
      <c r="H103" s="217"/>
      <c r="I103" s="216"/>
      <c r="J103" s="217"/>
      <c r="K103" s="216"/>
      <c r="L103" s="217"/>
      <c r="M103" s="216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</row>
    <row r="104" spans="1:27" s="84" customFormat="1" ht="16.5" customHeight="1">
      <c r="A104" s="212"/>
      <c r="B104" s="205"/>
      <c r="C104" s="213" t="s">
        <v>156</v>
      </c>
      <c r="D104" s="218" t="s">
        <v>31</v>
      </c>
      <c r="E104" s="214">
        <v>102.7</v>
      </c>
      <c r="F104" s="215">
        <f>F101*E104</f>
        <v>17.561700000000002</v>
      </c>
      <c r="G104" s="216"/>
      <c r="H104" s="217"/>
      <c r="I104" s="216"/>
      <c r="J104" s="217"/>
      <c r="K104" s="216"/>
      <c r="L104" s="217"/>
      <c r="M104" s="216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</row>
    <row r="105" spans="1:27" s="84" customFormat="1" ht="16.5" customHeight="1">
      <c r="A105" s="220"/>
      <c r="B105" s="221"/>
      <c r="C105" s="222" t="s">
        <v>29</v>
      </c>
      <c r="D105" s="221" t="s">
        <v>0</v>
      </c>
      <c r="E105" s="223">
        <v>10.7</v>
      </c>
      <c r="F105" s="224">
        <f>F101*E105</f>
        <v>1.8297000000000001</v>
      </c>
      <c r="G105" s="225"/>
      <c r="H105" s="226"/>
      <c r="I105" s="225"/>
      <c r="J105" s="226"/>
      <c r="K105" s="225"/>
      <c r="L105" s="226"/>
      <c r="M105" s="225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</row>
    <row r="106" spans="1:27" s="84" customFormat="1">
      <c r="A106" s="172"/>
      <c r="B106" s="172"/>
      <c r="C106" s="153" t="s">
        <v>172</v>
      </c>
      <c r="D106" s="154" t="s">
        <v>24</v>
      </c>
      <c r="E106" s="228"/>
      <c r="F106" s="229">
        <v>7.1400000000000005E-2</v>
      </c>
      <c r="G106" s="157"/>
      <c r="H106" s="158"/>
      <c r="I106" s="157"/>
      <c r="J106" s="158"/>
      <c r="K106" s="157"/>
      <c r="L106" s="158"/>
      <c r="M106" s="159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</row>
    <row r="107" spans="1:27" s="84" customFormat="1">
      <c r="A107" s="172"/>
      <c r="B107" s="172"/>
      <c r="C107" s="153" t="s">
        <v>52</v>
      </c>
      <c r="D107" s="172" t="s">
        <v>23</v>
      </c>
      <c r="E107" s="228">
        <v>8.8000000000000007</v>
      </c>
      <c r="F107" s="230">
        <f>F106*E107</f>
        <v>0.6283200000000001</v>
      </c>
      <c r="G107" s="157"/>
      <c r="H107" s="158"/>
      <c r="I107" s="157"/>
      <c r="J107" s="158"/>
      <c r="K107" s="157"/>
      <c r="L107" s="158"/>
      <c r="M107" s="159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</row>
    <row r="108" spans="1:27" s="84" customFormat="1">
      <c r="A108" s="172">
        <v>14</v>
      </c>
      <c r="B108" s="172" t="s">
        <v>171</v>
      </c>
      <c r="C108" s="153" t="s">
        <v>118</v>
      </c>
      <c r="D108" s="154" t="s">
        <v>30</v>
      </c>
      <c r="E108" s="228">
        <v>11</v>
      </c>
      <c r="F108" s="230">
        <f>F106*E108</f>
        <v>0.7854000000000001</v>
      </c>
      <c r="G108" s="157"/>
      <c r="H108" s="158"/>
      <c r="I108" s="157"/>
      <c r="J108" s="158"/>
      <c r="K108" s="157"/>
      <c r="L108" s="158"/>
      <c r="M108" s="159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</row>
    <row r="109" spans="1:27" s="84" customFormat="1">
      <c r="A109" s="176"/>
      <c r="B109" s="165"/>
      <c r="C109" s="179" t="s">
        <v>29</v>
      </c>
      <c r="D109" s="165" t="s">
        <v>0</v>
      </c>
      <c r="E109" s="231">
        <v>0.06</v>
      </c>
      <c r="F109" s="232">
        <f>F106*E109</f>
        <v>4.2840000000000005E-3</v>
      </c>
      <c r="G109" s="168"/>
      <c r="H109" s="169"/>
      <c r="I109" s="168"/>
      <c r="J109" s="169"/>
      <c r="K109" s="168"/>
      <c r="L109" s="169"/>
      <c r="M109" s="170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</row>
    <row r="110" spans="1:27" s="91" customFormat="1">
      <c r="A110" s="212"/>
      <c r="B110" s="218"/>
      <c r="C110" s="213" t="s">
        <v>94</v>
      </c>
      <c r="D110" s="218" t="s">
        <v>24</v>
      </c>
      <c r="E110" s="237"/>
      <c r="F110" s="277">
        <v>5.2200000000000003E-2</v>
      </c>
      <c r="G110" s="278"/>
      <c r="H110" s="279"/>
      <c r="I110" s="280"/>
      <c r="J110" s="218"/>
      <c r="K110" s="278"/>
      <c r="L110" s="281"/>
      <c r="M110" s="28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</row>
    <row r="111" spans="1:27" s="91" customFormat="1">
      <c r="A111" s="212"/>
      <c r="B111" s="212"/>
      <c r="C111" s="213" t="s">
        <v>52</v>
      </c>
      <c r="D111" s="212" t="s">
        <v>23</v>
      </c>
      <c r="E111" s="282">
        <v>68</v>
      </c>
      <c r="F111" s="283">
        <f>F110*E111</f>
        <v>3.5496000000000003</v>
      </c>
      <c r="G111" s="216"/>
      <c r="H111" s="217"/>
      <c r="I111" s="216"/>
      <c r="J111" s="217"/>
      <c r="K111" s="216"/>
      <c r="L111" s="217"/>
      <c r="M111" s="216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</row>
    <row r="112" spans="1:27" s="91" customFormat="1">
      <c r="A112" s="212"/>
      <c r="B112" s="212"/>
      <c r="C112" s="213" t="s">
        <v>26</v>
      </c>
      <c r="D112" s="218" t="s">
        <v>0</v>
      </c>
      <c r="E112" s="282">
        <v>0.03</v>
      </c>
      <c r="F112" s="284">
        <f>F110*E112</f>
        <v>1.5660000000000001E-3</v>
      </c>
      <c r="G112" s="216"/>
      <c r="H112" s="217"/>
      <c r="I112" s="216"/>
      <c r="J112" s="217"/>
      <c r="K112" s="216"/>
      <c r="L112" s="285"/>
      <c r="M112" s="286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</row>
    <row r="113" spans="1:27" s="91" customFormat="1">
      <c r="A113" s="212">
        <v>15</v>
      </c>
      <c r="B113" s="212" t="s">
        <v>92</v>
      </c>
      <c r="C113" s="213" t="s">
        <v>80</v>
      </c>
      <c r="D113" s="218" t="s">
        <v>81</v>
      </c>
      <c r="E113" s="282">
        <v>25.1</v>
      </c>
      <c r="F113" s="283">
        <f>F110*E113</f>
        <v>1.3102200000000002</v>
      </c>
      <c r="G113" s="216"/>
      <c r="H113" s="217"/>
      <c r="I113" s="216"/>
      <c r="J113" s="217"/>
      <c r="K113" s="216"/>
      <c r="L113" s="217"/>
      <c r="M113" s="216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</row>
    <row r="114" spans="1:27" s="91" customFormat="1">
      <c r="A114" s="212"/>
      <c r="B114" s="218"/>
      <c r="C114" s="213" t="s">
        <v>54</v>
      </c>
      <c r="D114" s="218" t="s">
        <v>81</v>
      </c>
      <c r="E114" s="282">
        <v>2.7</v>
      </c>
      <c r="F114" s="283">
        <f>F110*E114</f>
        <v>0.14094000000000001</v>
      </c>
      <c r="G114" s="216"/>
      <c r="H114" s="217"/>
      <c r="I114" s="216"/>
      <c r="J114" s="217"/>
      <c r="K114" s="216"/>
      <c r="L114" s="217"/>
      <c r="M114" s="216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</row>
    <row r="115" spans="1:27" s="91" customFormat="1">
      <c r="A115" s="220"/>
      <c r="B115" s="221"/>
      <c r="C115" s="222" t="s">
        <v>29</v>
      </c>
      <c r="D115" s="221" t="s">
        <v>0</v>
      </c>
      <c r="E115" s="287">
        <v>0.19</v>
      </c>
      <c r="F115" s="288">
        <f>F110*E115</f>
        <v>9.9180000000000015E-3</v>
      </c>
      <c r="G115" s="225"/>
      <c r="H115" s="226"/>
      <c r="I115" s="225"/>
      <c r="J115" s="226"/>
      <c r="K115" s="225"/>
      <c r="L115" s="226"/>
      <c r="M115" s="225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</row>
    <row r="116" spans="1:27" s="91" customFormat="1">
      <c r="A116" s="212"/>
      <c r="B116" s="218"/>
      <c r="C116" s="213" t="s">
        <v>119</v>
      </c>
      <c r="D116" s="218" t="s">
        <v>24</v>
      </c>
      <c r="E116" s="237"/>
      <c r="F116" s="277">
        <v>4.2999999999999997E-2</v>
      </c>
      <c r="G116" s="278"/>
      <c r="H116" s="279"/>
      <c r="I116" s="280"/>
      <c r="J116" s="218"/>
      <c r="K116" s="278"/>
      <c r="L116" s="281"/>
      <c r="M116" s="28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</row>
    <row r="117" spans="1:27" s="91" customFormat="1">
      <c r="A117" s="212"/>
      <c r="B117" s="212" t="s">
        <v>79</v>
      </c>
      <c r="C117" s="213" t="s">
        <v>52</v>
      </c>
      <c r="D117" s="212" t="s">
        <v>23</v>
      </c>
      <c r="E117" s="282">
        <v>142</v>
      </c>
      <c r="F117" s="283">
        <f>F116*E117</f>
        <v>6.1059999999999999</v>
      </c>
      <c r="G117" s="216"/>
      <c r="H117" s="217"/>
      <c r="I117" s="216"/>
      <c r="J117" s="217"/>
      <c r="K117" s="216"/>
      <c r="L117" s="217"/>
      <c r="M117" s="216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</row>
    <row r="118" spans="1:27" s="91" customFormat="1">
      <c r="A118" s="212"/>
      <c r="B118" s="218"/>
      <c r="C118" s="213" t="s">
        <v>26</v>
      </c>
      <c r="D118" s="218" t="s">
        <v>0</v>
      </c>
      <c r="E118" s="282">
        <v>0.1</v>
      </c>
      <c r="F118" s="283">
        <f>F116*E118</f>
        <v>4.3E-3</v>
      </c>
      <c r="G118" s="216"/>
      <c r="H118" s="217"/>
      <c r="I118" s="216"/>
      <c r="J118" s="217"/>
      <c r="K118" s="216"/>
      <c r="L118" s="217"/>
      <c r="M118" s="216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</row>
    <row r="119" spans="1:27" s="91" customFormat="1">
      <c r="A119" s="212">
        <v>16</v>
      </c>
      <c r="B119" s="218"/>
      <c r="C119" s="213" t="s">
        <v>80</v>
      </c>
      <c r="D119" s="218" t="s">
        <v>81</v>
      </c>
      <c r="E119" s="282">
        <v>24.6</v>
      </c>
      <c r="F119" s="283">
        <f>F116*E119</f>
        <v>1.0578000000000001</v>
      </c>
      <c r="G119" s="216"/>
      <c r="H119" s="217"/>
      <c r="I119" s="216"/>
      <c r="J119" s="217"/>
      <c r="K119" s="216"/>
      <c r="L119" s="217"/>
      <c r="M119" s="216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</row>
    <row r="120" spans="1:27" s="91" customFormat="1">
      <c r="A120" s="212"/>
      <c r="B120" s="218"/>
      <c r="C120" s="213" t="s">
        <v>53</v>
      </c>
      <c r="D120" s="218" t="s">
        <v>81</v>
      </c>
      <c r="E120" s="282">
        <v>56</v>
      </c>
      <c r="F120" s="283">
        <f>F116*E120</f>
        <v>2.4079999999999999</v>
      </c>
      <c r="G120" s="216"/>
      <c r="H120" s="217"/>
      <c r="I120" s="216"/>
      <c r="J120" s="217"/>
      <c r="K120" s="216"/>
      <c r="L120" s="217"/>
      <c r="M120" s="216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</row>
    <row r="121" spans="1:27" s="91" customFormat="1">
      <c r="A121" s="212"/>
      <c r="B121" s="218"/>
      <c r="C121" s="213" t="s">
        <v>54</v>
      </c>
      <c r="D121" s="218" t="s">
        <v>81</v>
      </c>
      <c r="E121" s="282">
        <v>3</v>
      </c>
      <c r="F121" s="283">
        <f>F116*E121</f>
        <v>0.129</v>
      </c>
      <c r="G121" s="216"/>
      <c r="H121" s="217"/>
      <c r="I121" s="216"/>
      <c r="J121" s="217"/>
      <c r="K121" s="216"/>
      <c r="L121" s="217"/>
      <c r="M121" s="216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</row>
    <row r="122" spans="1:27" s="91" customFormat="1">
      <c r="A122" s="220"/>
      <c r="B122" s="221"/>
      <c r="C122" s="222" t="s">
        <v>29</v>
      </c>
      <c r="D122" s="221" t="s">
        <v>0</v>
      </c>
      <c r="E122" s="287">
        <v>1.8</v>
      </c>
      <c r="F122" s="288">
        <f>F116*E122</f>
        <v>7.7399999999999997E-2</v>
      </c>
      <c r="G122" s="225"/>
      <c r="H122" s="226"/>
      <c r="I122" s="225"/>
      <c r="J122" s="226"/>
      <c r="K122" s="225"/>
      <c r="L122" s="226"/>
      <c r="M122" s="225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</row>
    <row r="123" spans="1:27" s="84" customFormat="1" ht="21" customHeight="1">
      <c r="A123" s="289">
        <v>17</v>
      </c>
      <c r="B123" s="289" t="s">
        <v>129</v>
      </c>
      <c r="C123" s="290" t="s">
        <v>153</v>
      </c>
      <c r="D123" s="291" t="s">
        <v>32</v>
      </c>
      <c r="E123" s="81"/>
      <c r="F123" s="292">
        <v>18.399999999999999</v>
      </c>
      <c r="G123" s="82"/>
      <c r="H123" s="82"/>
      <c r="I123" s="82"/>
      <c r="J123" s="293"/>
      <c r="K123" s="82"/>
      <c r="L123" s="293"/>
      <c r="M123" s="294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</row>
    <row r="124" spans="1:27" s="84" customFormat="1" ht="33" customHeight="1">
      <c r="A124" s="289">
        <v>18</v>
      </c>
      <c r="B124" s="289" t="s">
        <v>129</v>
      </c>
      <c r="C124" s="262" t="s">
        <v>170</v>
      </c>
      <c r="D124" s="291" t="s">
        <v>32</v>
      </c>
      <c r="E124" s="81"/>
      <c r="F124" s="292">
        <v>19.3</v>
      </c>
      <c r="G124" s="82"/>
      <c r="H124" s="82"/>
      <c r="I124" s="82"/>
      <c r="J124" s="293"/>
      <c r="K124" s="82"/>
      <c r="L124" s="293"/>
      <c r="M124" s="294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</row>
    <row r="125" spans="1:27" s="84" customFormat="1" ht="32.25" customHeight="1">
      <c r="A125" s="204"/>
      <c r="B125" s="205"/>
      <c r="C125" s="206" t="s">
        <v>154</v>
      </c>
      <c r="D125" s="151" t="s">
        <v>24</v>
      </c>
      <c r="E125" s="207"/>
      <c r="F125" s="147">
        <v>0.105</v>
      </c>
      <c r="G125" s="208"/>
      <c r="H125" s="209"/>
      <c r="I125" s="210"/>
      <c r="J125" s="211"/>
      <c r="K125" s="210"/>
      <c r="L125" s="211"/>
      <c r="M125" s="210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</row>
    <row r="126" spans="1:27" s="84" customFormat="1" ht="16.5" customHeight="1">
      <c r="A126" s="212"/>
      <c r="B126" s="205"/>
      <c r="C126" s="213" t="s">
        <v>25</v>
      </c>
      <c r="D126" s="212" t="s">
        <v>23</v>
      </c>
      <c r="E126" s="214">
        <v>43.1</v>
      </c>
      <c r="F126" s="215">
        <f>F125*E126</f>
        <v>4.5255000000000001</v>
      </c>
      <c r="G126" s="216"/>
      <c r="H126" s="217"/>
      <c r="I126" s="216"/>
      <c r="J126" s="217"/>
      <c r="K126" s="216"/>
      <c r="L126" s="217"/>
      <c r="M126" s="216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</row>
    <row r="127" spans="1:27" s="84" customFormat="1" ht="16.5" customHeight="1">
      <c r="A127" s="212">
        <v>19</v>
      </c>
      <c r="B127" s="205" t="s">
        <v>91</v>
      </c>
      <c r="C127" s="213" t="s">
        <v>26</v>
      </c>
      <c r="D127" s="218" t="s">
        <v>0</v>
      </c>
      <c r="E127" s="214">
        <v>2.2400000000000002</v>
      </c>
      <c r="F127" s="215">
        <f>F125*E127</f>
        <v>0.23520000000000002</v>
      </c>
      <c r="G127" s="216"/>
      <c r="H127" s="217"/>
      <c r="I127" s="216"/>
      <c r="J127" s="217"/>
      <c r="K127" s="216"/>
      <c r="L127" s="217"/>
      <c r="M127" s="216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</row>
    <row r="128" spans="1:27" s="84" customFormat="1" ht="16.5" customHeight="1">
      <c r="A128" s="212"/>
      <c r="B128" s="205"/>
      <c r="C128" s="213" t="s">
        <v>122</v>
      </c>
      <c r="D128" s="218" t="s">
        <v>31</v>
      </c>
      <c r="E128" s="214">
        <v>102.7</v>
      </c>
      <c r="F128" s="215">
        <f>F125*E128</f>
        <v>10.7835</v>
      </c>
      <c r="G128" s="216"/>
      <c r="H128" s="217"/>
      <c r="I128" s="216"/>
      <c r="J128" s="217"/>
      <c r="K128" s="216"/>
      <c r="L128" s="217"/>
      <c r="M128" s="216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</row>
    <row r="129" spans="1:190" s="84" customFormat="1" ht="16.5" customHeight="1">
      <c r="A129" s="220"/>
      <c r="B129" s="221"/>
      <c r="C129" s="222" t="s">
        <v>29</v>
      </c>
      <c r="D129" s="221" t="s">
        <v>0</v>
      </c>
      <c r="E129" s="223">
        <v>10.7</v>
      </c>
      <c r="F129" s="224">
        <f>F125*E129</f>
        <v>1.1234999999999999</v>
      </c>
      <c r="G129" s="225"/>
      <c r="H129" s="226"/>
      <c r="I129" s="225"/>
      <c r="J129" s="226"/>
      <c r="K129" s="225"/>
      <c r="L129" s="226"/>
      <c r="M129" s="225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</row>
    <row r="130" spans="1:190" s="83" customFormat="1">
      <c r="A130" s="176"/>
      <c r="B130" s="92"/>
      <c r="C130" s="93" t="s">
        <v>70</v>
      </c>
      <c r="D130" s="92"/>
      <c r="E130" s="94"/>
      <c r="F130" s="94"/>
      <c r="G130" s="95"/>
      <c r="H130" s="82"/>
      <c r="I130" s="82"/>
      <c r="J130" s="82"/>
      <c r="K130" s="82"/>
      <c r="L130" s="82"/>
      <c r="M130" s="82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</row>
    <row r="131" spans="1:190" s="83" customFormat="1">
      <c r="A131" s="92"/>
      <c r="B131" s="92"/>
      <c r="C131" s="93" t="s">
        <v>49</v>
      </c>
      <c r="D131" s="96" t="s">
        <v>196</v>
      </c>
      <c r="E131" s="94"/>
      <c r="F131" s="94"/>
      <c r="G131" s="95"/>
      <c r="H131" s="82"/>
      <c r="I131" s="82"/>
      <c r="J131" s="82"/>
      <c r="K131" s="82"/>
      <c r="L131" s="82"/>
      <c r="M131" s="82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</row>
    <row r="132" spans="1:190" s="83" customFormat="1">
      <c r="A132" s="92"/>
      <c r="B132" s="92"/>
      <c r="C132" s="93" t="s">
        <v>2</v>
      </c>
      <c r="D132" s="97"/>
      <c r="E132" s="94"/>
      <c r="F132" s="94"/>
      <c r="G132" s="95"/>
      <c r="H132" s="82"/>
      <c r="I132" s="82"/>
      <c r="J132" s="82"/>
      <c r="K132" s="82"/>
      <c r="L132" s="82"/>
      <c r="M132" s="82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</row>
    <row r="133" spans="1:190" s="83" customFormat="1">
      <c r="A133" s="92"/>
      <c r="B133" s="92"/>
      <c r="C133" s="93" t="s">
        <v>50</v>
      </c>
      <c r="D133" s="96" t="s">
        <v>196</v>
      </c>
      <c r="E133" s="94"/>
      <c r="F133" s="94"/>
      <c r="G133" s="95"/>
      <c r="H133" s="82"/>
      <c r="I133" s="86"/>
      <c r="J133" s="82"/>
      <c r="K133" s="86"/>
      <c r="L133" s="82"/>
      <c r="M133" s="82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</row>
    <row r="134" spans="1:190" s="83" customFormat="1">
      <c r="A134" s="98"/>
      <c r="B134" s="98"/>
      <c r="C134" s="99" t="s">
        <v>2</v>
      </c>
      <c r="D134" s="98"/>
      <c r="E134" s="100"/>
      <c r="F134" s="101"/>
      <c r="G134" s="100"/>
      <c r="H134" s="100"/>
      <c r="I134" s="100"/>
      <c r="J134" s="100"/>
      <c r="K134" s="100"/>
      <c r="L134" s="100"/>
      <c r="M134" s="100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</row>
    <row r="135" spans="1:190" s="83" customFormat="1">
      <c r="A135" s="92"/>
      <c r="B135" s="92"/>
      <c r="C135" s="93" t="s">
        <v>191</v>
      </c>
      <c r="D135" s="96">
        <v>0.02</v>
      </c>
      <c r="E135" s="94"/>
      <c r="F135" s="94"/>
      <c r="G135" s="95"/>
      <c r="H135" s="82"/>
      <c r="I135" s="86"/>
      <c r="J135" s="82"/>
      <c r="K135" s="86"/>
      <c r="L135" s="82"/>
      <c r="M135" s="82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</row>
    <row r="136" spans="1:190" s="83" customFormat="1">
      <c r="A136" s="98"/>
      <c r="B136" s="98"/>
      <c r="C136" s="99" t="s">
        <v>2</v>
      </c>
      <c r="D136" s="98"/>
      <c r="E136" s="100"/>
      <c r="F136" s="101"/>
      <c r="G136" s="100"/>
      <c r="H136" s="100"/>
      <c r="I136" s="100"/>
      <c r="J136" s="100"/>
      <c r="K136" s="100"/>
      <c r="L136" s="100"/>
      <c r="M136" s="100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</row>
    <row r="137" spans="1:190" s="83" customFormat="1">
      <c r="A137" s="92"/>
      <c r="B137" s="92"/>
      <c r="C137" s="93" t="s">
        <v>51</v>
      </c>
      <c r="D137" s="97">
        <v>0.18</v>
      </c>
      <c r="E137" s="94"/>
      <c r="F137" s="94"/>
      <c r="G137" s="95"/>
      <c r="H137" s="82"/>
      <c r="I137" s="86"/>
      <c r="J137" s="82"/>
      <c r="K137" s="86"/>
      <c r="L137" s="82"/>
      <c r="M137" s="82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</row>
    <row r="138" spans="1:190" s="83" customFormat="1">
      <c r="A138" s="92"/>
      <c r="B138" s="92"/>
      <c r="C138" s="93" t="s">
        <v>73</v>
      </c>
      <c r="D138" s="92"/>
      <c r="E138" s="94"/>
      <c r="F138" s="94"/>
      <c r="G138" s="95"/>
      <c r="H138" s="102"/>
      <c r="I138" s="102"/>
      <c r="J138" s="102"/>
      <c r="K138" s="102"/>
      <c r="L138" s="102"/>
      <c r="M138" s="102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</row>
    <row r="139" spans="1:190" s="91" customFormat="1">
      <c r="A139" s="220"/>
      <c r="B139" s="221"/>
      <c r="C139" s="295" t="s">
        <v>72</v>
      </c>
      <c r="D139" s="221"/>
      <c r="E139" s="296"/>
      <c r="F139" s="297"/>
      <c r="G139" s="298"/>
      <c r="H139" s="299"/>
      <c r="I139" s="298"/>
      <c r="J139" s="299"/>
      <c r="K139" s="298"/>
      <c r="L139" s="299"/>
      <c r="M139" s="298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</row>
    <row r="140" spans="1:190" s="91" customFormat="1">
      <c r="A140" s="212">
        <v>1</v>
      </c>
      <c r="B140" s="300" t="s">
        <v>131</v>
      </c>
      <c r="C140" s="301" t="s">
        <v>132</v>
      </c>
      <c r="D140" s="218" t="s">
        <v>57</v>
      </c>
      <c r="E140" s="302"/>
      <c r="F140" s="237">
        <v>0.04</v>
      </c>
      <c r="G140" s="303"/>
      <c r="H140" s="304"/>
      <c r="I140" s="303"/>
      <c r="J140" s="304"/>
      <c r="K140" s="303"/>
      <c r="L140" s="304"/>
      <c r="M140" s="303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</row>
    <row r="141" spans="1:190" s="91" customFormat="1">
      <c r="A141" s="212"/>
      <c r="B141" s="212"/>
      <c r="C141" s="236" t="s">
        <v>25</v>
      </c>
      <c r="D141" s="212" t="s">
        <v>23</v>
      </c>
      <c r="E141" s="280">
        <v>27</v>
      </c>
      <c r="F141" s="215">
        <f>F140*E141</f>
        <v>1.08</v>
      </c>
      <c r="G141" s="303"/>
      <c r="H141" s="303"/>
      <c r="I141" s="303"/>
      <c r="J141" s="304"/>
      <c r="K141" s="303"/>
      <c r="L141" s="304"/>
      <c r="M141" s="303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</row>
    <row r="142" spans="1:190" s="91" customFormat="1">
      <c r="A142" s="212"/>
      <c r="B142" s="218"/>
      <c r="C142" s="236" t="s">
        <v>56</v>
      </c>
      <c r="D142" s="218" t="s">
        <v>0</v>
      </c>
      <c r="E142" s="280">
        <v>7.46</v>
      </c>
      <c r="F142" s="215">
        <f>F140*E142</f>
        <v>0.2984</v>
      </c>
      <c r="G142" s="305"/>
      <c r="H142" s="305"/>
      <c r="I142" s="303"/>
      <c r="J142" s="303"/>
      <c r="K142" s="303"/>
      <c r="L142" s="304"/>
      <c r="M142" s="303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</row>
    <row r="143" spans="1:190" s="91" customFormat="1">
      <c r="A143" s="212"/>
      <c r="B143" s="218"/>
      <c r="C143" s="236" t="s">
        <v>26</v>
      </c>
      <c r="D143" s="218" t="s">
        <v>0</v>
      </c>
      <c r="E143" s="280">
        <v>0.04</v>
      </c>
      <c r="F143" s="306">
        <f>F140*E143</f>
        <v>1.6000000000000001E-3</v>
      </c>
      <c r="G143" s="305"/>
      <c r="H143" s="303"/>
      <c r="I143" s="303"/>
      <c r="J143" s="304"/>
      <c r="K143" s="303"/>
      <c r="L143" s="286"/>
      <c r="M143" s="286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</row>
    <row r="144" spans="1:190" s="91" customFormat="1">
      <c r="A144" s="307"/>
      <c r="B144" s="307"/>
      <c r="C144" s="308" t="s">
        <v>132</v>
      </c>
      <c r="D144" s="307" t="s">
        <v>55</v>
      </c>
      <c r="E144" s="309">
        <v>100</v>
      </c>
      <c r="F144" s="310">
        <f>F140*E144</f>
        <v>4</v>
      </c>
      <c r="G144" s="311"/>
      <c r="H144" s="311"/>
      <c r="I144" s="311"/>
      <c r="J144" s="311"/>
      <c r="K144" s="311"/>
      <c r="L144" s="311"/>
      <c r="M144" s="298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</row>
    <row r="145" spans="1:27" s="91" customFormat="1">
      <c r="A145" s="312">
        <v>2</v>
      </c>
      <c r="B145" s="304" t="s">
        <v>58</v>
      </c>
      <c r="C145" s="313" t="s">
        <v>140</v>
      </c>
      <c r="D145" s="304" t="s">
        <v>57</v>
      </c>
      <c r="E145" s="314"/>
      <c r="F145" s="315">
        <v>0.28000000000000003</v>
      </c>
      <c r="G145" s="316"/>
      <c r="H145" s="305"/>
      <c r="I145" s="317"/>
      <c r="J145" s="304"/>
      <c r="K145" s="317"/>
      <c r="L145" s="303"/>
      <c r="M145" s="303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</row>
    <row r="146" spans="1:27" s="91" customFormat="1">
      <c r="A146" s="312"/>
      <c r="B146" s="303"/>
      <c r="C146" s="318" t="s">
        <v>25</v>
      </c>
      <c r="D146" s="303" t="s">
        <v>23</v>
      </c>
      <c r="E146" s="314">
        <v>57</v>
      </c>
      <c r="F146" s="315">
        <f>F145*E146</f>
        <v>15.96</v>
      </c>
      <c r="G146" s="317"/>
      <c r="H146" s="303"/>
      <c r="I146" s="317"/>
      <c r="J146" s="304"/>
      <c r="K146" s="317"/>
      <c r="L146" s="304"/>
      <c r="M146" s="303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</row>
    <row r="147" spans="1:27" s="91" customFormat="1">
      <c r="A147" s="312"/>
      <c r="B147" s="304"/>
      <c r="C147" s="318" t="s">
        <v>56</v>
      </c>
      <c r="D147" s="304" t="s">
        <v>0</v>
      </c>
      <c r="E147" s="314">
        <v>9.3000000000000007</v>
      </c>
      <c r="F147" s="315">
        <f>F145*E147</f>
        <v>2.6040000000000005</v>
      </c>
      <c r="G147" s="316"/>
      <c r="H147" s="305"/>
      <c r="I147" s="317"/>
      <c r="J147" s="303"/>
      <c r="K147" s="317"/>
      <c r="L147" s="304"/>
      <c r="M147" s="303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</row>
    <row r="148" spans="1:27" s="91" customFormat="1">
      <c r="A148" s="312"/>
      <c r="B148" s="304"/>
      <c r="C148" s="318" t="s">
        <v>26</v>
      </c>
      <c r="D148" s="304" t="s">
        <v>0</v>
      </c>
      <c r="E148" s="314">
        <v>51.9</v>
      </c>
      <c r="F148" s="315">
        <f>F145*E148</f>
        <v>14.532000000000002</v>
      </c>
      <c r="G148" s="316"/>
      <c r="H148" s="303"/>
      <c r="I148" s="317"/>
      <c r="J148" s="304"/>
      <c r="K148" s="317"/>
      <c r="L148" s="303"/>
      <c r="M148" s="303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</row>
    <row r="149" spans="1:27" s="91" customFormat="1" ht="18" customHeight="1">
      <c r="A149" s="319"/>
      <c r="B149" s="299"/>
      <c r="C149" s="320" t="s">
        <v>141</v>
      </c>
      <c r="D149" s="299" t="s">
        <v>55</v>
      </c>
      <c r="E149" s="298">
        <v>100</v>
      </c>
      <c r="F149" s="321">
        <f>F145*E149</f>
        <v>28.000000000000004</v>
      </c>
      <c r="G149" s="322"/>
      <c r="H149" s="311"/>
      <c r="I149" s="323"/>
      <c r="J149" s="298"/>
      <c r="K149" s="323"/>
      <c r="L149" s="299"/>
      <c r="M149" s="298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</row>
    <row r="150" spans="1:27" s="91" customFormat="1">
      <c r="A150" s="212">
        <v>3</v>
      </c>
      <c r="B150" s="218" t="s">
        <v>142</v>
      </c>
      <c r="C150" s="236" t="s">
        <v>143</v>
      </c>
      <c r="D150" s="218"/>
      <c r="E150" s="302"/>
      <c r="F150" s="215"/>
      <c r="G150" s="303"/>
      <c r="H150" s="304"/>
      <c r="I150" s="303"/>
      <c r="J150" s="304"/>
      <c r="K150" s="303"/>
      <c r="L150" s="304"/>
      <c r="M150" s="303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</row>
    <row r="151" spans="1:27" s="91" customFormat="1">
      <c r="A151" s="324"/>
      <c r="B151" s="325"/>
      <c r="C151" s="301" t="s">
        <v>144</v>
      </c>
      <c r="D151" s="218" t="s">
        <v>55</v>
      </c>
      <c r="E151" s="302"/>
      <c r="F151" s="214">
        <v>4</v>
      </c>
      <c r="G151" s="303"/>
      <c r="H151" s="304"/>
      <c r="I151" s="303"/>
      <c r="J151" s="304"/>
      <c r="K151" s="303"/>
      <c r="L151" s="304"/>
      <c r="M151" s="303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</row>
    <row r="152" spans="1:27" s="91" customFormat="1">
      <c r="A152" s="212"/>
      <c r="B152" s="212"/>
      <c r="C152" s="236" t="s">
        <v>25</v>
      </c>
      <c r="D152" s="212" t="s">
        <v>23</v>
      </c>
      <c r="E152" s="302">
        <v>0.34</v>
      </c>
      <c r="F152" s="326">
        <f>F151*E152</f>
        <v>1.36</v>
      </c>
      <c r="G152" s="303"/>
      <c r="H152" s="303"/>
      <c r="I152" s="303"/>
      <c r="J152" s="304"/>
      <c r="K152" s="303"/>
      <c r="L152" s="304"/>
      <c r="M152" s="303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</row>
    <row r="153" spans="1:27" s="91" customFormat="1">
      <c r="A153" s="212"/>
      <c r="B153" s="218"/>
      <c r="C153" s="236" t="s">
        <v>56</v>
      </c>
      <c r="D153" s="218" t="s">
        <v>0</v>
      </c>
      <c r="E153" s="280">
        <v>0.09</v>
      </c>
      <c r="F153" s="326">
        <f>F151*E153</f>
        <v>0.36</v>
      </c>
      <c r="G153" s="305"/>
      <c r="H153" s="305"/>
      <c r="I153" s="303"/>
      <c r="J153" s="303"/>
      <c r="K153" s="303"/>
      <c r="L153" s="304"/>
      <c r="M153" s="303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</row>
    <row r="154" spans="1:27" s="91" customFormat="1">
      <c r="A154" s="212"/>
      <c r="B154" s="218"/>
      <c r="C154" s="236" t="s">
        <v>26</v>
      </c>
      <c r="D154" s="218" t="s">
        <v>0</v>
      </c>
      <c r="E154" s="280">
        <v>0.01</v>
      </c>
      <c r="F154" s="306">
        <f>F151*E154</f>
        <v>0.04</v>
      </c>
      <c r="G154" s="305"/>
      <c r="H154" s="303"/>
      <c r="I154" s="303"/>
      <c r="J154" s="304"/>
      <c r="K154" s="303"/>
      <c r="L154" s="303"/>
      <c r="M154" s="303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</row>
    <row r="155" spans="1:27" s="91" customFormat="1">
      <c r="A155" s="220"/>
      <c r="B155" s="221"/>
      <c r="C155" s="238" t="s">
        <v>145</v>
      </c>
      <c r="D155" s="221" t="s">
        <v>55</v>
      </c>
      <c r="E155" s="327">
        <v>1</v>
      </c>
      <c r="F155" s="297">
        <f>F151*E155</f>
        <v>4</v>
      </c>
      <c r="G155" s="311"/>
      <c r="H155" s="311"/>
      <c r="I155" s="298"/>
      <c r="J155" s="298"/>
      <c r="K155" s="298"/>
      <c r="L155" s="299"/>
      <c r="M155" s="298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</row>
    <row r="156" spans="1:27" s="91" customFormat="1">
      <c r="A156" s="212">
        <v>4</v>
      </c>
      <c r="B156" s="218" t="s">
        <v>133</v>
      </c>
      <c r="C156" s="236" t="s">
        <v>134</v>
      </c>
      <c r="D156" s="218" t="s">
        <v>57</v>
      </c>
      <c r="E156" s="302"/>
      <c r="F156" s="215">
        <v>1.2E-2</v>
      </c>
      <c r="G156" s="305"/>
      <c r="H156" s="303"/>
      <c r="I156" s="303"/>
      <c r="J156" s="304"/>
      <c r="K156" s="303"/>
      <c r="L156" s="303"/>
      <c r="M156" s="303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</row>
    <row r="157" spans="1:27" s="91" customFormat="1">
      <c r="A157" s="212"/>
      <c r="B157" s="212"/>
      <c r="C157" s="236" t="s">
        <v>25</v>
      </c>
      <c r="D157" s="212" t="s">
        <v>23</v>
      </c>
      <c r="E157" s="302">
        <v>135</v>
      </c>
      <c r="F157" s="215">
        <f>F156*E157</f>
        <v>1.62</v>
      </c>
      <c r="G157" s="303"/>
      <c r="H157" s="303"/>
      <c r="I157" s="303"/>
      <c r="J157" s="304"/>
      <c r="K157" s="303"/>
      <c r="L157" s="304"/>
      <c r="M157" s="303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</row>
    <row r="158" spans="1:27" s="91" customFormat="1">
      <c r="A158" s="212"/>
      <c r="B158" s="218"/>
      <c r="C158" s="236" t="s">
        <v>56</v>
      </c>
      <c r="D158" s="218" t="s">
        <v>0</v>
      </c>
      <c r="E158" s="302">
        <v>29.1</v>
      </c>
      <c r="F158" s="215">
        <f>F156*E158</f>
        <v>0.34920000000000001</v>
      </c>
      <c r="G158" s="305"/>
      <c r="H158" s="305"/>
      <c r="I158" s="303"/>
      <c r="J158" s="303"/>
      <c r="K158" s="303"/>
      <c r="L158" s="304"/>
      <c r="M158" s="303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</row>
    <row r="159" spans="1:27" s="91" customFormat="1">
      <c r="A159" s="212"/>
      <c r="B159" s="218"/>
      <c r="C159" s="236" t="s">
        <v>26</v>
      </c>
      <c r="D159" s="218" t="s">
        <v>0</v>
      </c>
      <c r="E159" s="328">
        <v>3.1</v>
      </c>
      <c r="F159" s="215">
        <f>F156*E159</f>
        <v>3.7200000000000004E-2</v>
      </c>
      <c r="G159" s="305"/>
      <c r="H159" s="303"/>
      <c r="I159" s="303"/>
      <c r="J159" s="304"/>
      <c r="K159" s="303"/>
      <c r="L159" s="303"/>
      <c r="M159" s="303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</row>
    <row r="160" spans="1:27" s="91" customFormat="1">
      <c r="A160" s="220"/>
      <c r="B160" s="221"/>
      <c r="C160" s="238" t="s">
        <v>135</v>
      </c>
      <c r="D160" s="221" t="s">
        <v>55</v>
      </c>
      <c r="E160" s="329">
        <v>100</v>
      </c>
      <c r="F160" s="297">
        <f>F156*E160</f>
        <v>1.2</v>
      </c>
      <c r="G160" s="311"/>
      <c r="H160" s="311"/>
      <c r="I160" s="298"/>
      <c r="J160" s="298"/>
      <c r="K160" s="298"/>
      <c r="L160" s="299"/>
      <c r="M160" s="298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</row>
    <row r="161" spans="1:190" s="91" customFormat="1">
      <c r="A161" s="330">
        <v>5</v>
      </c>
      <c r="B161" s="330" t="s">
        <v>146</v>
      </c>
      <c r="C161" s="331" t="s">
        <v>147</v>
      </c>
      <c r="D161" s="330" t="s">
        <v>136</v>
      </c>
      <c r="E161" s="332"/>
      <c r="F161" s="333">
        <v>240</v>
      </c>
      <c r="G161" s="332"/>
      <c r="H161" s="332"/>
      <c r="I161" s="332"/>
      <c r="J161" s="332"/>
      <c r="K161" s="332"/>
      <c r="L161" s="332"/>
      <c r="M161" s="332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</row>
    <row r="162" spans="1:190" s="91" customFormat="1">
      <c r="A162" s="330"/>
      <c r="B162" s="334"/>
      <c r="C162" s="335" t="s">
        <v>137</v>
      </c>
      <c r="D162" s="330" t="s">
        <v>23</v>
      </c>
      <c r="E162" s="332">
        <v>0.04</v>
      </c>
      <c r="F162" s="197">
        <f>F161*E162</f>
        <v>9.6</v>
      </c>
      <c r="G162" s="332"/>
      <c r="H162" s="332"/>
      <c r="I162" s="332"/>
      <c r="J162" s="332"/>
      <c r="K162" s="332"/>
      <c r="L162" s="332"/>
      <c r="M162" s="332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</row>
    <row r="163" spans="1:190" s="91" customFormat="1">
      <c r="A163" s="330"/>
      <c r="B163" s="330"/>
      <c r="C163" s="335" t="s">
        <v>138</v>
      </c>
      <c r="D163" s="330" t="s">
        <v>0</v>
      </c>
      <c r="E163" s="332">
        <v>2.3300000000000001E-2</v>
      </c>
      <c r="F163" s="197">
        <f>F161*E163</f>
        <v>5.5920000000000005</v>
      </c>
      <c r="G163" s="332"/>
      <c r="H163" s="332"/>
      <c r="I163" s="332"/>
      <c r="J163" s="332"/>
      <c r="K163" s="332"/>
      <c r="L163" s="332"/>
      <c r="M163" s="332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</row>
    <row r="164" spans="1:190" s="91" customFormat="1">
      <c r="A164" s="330"/>
      <c r="B164" s="334"/>
      <c r="C164" s="335" t="s">
        <v>148</v>
      </c>
      <c r="D164" s="330"/>
      <c r="E164" s="332"/>
      <c r="F164" s="197"/>
      <c r="G164" s="332"/>
      <c r="H164" s="332"/>
      <c r="I164" s="332"/>
      <c r="J164" s="332"/>
      <c r="K164" s="332"/>
      <c r="L164" s="332"/>
      <c r="M164" s="332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</row>
    <row r="165" spans="1:190" s="91" customFormat="1" ht="15" customHeight="1">
      <c r="A165" s="330"/>
      <c r="B165" s="334"/>
      <c r="C165" s="331" t="s">
        <v>149</v>
      </c>
      <c r="D165" s="330" t="s">
        <v>136</v>
      </c>
      <c r="E165" s="332"/>
      <c r="F165" s="333">
        <v>160</v>
      </c>
      <c r="G165" s="332"/>
      <c r="H165" s="332"/>
      <c r="I165" s="336"/>
      <c r="J165" s="332"/>
      <c r="K165" s="332"/>
      <c r="L165" s="332"/>
      <c r="M165" s="332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</row>
    <row r="166" spans="1:190" s="91" customFormat="1" ht="15.75" customHeight="1">
      <c r="A166" s="330"/>
      <c r="B166" s="334"/>
      <c r="C166" s="331" t="s">
        <v>150</v>
      </c>
      <c r="D166" s="330" t="s">
        <v>136</v>
      </c>
      <c r="E166" s="332"/>
      <c r="F166" s="333">
        <v>80</v>
      </c>
      <c r="G166" s="332"/>
      <c r="H166" s="332"/>
      <c r="I166" s="336"/>
      <c r="J166" s="332"/>
      <c r="K166" s="332"/>
      <c r="L166" s="332"/>
      <c r="M166" s="332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</row>
    <row r="167" spans="1:190" s="91" customFormat="1" ht="18" customHeight="1">
      <c r="A167" s="337"/>
      <c r="B167" s="338"/>
      <c r="C167" s="192" t="s">
        <v>139</v>
      </c>
      <c r="D167" s="337" t="s">
        <v>0</v>
      </c>
      <c r="E167" s="339">
        <v>1.9E-3</v>
      </c>
      <c r="F167" s="340">
        <f>F161*E167</f>
        <v>0.45600000000000002</v>
      </c>
      <c r="G167" s="339"/>
      <c r="H167" s="339"/>
      <c r="I167" s="339"/>
      <c r="J167" s="339"/>
      <c r="K167" s="339"/>
      <c r="L167" s="339"/>
      <c r="M167" s="339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</row>
    <row r="168" spans="1:190" s="91" customFormat="1">
      <c r="A168" s="103"/>
      <c r="B168" s="103"/>
      <c r="C168" s="104" t="s">
        <v>69</v>
      </c>
      <c r="D168" s="103"/>
      <c r="E168" s="105"/>
      <c r="F168" s="105"/>
      <c r="G168" s="106"/>
      <c r="H168" s="106"/>
      <c r="I168" s="106"/>
      <c r="J168" s="106"/>
      <c r="K168" s="106"/>
      <c r="L168" s="106"/>
      <c r="M168" s="106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</row>
    <row r="169" spans="1:190" s="83" customFormat="1" ht="32.25" customHeight="1">
      <c r="A169" s="92"/>
      <c r="B169" s="92"/>
      <c r="C169" s="107" t="s">
        <v>76</v>
      </c>
      <c r="D169" s="96">
        <v>0.75</v>
      </c>
      <c r="E169" s="94"/>
      <c r="F169" s="94"/>
      <c r="G169" s="95"/>
      <c r="H169" s="82"/>
      <c r="I169" s="82"/>
      <c r="J169" s="82"/>
      <c r="K169" s="82"/>
      <c r="L169" s="82"/>
      <c r="M169" s="82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</row>
    <row r="170" spans="1:190" s="83" customFormat="1">
      <c r="A170" s="92"/>
      <c r="B170" s="92"/>
      <c r="C170" s="93" t="s">
        <v>2</v>
      </c>
      <c r="D170" s="97"/>
      <c r="E170" s="94"/>
      <c r="F170" s="94"/>
      <c r="G170" s="95"/>
      <c r="H170" s="82"/>
      <c r="I170" s="82"/>
      <c r="J170" s="82"/>
      <c r="K170" s="82"/>
      <c r="L170" s="82"/>
      <c r="M170" s="82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</row>
    <row r="171" spans="1:190" s="83" customFormat="1">
      <c r="A171" s="92"/>
      <c r="B171" s="92"/>
      <c r="C171" s="93" t="s">
        <v>50</v>
      </c>
      <c r="D171" s="96" t="s">
        <v>196</v>
      </c>
      <c r="E171" s="94"/>
      <c r="F171" s="94"/>
      <c r="G171" s="95"/>
      <c r="H171" s="82"/>
      <c r="I171" s="86"/>
      <c r="J171" s="82"/>
      <c r="K171" s="86"/>
      <c r="L171" s="82"/>
      <c r="M171" s="82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</row>
    <row r="172" spans="1:190" s="83" customFormat="1">
      <c r="A172" s="98"/>
      <c r="B172" s="98"/>
      <c r="C172" s="99" t="s">
        <v>2</v>
      </c>
      <c r="D172" s="98"/>
      <c r="E172" s="100"/>
      <c r="F172" s="101"/>
      <c r="G172" s="100"/>
      <c r="H172" s="100"/>
      <c r="I172" s="100"/>
      <c r="J172" s="100"/>
      <c r="K172" s="100"/>
      <c r="L172" s="100"/>
      <c r="M172" s="100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</row>
    <row r="173" spans="1:190" s="83" customFormat="1">
      <c r="A173" s="92"/>
      <c r="B173" s="92"/>
      <c r="C173" s="93" t="s">
        <v>51</v>
      </c>
      <c r="D173" s="97">
        <v>0.18</v>
      </c>
      <c r="E173" s="94"/>
      <c r="F173" s="94"/>
      <c r="G173" s="95"/>
      <c r="H173" s="82"/>
      <c r="I173" s="86"/>
      <c r="J173" s="82"/>
      <c r="K173" s="86"/>
      <c r="L173" s="82"/>
      <c r="M173" s="82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</row>
    <row r="174" spans="1:190" s="83" customFormat="1">
      <c r="A174" s="92"/>
      <c r="B174" s="92"/>
      <c r="C174" s="93" t="s">
        <v>75</v>
      </c>
      <c r="D174" s="92"/>
      <c r="E174" s="94"/>
      <c r="F174" s="94"/>
      <c r="G174" s="95"/>
      <c r="H174" s="102"/>
      <c r="I174" s="102"/>
      <c r="J174" s="102"/>
      <c r="K174" s="102"/>
      <c r="L174" s="102"/>
      <c r="M174" s="102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</row>
    <row r="175" spans="1:190" s="83" customFormat="1">
      <c r="A175" s="92"/>
      <c r="B175" s="92"/>
      <c r="C175" s="93" t="s">
        <v>74</v>
      </c>
      <c r="D175" s="92"/>
      <c r="E175" s="94"/>
      <c r="F175" s="94"/>
      <c r="G175" s="95"/>
      <c r="H175" s="102"/>
      <c r="I175" s="102"/>
      <c r="J175" s="102"/>
      <c r="K175" s="102"/>
      <c r="L175" s="102"/>
      <c r="M175" s="111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</row>
    <row r="176" spans="1:190" s="43" customFormat="1" ht="18" customHeight="1">
      <c r="A176" s="47"/>
      <c r="B176" s="47"/>
      <c r="C176" s="48"/>
      <c r="D176" s="47"/>
      <c r="E176" s="49"/>
      <c r="F176" s="49"/>
      <c r="G176" s="50"/>
      <c r="H176" s="51"/>
      <c r="I176" s="51"/>
      <c r="J176" s="51"/>
      <c r="K176" s="51"/>
      <c r="L176" s="51"/>
      <c r="M176" s="51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</row>
  </sheetData>
  <sheetProtection selectLockedCells="1"/>
  <mergeCells count="28">
    <mergeCell ref="B6:C6"/>
    <mergeCell ref="A16:A17"/>
    <mergeCell ref="B16:B17"/>
    <mergeCell ref="A8:A11"/>
    <mergeCell ref="B2:C2"/>
    <mergeCell ref="B4:C4"/>
    <mergeCell ref="H7:K7"/>
    <mergeCell ref="B8:B11"/>
    <mergeCell ref="D8:D11"/>
    <mergeCell ref="E8:F8"/>
    <mergeCell ref="I8:J9"/>
    <mergeCell ref="K8:L8"/>
    <mergeCell ref="B7:C7"/>
    <mergeCell ref="A94:A100"/>
    <mergeCell ref="M8:M11"/>
    <mergeCell ref="E9:F9"/>
    <mergeCell ref="K9:L9"/>
    <mergeCell ref="E10:E11"/>
    <mergeCell ref="F10:F11"/>
    <mergeCell ref="H10:H11"/>
    <mergeCell ref="L10:L11"/>
    <mergeCell ref="J10:J11"/>
    <mergeCell ref="G8:H9"/>
    <mergeCell ref="A22:A24"/>
    <mergeCell ref="B23:B24"/>
    <mergeCell ref="A25:A26"/>
    <mergeCell ref="A18:A21"/>
    <mergeCell ref="B19:B21"/>
  </mergeCells>
  <phoneticPr fontId="29" type="noConversion"/>
  <printOptions horizontalCentered="1"/>
  <pageMargins left="0" right="0" top="0.17" bottom="0.41" header="0" footer="0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H131"/>
  <sheetViews>
    <sheetView tabSelected="1" view="pageBreakPreview" zoomScaleNormal="90" zoomScaleSheetLayoutView="100" workbookViewId="0">
      <pane ySplit="12" topLeftCell="A13" activePane="bottomLeft" state="frozen"/>
      <selection pane="bottomLeft" activeCell="A132" sqref="A132:XFD133"/>
    </sheetView>
  </sheetViews>
  <sheetFormatPr defaultRowHeight="15.75"/>
  <cols>
    <col min="1" max="1" width="2.7109375" style="20" customWidth="1"/>
    <col min="2" max="2" width="12.7109375" style="20" customWidth="1"/>
    <col min="3" max="3" width="49.140625" style="13" customWidth="1"/>
    <col min="4" max="4" width="10.7109375" style="14" bestFit="1" customWidth="1"/>
    <col min="5" max="5" width="13.7109375" style="77" bestFit="1" customWidth="1"/>
    <col min="6" max="6" width="10" style="77" bestFit="1" customWidth="1"/>
    <col min="7" max="7" width="7.42578125" style="78" bestFit="1" customWidth="1"/>
    <col min="8" max="8" width="12.85546875" style="39" bestFit="1" customWidth="1"/>
    <col min="9" max="9" width="10" style="78" bestFit="1" customWidth="1"/>
    <col min="10" max="10" width="12" style="39" customWidth="1"/>
    <col min="11" max="11" width="8.5703125" style="78" customWidth="1"/>
    <col min="12" max="12" width="11.85546875" style="39" bestFit="1" customWidth="1"/>
    <col min="13" max="13" width="13.140625" style="39" bestFit="1" customWidth="1"/>
    <col min="14" max="14" width="9.140625" style="19"/>
    <col min="15" max="15" width="13.5703125" style="19" bestFit="1" customWidth="1"/>
    <col min="16" max="27" width="9.140625" style="19"/>
    <col min="28" max="16384" width="9.140625" style="20"/>
  </cols>
  <sheetData>
    <row r="1" spans="1:190" ht="21.75" customHeight="1">
      <c r="A1" s="42"/>
      <c r="B1" s="42"/>
      <c r="C1" s="42"/>
      <c r="D1" s="42"/>
      <c r="E1" s="42"/>
      <c r="F1" s="42"/>
      <c r="G1" s="42"/>
      <c r="H1" s="42"/>
      <c r="I1" s="17"/>
      <c r="J1" s="18"/>
      <c r="K1" s="17"/>
      <c r="L1" s="18"/>
      <c r="M1" s="18"/>
      <c r="N1" s="2"/>
      <c r="O1" s="2"/>
    </row>
    <row r="2" spans="1:190" ht="14.25" customHeight="1">
      <c r="B2" s="117" t="s">
        <v>173</v>
      </c>
      <c r="C2" s="117"/>
      <c r="D2" s="6"/>
      <c r="E2" s="15"/>
      <c r="F2" s="15"/>
      <c r="G2" s="11"/>
      <c r="H2" s="10"/>
      <c r="I2" s="11"/>
      <c r="J2" s="10"/>
      <c r="K2" s="11"/>
      <c r="L2" s="10"/>
      <c r="M2" s="10"/>
      <c r="N2" s="6"/>
      <c r="O2" s="2"/>
    </row>
    <row r="3" spans="1:190" ht="3" customHeight="1">
      <c r="A3" s="4"/>
      <c r="B3" s="1"/>
      <c r="C3" s="76"/>
      <c r="D3" s="5"/>
      <c r="E3" s="16"/>
      <c r="F3" s="16"/>
      <c r="G3" s="8"/>
      <c r="H3" s="3"/>
      <c r="I3" s="17"/>
      <c r="J3" s="18"/>
      <c r="K3" s="17"/>
      <c r="L3" s="18"/>
      <c r="M3" s="18"/>
      <c r="N3" s="2"/>
      <c r="O3" s="2"/>
    </row>
    <row r="4" spans="1:190">
      <c r="A4" s="6"/>
      <c r="B4" s="118" t="s">
        <v>45</v>
      </c>
      <c r="C4" s="118"/>
      <c r="D4" s="6"/>
      <c r="E4" s="15"/>
      <c r="F4" s="15"/>
      <c r="G4" s="11"/>
      <c r="H4" s="10"/>
      <c r="I4" s="11"/>
      <c r="J4" s="10"/>
      <c r="K4" s="11"/>
      <c r="L4" s="10"/>
      <c r="M4" s="10"/>
      <c r="N4" s="2"/>
      <c r="O4" s="2"/>
    </row>
    <row r="5" spans="1:190" ht="1.5" customHeight="1">
      <c r="A5" s="21"/>
      <c r="B5" s="21"/>
      <c r="C5" s="22"/>
      <c r="D5" s="23"/>
      <c r="E5" s="24"/>
      <c r="F5" s="24"/>
      <c r="G5" s="25"/>
      <c r="H5" s="26"/>
      <c r="I5" s="8"/>
      <c r="J5" s="27"/>
      <c r="K5" s="28"/>
      <c r="L5" s="27"/>
      <c r="M5" s="27"/>
      <c r="N5" s="2"/>
      <c r="O5" s="2"/>
    </row>
    <row r="6" spans="1:190" ht="17.25" customHeight="1">
      <c r="A6" s="21"/>
      <c r="B6" s="118" t="s">
        <v>44</v>
      </c>
      <c r="C6" s="118"/>
      <c r="D6" s="6"/>
      <c r="E6" s="15"/>
      <c r="F6" s="15"/>
      <c r="G6" s="11"/>
      <c r="H6" s="10"/>
      <c r="I6" s="11"/>
      <c r="J6" s="10"/>
      <c r="K6" s="9"/>
      <c r="L6" s="27"/>
      <c r="M6" s="27"/>
      <c r="N6" s="2"/>
      <c r="O6" s="2"/>
    </row>
    <row r="7" spans="1:190" ht="14.25" customHeight="1">
      <c r="B7" s="119"/>
      <c r="C7" s="119"/>
      <c r="D7" s="29"/>
      <c r="G7" s="17"/>
      <c r="H7" s="131" t="s">
        <v>46</v>
      </c>
      <c r="I7" s="131"/>
      <c r="J7" s="131"/>
      <c r="K7" s="131"/>
      <c r="L7" s="77">
        <f>M130</f>
        <v>0</v>
      </c>
      <c r="M7" s="77" t="s">
        <v>0</v>
      </c>
      <c r="N7" s="2"/>
      <c r="O7" s="2"/>
    </row>
    <row r="8" spans="1:190">
      <c r="A8" s="140" t="s">
        <v>3</v>
      </c>
      <c r="B8" s="132" t="s">
        <v>4</v>
      </c>
      <c r="C8" s="40"/>
      <c r="D8" s="135" t="s">
        <v>6</v>
      </c>
      <c r="E8" s="138" t="s">
        <v>40</v>
      </c>
      <c r="F8" s="139"/>
      <c r="G8" s="129" t="s">
        <v>42</v>
      </c>
      <c r="H8" s="130"/>
      <c r="I8" s="129" t="s">
        <v>43</v>
      </c>
      <c r="J8" s="130"/>
      <c r="K8" s="129" t="s">
        <v>38</v>
      </c>
      <c r="L8" s="130"/>
      <c r="M8" s="120" t="s">
        <v>2</v>
      </c>
    </row>
    <row r="9" spans="1:190">
      <c r="A9" s="141"/>
      <c r="B9" s="133"/>
      <c r="C9" s="45" t="s">
        <v>1</v>
      </c>
      <c r="D9" s="136"/>
      <c r="E9" s="123" t="s">
        <v>41</v>
      </c>
      <c r="F9" s="124"/>
      <c r="G9" s="125"/>
      <c r="H9" s="126"/>
      <c r="I9" s="125"/>
      <c r="J9" s="126"/>
      <c r="K9" s="125" t="s">
        <v>39</v>
      </c>
      <c r="L9" s="126"/>
      <c r="M9" s="121"/>
    </row>
    <row r="10" spans="1:190">
      <c r="A10" s="141"/>
      <c r="B10" s="133"/>
      <c r="C10" s="46" t="s">
        <v>5</v>
      </c>
      <c r="D10" s="136"/>
      <c r="E10" s="127" t="s">
        <v>7</v>
      </c>
      <c r="F10" s="127" t="s">
        <v>8</v>
      </c>
      <c r="G10" s="7" t="s">
        <v>9</v>
      </c>
      <c r="H10" s="120" t="s">
        <v>8</v>
      </c>
      <c r="I10" s="7" t="s">
        <v>9</v>
      </c>
      <c r="J10" s="120" t="s">
        <v>8</v>
      </c>
      <c r="K10" s="7" t="s">
        <v>9</v>
      </c>
      <c r="L10" s="120" t="s">
        <v>8</v>
      </c>
      <c r="M10" s="121"/>
    </row>
    <row r="11" spans="1:190">
      <c r="A11" s="142"/>
      <c r="B11" s="134"/>
      <c r="C11" s="41"/>
      <c r="D11" s="137"/>
      <c r="E11" s="128"/>
      <c r="F11" s="128"/>
      <c r="G11" s="12" t="s">
        <v>10</v>
      </c>
      <c r="H11" s="122"/>
      <c r="I11" s="12" t="s">
        <v>10</v>
      </c>
      <c r="J11" s="122"/>
      <c r="K11" s="12" t="s">
        <v>10</v>
      </c>
      <c r="L11" s="122"/>
      <c r="M11" s="122"/>
    </row>
    <row r="12" spans="1:190">
      <c r="A12" s="30">
        <v>1</v>
      </c>
      <c r="B12" s="30" t="s">
        <v>11</v>
      </c>
      <c r="C12" s="31" t="s">
        <v>12</v>
      </c>
      <c r="D12" s="32" t="s">
        <v>13</v>
      </c>
      <c r="E12" s="33" t="s">
        <v>14</v>
      </c>
      <c r="F12" s="34" t="s">
        <v>15</v>
      </c>
      <c r="G12" s="35" t="s">
        <v>16</v>
      </c>
      <c r="H12" s="36" t="s">
        <v>17</v>
      </c>
      <c r="I12" s="37" t="s">
        <v>18</v>
      </c>
      <c r="J12" s="38" t="s">
        <v>19</v>
      </c>
      <c r="K12" s="37" t="s">
        <v>20</v>
      </c>
      <c r="L12" s="36" t="s">
        <v>21</v>
      </c>
      <c r="M12" s="33" t="s">
        <v>22</v>
      </c>
    </row>
    <row r="13" spans="1:190" s="83" customFormat="1">
      <c r="A13" s="79"/>
      <c r="B13" s="79"/>
      <c r="C13" s="80" t="s">
        <v>78</v>
      </c>
      <c r="D13" s="79"/>
      <c r="E13" s="81"/>
      <c r="F13" s="81"/>
      <c r="G13" s="82"/>
      <c r="H13" s="82"/>
      <c r="I13" s="82"/>
      <c r="J13" s="82"/>
      <c r="K13" s="82"/>
      <c r="L13" s="82"/>
      <c r="M13" s="82"/>
    </row>
    <row r="14" spans="1:190" s="84" customFormat="1">
      <c r="A14" s="79"/>
      <c r="B14" s="79"/>
      <c r="C14" s="80" t="s">
        <v>71</v>
      </c>
      <c r="D14" s="79"/>
      <c r="E14" s="81"/>
      <c r="F14" s="81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190" s="89" customFormat="1" ht="17.25" customHeight="1">
      <c r="A15" s="79"/>
      <c r="B15" s="79"/>
      <c r="C15" s="85" t="s">
        <v>96</v>
      </c>
      <c r="D15" s="79"/>
      <c r="E15" s="81"/>
      <c r="F15" s="81"/>
      <c r="G15" s="86"/>
      <c r="H15" s="82"/>
      <c r="I15" s="86"/>
      <c r="J15" s="82"/>
      <c r="K15" s="86"/>
      <c r="L15" s="82"/>
      <c r="M15" s="82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</row>
    <row r="16" spans="1:190" s="151" customFormat="1">
      <c r="A16" s="173"/>
      <c r="B16" s="160"/>
      <c r="C16" s="161" t="s">
        <v>105</v>
      </c>
      <c r="D16" s="145" t="s">
        <v>24</v>
      </c>
      <c r="E16" s="146"/>
      <c r="F16" s="147">
        <v>0.50429999999999997</v>
      </c>
      <c r="G16" s="148"/>
      <c r="H16" s="149"/>
      <c r="I16" s="148"/>
      <c r="J16" s="149"/>
      <c r="K16" s="148"/>
      <c r="L16" s="149"/>
      <c r="M16" s="150"/>
    </row>
    <row r="17" spans="1:190" s="87" customFormat="1">
      <c r="A17" s="174">
        <v>1</v>
      </c>
      <c r="B17" s="172" t="s">
        <v>106</v>
      </c>
      <c r="C17" s="163" t="s">
        <v>25</v>
      </c>
      <c r="D17" s="154" t="s">
        <v>23</v>
      </c>
      <c r="E17" s="155">
        <v>28.9</v>
      </c>
      <c r="F17" s="156">
        <f>F16*E17</f>
        <v>14.574269999999999</v>
      </c>
      <c r="G17" s="157"/>
      <c r="H17" s="158"/>
      <c r="I17" s="157"/>
      <c r="J17" s="158"/>
      <c r="K17" s="157"/>
      <c r="L17" s="158"/>
      <c r="M17" s="159"/>
    </row>
    <row r="18" spans="1:190" s="87" customFormat="1">
      <c r="A18" s="175"/>
      <c r="B18" s="176"/>
      <c r="C18" s="164" t="s">
        <v>26</v>
      </c>
      <c r="D18" s="165" t="s">
        <v>0</v>
      </c>
      <c r="E18" s="166">
        <v>6.28</v>
      </c>
      <c r="F18" s="167">
        <f>F16*E18</f>
        <v>3.1670039999999999</v>
      </c>
      <c r="G18" s="168"/>
      <c r="H18" s="169"/>
      <c r="I18" s="168"/>
      <c r="J18" s="169"/>
      <c r="K18" s="168"/>
      <c r="L18" s="169"/>
      <c r="M18" s="170"/>
    </row>
    <row r="19" spans="1:190" s="91" customFormat="1" ht="31.5">
      <c r="A19" s="204"/>
      <c r="B19" s="204"/>
      <c r="C19" s="206" t="s">
        <v>175</v>
      </c>
      <c r="D19" s="151" t="s">
        <v>24</v>
      </c>
      <c r="E19" s="210"/>
      <c r="F19" s="198">
        <v>3.6400000000000002E-2</v>
      </c>
      <c r="G19" s="341"/>
      <c r="H19" s="211"/>
      <c r="I19" s="341"/>
      <c r="J19" s="211"/>
      <c r="K19" s="341"/>
      <c r="L19" s="211"/>
      <c r="M19" s="21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</row>
    <row r="20" spans="1:190" s="91" customFormat="1">
      <c r="A20" s="212">
        <v>2</v>
      </c>
      <c r="B20" s="204" t="s">
        <v>176</v>
      </c>
      <c r="C20" s="213" t="s">
        <v>25</v>
      </c>
      <c r="D20" s="212" t="s">
        <v>23</v>
      </c>
      <c r="E20" s="216">
        <v>88.7</v>
      </c>
      <c r="F20" s="283">
        <f>F19*E20</f>
        <v>3.2286800000000002</v>
      </c>
      <c r="G20" s="342"/>
      <c r="H20" s="217"/>
      <c r="I20" s="342"/>
      <c r="J20" s="217"/>
      <c r="K20" s="342"/>
      <c r="L20" s="217"/>
      <c r="M20" s="216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</row>
    <row r="21" spans="1:190" s="91" customFormat="1">
      <c r="A21" s="220"/>
      <c r="B21" s="221"/>
      <c r="C21" s="222" t="s">
        <v>26</v>
      </c>
      <c r="D21" s="221" t="s">
        <v>0</v>
      </c>
      <c r="E21" s="225">
        <v>9.84</v>
      </c>
      <c r="F21" s="288">
        <f>F19*E21</f>
        <v>0.35817599999999999</v>
      </c>
      <c r="G21" s="343"/>
      <c r="H21" s="225"/>
      <c r="I21" s="343"/>
      <c r="J21" s="226"/>
      <c r="K21" s="343"/>
      <c r="L21" s="226"/>
      <c r="M21" s="225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</row>
    <row r="22" spans="1:190" s="151" customFormat="1">
      <c r="A22" s="173"/>
      <c r="B22" s="160"/>
      <c r="C22" s="161" t="s">
        <v>177</v>
      </c>
      <c r="D22" s="145" t="s">
        <v>24</v>
      </c>
      <c r="E22" s="146"/>
      <c r="F22" s="147">
        <v>0.2</v>
      </c>
      <c r="G22" s="148"/>
      <c r="H22" s="149"/>
      <c r="I22" s="148"/>
      <c r="J22" s="149"/>
      <c r="K22" s="148"/>
      <c r="L22" s="149"/>
      <c r="M22" s="150"/>
    </row>
    <row r="23" spans="1:190" s="87" customFormat="1">
      <c r="A23" s="174">
        <v>3</v>
      </c>
      <c r="B23" s="172" t="s">
        <v>178</v>
      </c>
      <c r="C23" s="163" t="s">
        <v>25</v>
      </c>
      <c r="D23" s="154" t="s">
        <v>23</v>
      </c>
      <c r="E23" s="155">
        <v>18.600000000000001</v>
      </c>
      <c r="F23" s="156">
        <f>F22*E23</f>
        <v>3.7200000000000006</v>
      </c>
      <c r="G23" s="157"/>
      <c r="H23" s="158"/>
      <c r="I23" s="157"/>
      <c r="J23" s="158"/>
      <c r="K23" s="157"/>
      <c r="L23" s="158"/>
      <c r="M23" s="159"/>
    </row>
    <row r="24" spans="1:190" s="87" customFormat="1">
      <c r="A24" s="175"/>
      <c r="B24" s="176"/>
      <c r="C24" s="164" t="s">
        <v>26</v>
      </c>
      <c r="D24" s="165" t="s">
        <v>0</v>
      </c>
      <c r="E24" s="166">
        <v>0.16</v>
      </c>
      <c r="F24" s="167">
        <f>F22*E24</f>
        <v>3.2000000000000001E-2</v>
      </c>
      <c r="G24" s="168"/>
      <c r="H24" s="169"/>
      <c r="I24" s="168"/>
      <c r="J24" s="169"/>
      <c r="K24" s="168"/>
      <c r="L24" s="169"/>
      <c r="M24" s="170"/>
    </row>
    <row r="25" spans="1:190" s="151" customFormat="1">
      <c r="A25" s="143">
        <v>4</v>
      </c>
      <c r="B25" s="143" t="s">
        <v>59</v>
      </c>
      <c r="C25" s="144" t="s">
        <v>179</v>
      </c>
      <c r="D25" s="145" t="s">
        <v>24</v>
      </c>
      <c r="E25" s="146"/>
      <c r="F25" s="147">
        <v>1.8220000000000001</v>
      </c>
      <c r="G25" s="148"/>
      <c r="H25" s="149"/>
      <c r="I25" s="148"/>
      <c r="J25" s="149"/>
      <c r="K25" s="148"/>
      <c r="L25" s="149"/>
      <c r="M25" s="150"/>
    </row>
    <row r="26" spans="1:190" s="87" customFormat="1" ht="15" customHeight="1">
      <c r="A26" s="152"/>
      <c r="B26" s="152"/>
      <c r="C26" s="153" t="s">
        <v>25</v>
      </c>
      <c r="D26" s="154" t="s">
        <v>23</v>
      </c>
      <c r="E26" s="155">
        <v>16</v>
      </c>
      <c r="F26" s="156">
        <f>F25*E26</f>
        <v>29.152000000000001</v>
      </c>
      <c r="G26" s="157"/>
      <c r="H26" s="158"/>
      <c r="I26" s="157"/>
      <c r="J26" s="158"/>
      <c r="K26" s="157"/>
      <c r="L26" s="158"/>
      <c r="M26" s="159"/>
    </row>
    <row r="27" spans="1:190" s="151" customFormat="1">
      <c r="A27" s="143">
        <v>5</v>
      </c>
      <c r="B27" s="160"/>
      <c r="C27" s="161" t="s">
        <v>128</v>
      </c>
      <c r="D27" s="145" t="s">
        <v>130</v>
      </c>
      <c r="E27" s="146"/>
      <c r="F27" s="171">
        <v>2</v>
      </c>
      <c r="G27" s="148"/>
      <c r="H27" s="149"/>
      <c r="I27" s="148"/>
      <c r="J27" s="149"/>
      <c r="K27" s="148"/>
      <c r="L27" s="149"/>
      <c r="M27" s="150"/>
    </row>
    <row r="28" spans="1:190" s="87" customFormat="1">
      <c r="A28" s="162"/>
      <c r="B28" s="172" t="s">
        <v>129</v>
      </c>
      <c r="C28" s="163" t="s">
        <v>25</v>
      </c>
      <c r="D28" s="154" t="s">
        <v>23</v>
      </c>
      <c r="E28" s="155">
        <v>0.5</v>
      </c>
      <c r="F28" s="156">
        <f>F27*E28</f>
        <v>1</v>
      </c>
      <c r="G28" s="157"/>
      <c r="H28" s="158"/>
      <c r="I28" s="157"/>
      <c r="J28" s="158"/>
      <c r="K28" s="157"/>
      <c r="L28" s="158"/>
      <c r="M28" s="159"/>
    </row>
    <row r="29" spans="1:190" s="83" customFormat="1">
      <c r="A29" s="160"/>
      <c r="B29" s="177"/>
      <c r="C29" s="144" t="s">
        <v>33</v>
      </c>
      <c r="D29" s="160"/>
      <c r="E29" s="146"/>
      <c r="F29" s="344">
        <f>F32*1.3</f>
        <v>3.77</v>
      </c>
      <c r="G29" s="148"/>
      <c r="H29" s="150"/>
      <c r="I29" s="148"/>
      <c r="J29" s="150"/>
      <c r="K29" s="148"/>
      <c r="L29" s="150"/>
      <c r="M29" s="150"/>
    </row>
    <row r="30" spans="1:190" s="83" customFormat="1" ht="18" customHeight="1">
      <c r="A30" s="172">
        <v>6</v>
      </c>
      <c r="B30" s="178" t="s">
        <v>77</v>
      </c>
      <c r="C30" s="153" t="s">
        <v>34</v>
      </c>
      <c r="D30" s="172" t="s">
        <v>28</v>
      </c>
      <c r="E30" s="155"/>
      <c r="F30" s="345"/>
      <c r="G30" s="157"/>
      <c r="H30" s="159"/>
      <c r="I30" s="157"/>
      <c r="J30" s="159"/>
      <c r="K30" s="157"/>
      <c r="L30" s="159"/>
      <c r="M30" s="159"/>
    </row>
    <row r="31" spans="1:190" s="83" customFormat="1">
      <c r="A31" s="176"/>
      <c r="B31" s="176"/>
      <c r="C31" s="179" t="s">
        <v>25</v>
      </c>
      <c r="D31" s="176" t="s">
        <v>23</v>
      </c>
      <c r="E31" s="166">
        <v>1.85</v>
      </c>
      <c r="F31" s="166">
        <f>F29*E31</f>
        <v>6.9745000000000008</v>
      </c>
      <c r="G31" s="168"/>
      <c r="H31" s="170"/>
      <c r="I31" s="168"/>
      <c r="J31" s="170"/>
      <c r="K31" s="168"/>
      <c r="L31" s="170"/>
      <c r="M31" s="170"/>
    </row>
    <row r="32" spans="1:190" s="83" customFormat="1">
      <c r="A32" s="172">
        <v>7</v>
      </c>
      <c r="B32" s="154" t="s">
        <v>47</v>
      </c>
      <c r="C32" s="153" t="s">
        <v>35</v>
      </c>
      <c r="D32" s="154" t="s">
        <v>27</v>
      </c>
      <c r="E32" s="155"/>
      <c r="F32" s="156">
        <v>2.9</v>
      </c>
      <c r="G32" s="157"/>
      <c r="H32" s="159"/>
      <c r="I32" s="157"/>
      <c r="J32" s="158"/>
      <c r="K32" s="157"/>
      <c r="L32" s="158"/>
      <c r="M32" s="159"/>
    </row>
    <row r="33" spans="1:190" s="83" customFormat="1">
      <c r="A33" s="176"/>
      <c r="B33" s="176"/>
      <c r="C33" s="179" t="s">
        <v>25</v>
      </c>
      <c r="D33" s="176" t="s">
        <v>23</v>
      </c>
      <c r="E33" s="166">
        <v>0.64</v>
      </c>
      <c r="F33" s="167">
        <f>F32*E33</f>
        <v>1.8559999999999999</v>
      </c>
      <c r="G33" s="168"/>
      <c r="H33" s="169"/>
      <c r="I33" s="168"/>
      <c r="J33" s="169"/>
      <c r="K33" s="168"/>
      <c r="L33" s="169"/>
      <c r="M33" s="170"/>
    </row>
    <row r="34" spans="1:190" s="83" customFormat="1">
      <c r="A34" s="172">
        <v>8</v>
      </c>
      <c r="B34" s="154" t="s">
        <v>174</v>
      </c>
      <c r="C34" s="153" t="s">
        <v>36</v>
      </c>
      <c r="D34" s="154"/>
      <c r="E34" s="155"/>
      <c r="F34" s="156"/>
      <c r="G34" s="157"/>
      <c r="H34" s="158"/>
      <c r="I34" s="157"/>
      <c r="J34" s="158"/>
      <c r="K34" s="157"/>
      <c r="L34" s="158"/>
      <c r="M34" s="159"/>
    </row>
    <row r="35" spans="1:190" s="83" customFormat="1">
      <c r="A35" s="176"/>
      <c r="B35" s="165" t="s">
        <v>86</v>
      </c>
      <c r="C35" s="179" t="s">
        <v>48</v>
      </c>
      <c r="D35" s="165" t="s">
        <v>28</v>
      </c>
      <c r="E35" s="166"/>
      <c r="F35" s="167">
        <f>F29</f>
        <v>3.77</v>
      </c>
      <c r="G35" s="168"/>
      <c r="H35" s="169"/>
      <c r="I35" s="168"/>
      <c r="J35" s="169"/>
      <c r="K35" s="170"/>
      <c r="L35" s="169"/>
      <c r="M35" s="170"/>
    </row>
    <row r="36" spans="1:190" s="84" customFormat="1">
      <c r="A36" s="79"/>
      <c r="B36" s="79"/>
      <c r="C36" s="80" t="s">
        <v>82</v>
      </c>
      <c r="D36" s="79"/>
      <c r="E36" s="81"/>
      <c r="F36" s="81"/>
      <c r="G36" s="82"/>
      <c r="H36" s="82"/>
      <c r="I36" s="82"/>
      <c r="J36" s="82"/>
      <c r="K36" s="82"/>
      <c r="L36" s="82"/>
      <c r="M36" s="82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</row>
    <row r="37" spans="1:190" s="89" customFormat="1" ht="17.25" customHeight="1">
      <c r="A37" s="79"/>
      <c r="B37" s="79"/>
      <c r="C37" s="85" t="s">
        <v>96</v>
      </c>
      <c r="D37" s="79"/>
      <c r="E37" s="81"/>
      <c r="F37" s="81"/>
      <c r="G37" s="86"/>
      <c r="H37" s="82"/>
      <c r="I37" s="86"/>
      <c r="J37" s="82"/>
      <c r="K37" s="86"/>
      <c r="L37" s="82"/>
      <c r="M37" s="82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</row>
    <row r="38" spans="1:190" s="91" customFormat="1">
      <c r="A38" s="204"/>
      <c r="B38" s="212" t="s">
        <v>183</v>
      </c>
      <c r="C38" s="233" t="s">
        <v>184</v>
      </c>
      <c r="D38" s="151" t="s">
        <v>31</v>
      </c>
      <c r="E38" s="210"/>
      <c r="F38" s="346">
        <v>2.86</v>
      </c>
      <c r="G38" s="341"/>
      <c r="H38" s="211"/>
      <c r="I38" s="341"/>
      <c r="J38" s="211"/>
      <c r="K38" s="341"/>
      <c r="L38" s="211"/>
      <c r="M38" s="21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</row>
    <row r="39" spans="1:190" s="91" customFormat="1">
      <c r="A39" s="212"/>
      <c r="B39" s="151"/>
      <c r="C39" s="236" t="s">
        <v>25</v>
      </c>
      <c r="D39" s="212" t="s">
        <v>23</v>
      </c>
      <c r="E39" s="216">
        <v>0.91400000000000003</v>
      </c>
      <c r="F39" s="283">
        <f>F38*E39</f>
        <v>2.6140400000000001</v>
      </c>
      <c r="G39" s="342"/>
      <c r="H39" s="217"/>
      <c r="I39" s="342"/>
      <c r="J39" s="217"/>
      <c r="K39" s="342"/>
      <c r="L39" s="217"/>
      <c r="M39" s="216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190" s="91" customFormat="1">
      <c r="A40" s="212">
        <v>1</v>
      </c>
      <c r="B40" s="218"/>
      <c r="C40" s="236" t="s">
        <v>26</v>
      </c>
      <c r="D40" s="218" t="s">
        <v>0</v>
      </c>
      <c r="E40" s="216">
        <v>0.35299999999999998</v>
      </c>
      <c r="F40" s="283">
        <f>F38*E40</f>
        <v>1.0095799999999999</v>
      </c>
      <c r="G40" s="342"/>
      <c r="H40" s="217"/>
      <c r="I40" s="342"/>
      <c r="J40" s="217"/>
      <c r="K40" s="342"/>
      <c r="L40" s="217"/>
      <c r="M40" s="216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1:190" s="91" customFormat="1" ht="28.5" customHeight="1">
      <c r="A41" s="204"/>
      <c r="B41" s="151"/>
      <c r="C41" s="233" t="s">
        <v>194</v>
      </c>
      <c r="D41" s="151" t="s">
        <v>31</v>
      </c>
      <c r="E41" s="210">
        <v>1</v>
      </c>
      <c r="F41" s="346">
        <f>F38*E41</f>
        <v>2.86</v>
      </c>
      <c r="G41" s="341"/>
      <c r="H41" s="211"/>
      <c r="I41" s="347"/>
      <c r="J41" s="211"/>
      <c r="K41" s="341"/>
      <c r="L41" s="211"/>
      <c r="M41" s="21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190" s="91" customFormat="1" ht="16.5" customHeight="1">
      <c r="A42" s="220"/>
      <c r="B42" s="221"/>
      <c r="C42" s="238" t="s">
        <v>29</v>
      </c>
      <c r="D42" s="221" t="s">
        <v>0</v>
      </c>
      <c r="E42" s="225">
        <v>0.27600000000000002</v>
      </c>
      <c r="F42" s="288">
        <f>F38*E42</f>
        <v>0.78936000000000006</v>
      </c>
      <c r="G42" s="343"/>
      <c r="H42" s="226"/>
      <c r="I42" s="343"/>
      <c r="J42" s="226"/>
      <c r="K42" s="343"/>
      <c r="L42" s="226"/>
      <c r="M42" s="225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190" s="91" customFormat="1" ht="33" customHeight="1">
      <c r="A43" s="204"/>
      <c r="B43" s="151"/>
      <c r="C43" s="206" t="s">
        <v>185</v>
      </c>
      <c r="D43" s="348" t="s">
        <v>24</v>
      </c>
      <c r="E43" s="210"/>
      <c r="F43" s="198">
        <v>3.9600000000000003E-2</v>
      </c>
      <c r="G43" s="341"/>
      <c r="H43" s="211"/>
      <c r="I43" s="341"/>
      <c r="J43" s="211"/>
      <c r="K43" s="341"/>
      <c r="L43" s="211"/>
      <c r="M43" s="21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190" s="91" customFormat="1" ht="17.25" customHeight="1">
      <c r="A44" s="212">
        <v>2</v>
      </c>
      <c r="B44" s="212" t="s">
        <v>186</v>
      </c>
      <c r="C44" s="213" t="s">
        <v>52</v>
      </c>
      <c r="D44" s="349" t="s">
        <v>23</v>
      </c>
      <c r="E44" s="350">
        <v>179</v>
      </c>
      <c r="F44" s="283">
        <f>F43*E44</f>
        <v>7.0884000000000009</v>
      </c>
      <c r="G44" s="342"/>
      <c r="H44" s="217"/>
      <c r="I44" s="342"/>
      <c r="J44" s="217"/>
      <c r="K44" s="342"/>
      <c r="L44" s="217"/>
      <c r="M44" s="216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190" s="91" customFormat="1" ht="17.25" customHeight="1">
      <c r="A45" s="220"/>
      <c r="B45" s="221"/>
      <c r="C45" s="222" t="s">
        <v>187</v>
      </c>
      <c r="D45" s="351" t="s">
        <v>27</v>
      </c>
      <c r="E45" s="225">
        <f>4.3+0.1</f>
        <v>4.3999999999999995</v>
      </c>
      <c r="F45" s="288">
        <f>F43*E45</f>
        <v>0.17424000000000001</v>
      </c>
      <c r="G45" s="343"/>
      <c r="H45" s="226"/>
      <c r="I45" s="343"/>
      <c r="J45" s="226"/>
      <c r="K45" s="343"/>
      <c r="L45" s="226"/>
      <c r="M45" s="225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</row>
    <row r="46" spans="1:190" s="91" customFormat="1">
      <c r="A46" s="204"/>
      <c r="B46" s="151" t="s">
        <v>188</v>
      </c>
      <c r="C46" s="233" t="s">
        <v>195</v>
      </c>
      <c r="D46" s="151" t="s">
        <v>24</v>
      </c>
      <c r="E46" s="204"/>
      <c r="F46" s="235">
        <v>0.2</v>
      </c>
      <c r="G46" s="210"/>
      <c r="H46" s="211"/>
      <c r="I46" s="210"/>
      <c r="J46" s="211"/>
      <c r="K46" s="210"/>
      <c r="L46" s="211"/>
      <c r="M46" s="21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190" s="91" customFormat="1">
      <c r="A47" s="212"/>
      <c r="B47" s="212" t="s">
        <v>189</v>
      </c>
      <c r="C47" s="236" t="s">
        <v>25</v>
      </c>
      <c r="D47" s="212" t="s">
        <v>23</v>
      </c>
      <c r="E47" s="214">
        <f>101*1.16</f>
        <v>117.16</v>
      </c>
      <c r="F47" s="215">
        <f>F46*E47</f>
        <v>23.432000000000002</v>
      </c>
      <c r="G47" s="216"/>
      <c r="H47" s="217"/>
      <c r="I47" s="216"/>
      <c r="J47" s="217"/>
      <c r="K47" s="216"/>
      <c r="L47" s="217"/>
      <c r="M47" s="216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190" s="91" customFormat="1">
      <c r="A48" s="212"/>
      <c r="B48" s="218"/>
      <c r="C48" s="236" t="s">
        <v>26</v>
      </c>
      <c r="D48" s="218" t="s">
        <v>0</v>
      </c>
      <c r="E48" s="214">
        <v>2.7</v>
      </c>
      <c r="F48" s="215">
        <f>F46*E48</f>
        <v>0.54</v>
      </c>
      <c r="G48" s="216"/>
      <c r="H48" s="217"/>
      <c r="I48" s="216"/>
      <c r="J48" s="217"/>
      <c r="K48" s="216"/>
      <c r="L48" s="217"/>
      <c r="M48" s="216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1:27" s="91" customFormat="1">
      <c r="A49" s="212">
        <v>3</v>
      </c>
      <c r="B49" s="218"/>
      <c r="C49" s="236" t="s">
        <v>187</v>
      </c>
      <c r="D49" s="218" t="s">
        <v>27</v>
      </c>
      <c r="E49" s="214">
        <f>0.26*1.05+2.226</f>
        <v>2.4990000000000001</v>
      </c>
      <c r="F49" s="215">
        <f>F46*E49</f>
        <v>0.49980000000000002</v>
      </c>
      <c r="G49" s="216"/>
      <c r="H49" s="217"/>
      <c r="I49" s="216"/>
      <c r="J49" s="217"/>
      <c r="K49" s="216"/>
      <c r="L49" s="217"/>
      <c r="M49" s="216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1:27" s="91" customFormat="1">
      <c r="A50" s="212"/>
      <c r="B50" s="218"/>
      <c r="C50" s="236" t="s">
        <v>190</v>
      </c>
      <c r="D50" s="218" t="s">
        <v>37</v>
      </c>
      <c r="E50" s="237">
        <f>4.1*1.15</f>
        <v>4.714999999999999</v>
      </c>
      <c r="F50" s="215">
        <f>F46*E50</f>
        <v>0.94299999999999984</v>
      </c>
      <c r="G50" s="216"/>
      <c r="H50" s="217"/>
      <c r="I50" s="216"/>
      <c r="J50" s="217"/>
      <c r="K50" s="216"/>
      <c r="L50" s="217"/>
      <c r="M50" s="216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  <row r="51" spans="1:27" s="91" customFormat="1">
      <c r="A51" s="220"/>
      <c r="B51" s="221"/>
      <c r="C51" s="238" t="s">
        <v>29</v>
      </c>
      <c r="D51" s="221" t="s">
        <v>0</v>
      </c>
      <c r="E51" s="223">
        <v>0.3</v>
      </c>
      <c r="F51" s="224">
        <f>F46*E51</f>
        <v>0.06</v>
      </c>
      <c r="G51" s="225"/>
      <c r="H51" s="226"/>
      <c r="I51" s="225"/>
      <c r="J51" s="226"/>
      <c r="K51" s="225"/>
      <c r="L51" s="226"/>
      <c r="M51" s="225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1:27" s="91" customFormat="1">
      <c r="A52" s="212"/>
      <c r="B52" s="218"/>
      <c r="C52" s="236" t="s">
        <v>62</v>
      </c>
      <c r="D52" s="218" t="s">
        <v>24</v>
      </c>
      <c r="E52" s="240"/>
      <c r="F52" s="241">
        <v>1.4762</v>
      </c>
      <c r="G52" s="216"/>
      <c r="H52" s="217"/>
      <c r="I52" s="216"/>
      <c r="J52" s="217"/>
      <c r="K52" s="216"/>
      <c r="L52" s="217"/>
      <c r="M52" s="216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1:27" s="91" customFormat="1">
      <c r="A53" s="212"/>
      <c r="B53" s="212"/>
      <c r="C53" s="236" t="s">
        <v>52</v>
      </c>
      <c r="D53" s="212" t="s">
        <v>23</v>
      </c>
      <c r="E53" s="242">
        <v>11.5</v>
      </c>
      <c r="F53" s="215">
        <f>F52*E53</f>
        <v>16.976299999999998</v>
      </c>
      <c r="G53" s="216"/>
      <c r="H53" s="217"/>
      <c r="I53" s="216"/>
      <c r="J53" s="217"/>
      <c r="K53" s="216"/>
      <c r="L53" s="217"/>
      <c r="M53" s="216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1:27" s="91" customFormat="1">
      <c r="A54" s="212">
        <v>4</v>
      </c>
      <c r="B54" s="218" t="s">
        <v>61</v>
      </c>
      <c r="C54" s="236" t="s">
        <v>26</v>
      </c>
      <c r="D54" s="218" t="s">
        <v>0</v>
      </c>
      <c r="E54" s="214">
        <v>0.02</v>
      </c>
      <c r="F54" s="215">
        <f>F52*E54</f>
        <v>2.9523999999999998E-2</v>
      </c>
      <c r="G54" s="216"/>
      <c r="H54" s="217"/>
      <c r="I54" s="216"/>
      <c r="J54" s="217"/>
      <c r="K54" s="216"/>
      <c r="L54" s="217"/>
      <c r="M54" s="216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1:27" s="91" customFormat="1" ht="15" customHeight="1">
      <c r="A55" s="212"/>
      <c r="B55" s="218"/>
      <c r="C55" s="236" t="s">
        <v>53</v>
      </c>
      <c r="D55" s="218" t="s">
        <v>30</v>
      </c>
      <c r="E55" s="214">
        <v>79</v>
      </c>
      <c r="F55" s="215">
        <f>F52*E55</f>
        <v>116.6198</v>
      </c>
      <c r="G55" s="216"/>
      <c r="H55" s="217"/>
      <c r="I55" s="216"/>
      <c r="J55" s="217"/>
      <c r="K55" s="216"/>
      <c r="L55" s="217"/>
      <c r="M55" s="216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1:27" s="91" customFormat="1">
      <c r="A56" s="220"/>
      <c r="B56" s="221"/>
      <c r="C56" s="238" t="s">
        <v>29</v>
      </c>
      <c r="D56" s="221" t="s">
        <v>0</v>
      </c>
      <c r="E56" s="223">
        <v>0.42</v>
      </c>
      <c r="F56" s="224">
        <f>F52*E56</f>
        <v>0.620004</v>
      </c>
      <c r="G56" s="225"/>
      <c r="H56" s="226"/>
      <c r="I56" s="225"/>
      <c r="J56" s="226"/>
      <c r="K56" s="225"/>
      <c r="L56" s="226"/>
      <c r="M56" s="225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1:27" s="91" customFormat="1" ht="31.5">
      <c r="A57" s="204"/>
      <c r="B57" s="172" t="s">
        <v>64</v>
      </c>
      <c r="C57" s="233" t="s">
        <v>65</v>
      </c>
      <c r="D57" s="151" t="s">
        <v>24</v>
      </c>
      <c r="E57" s="234"/>
      <c r="F57" s="235">
        <f>F52</f>
        <v>1.4762</v>
      </c>
      <c r="G57" s="210"/>
      <c r="H57" s="211"/>
      <c r="I57" s="210"/>
      <c r="J57" s="211"/>
      <c r="K57" s="210"/>
      <c r="L57" s="211"/>
      <c r="M57" s="21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</row>
    <row r="58" spans="1:27" s="91" customFormat="1">
      <c r="A58" s="212"/>
      <c r="B58" s="218"/>
      <c r="C58" s="236" t="s">
        <v>52</v>
      </c>
      <c r="D58" s="212" t="s">
        <v>23</v>
      </c>
      <c r="E58" s="237">
        <v>54.3</v>
      </c>
      <c r="F58" s="215">
        <f>F57*E58</f>
        <v>80.157659999999993</v>
      </c>
      <c r="G58" s="216"/>
      <c r="H58" s="217"/>
      <c r="I58" s="216"/>
      <c r="J58" s="217"/>
      <c r="K58" s="216"/>
      <c r="L58" s="217"/>
      <c r="M58" s="216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</row>
    <row r="59" spans="1:27" s="91" customFormat="1">
      <c r="A59" s="212">
        <v>5</v>
      </c>
      <c r="B59" s="218"/>
      <c r="C59" s="236" t="s">
        <v>26</v>
      </c>
      <c r="D59" s="218" t="s">
        <v>0</v>
      </c>
      <c r="E59" s="237">
        <v>1</v>
      </c>
      <c r="F59" s="215">
        <f>F57*E59</f>
        <v>1.4762</v>
      </c>
      <c r="G59" s="216"/>
      <c r="H59" s="217"/>
      <c r="I59" s="216"/>
      <c r="J59" s="217"/>
      <c r="K59" s="216"/>
      <c r="L59" s="217"/>
      <c r="M59" s="216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</row>
    <row r="60" spans="1:27" s="91" customFormat="1">
      <c r="A60" s="212"/>
      <c r="B60" s="218"/>
      <c r="C60" s="236" t="s">
        <v>66</v>
      </c>
      <c r="D60" s="218" t="s">
        <v>30</v>
      </c>
      <c r="E60" s="214">
        <v>63</v>
      </c>
      <c r="F60" s="215">
        <f>F57*E60</f>
        <v>93.000599999999991</v>
      </c>
      <c r="G60" s="216"/>
      <c r="H60" s="217"/>
      <c r="I60" s="216"/>
      <c r="J60" s="217"/>
      <c r="K60" s="216"/>
      <c r="L60" s="217"/>
      <c r="M60" s="216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1:27" s="91" customFormat="1">
      <c r="A61" s="220"/>
      <c r="B61" s="221"/>
      <c r="C61" s="238" t="s">
        <v>29</v>
      </c>
      <c r="D61" s="221" t="s">
        <v>0</v>
      </c>
      <c r="E61" s="239">
        <v>1.8</v>
      </c>
      <c r="F61" s="224">
        <f>F57*E61</f>
        <v>2.6571600000000002</v>
      </c>
      <c r="G61" s="225"/>
      <c r="H61" s="226"/>
      <c r="I61" s="225"/>
      <c r="J61" s="226"/>
      <c r="K61" s="225"/>
      <c r="L61" s="226"/>
      <c r="M61" s="225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</row>
    <row r="62" spans="1:27" s="84" customFormat="1" ht="46.5" customHeight="1">
      <c r="A62" s="204"/>
      <c r="B62" s="205"/>
      <c r="C62" s="206" t="s">
        <v>180</v>
      </c>
      <c r="D62" s="151" t="s">
        <v>24</v>
      </c>
      <c r="E62" s="207"/>
      <c r="F62" s="235">
        <v>1.38E-2</v>
      </c>
      <c r="G62" s="208"/>
      <c r="H62" s="209"/>
      <c r="I62" s="210"/>
      <c r="J62" s="211"/>
      <c r="K62" s="210"/>
      <c r="L62" s="211"/>
      <c r="M62" s="210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</row>
    <row r="63" spans="1:27" s="84" customFormat="1">
      <c r="A63" s="212"/>
      <c r="B63" s="243" t="s">
        <v>102</v>
      </c>
      <c r="C63" s="213" t="s">
        <v>25</v>
      </c>
      <c r="D63" s="212" t="s">
        <v>93</v>
      </c>
      <c r="E63" s="214">
        <v>100</v>
      </c>
      <c r="F63" s="215">
        <f>F62*E63</f>
        <v>1.38</v>
      </c>
      <c r="G63" s="216"/>
      <c r="H63" s="217"/>
      <c r="I63" s="216"/>
      <c r="J63" s="217"/>
      <c r="K63" s="216"/>
      <c r="L63" s="217"/>
      <c r="M63" s="216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</row>
    <row r="64" spans="1:27" s="84" customFormat="1">
      <c r="A64" s="212">
        <v>6</v>
      </c>
      <c r="B64" s="218" t="s">
        <v>103</v>
      </c>
      <c r="C64" s="213" t="s">
        <v>26</v>
      </c>
      <c r="D64" s="218" t="s">
        <v>0</v>
      </c>
      <c r="E64" s="214">
        <v>10.5</v>
      </c>
      <c r="F64" s="215">
        <f>F62*E64</f>
        <v>0.1449</v>
      </c>
      <c r="G64" s="216"/>
      <c r="H64" s="217"/>
      <c r="I64" s="216"/>
      <c r="J64" s="217"/>
      <c r="K64" s="216"/>
      <c r="L64" s="217"/>
      <c r="M64" s="216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</row>
    <row r="65" spans="1:27" s="84" customFormat="1" ht="31.5">
      <c r="A65" s="212"/>
      <c r="B65" s="218"/>
      <c r="C65" s="244" t="s">
        <v>125</v>
      </c>
      <c r="D65" s="218" t="s">
        <v>31</v>
      </c>
      <c r="E65" s="214">
        <v>103</v>
      </c>
      <c r="F65" s="215">
        <f>F62*E65</f>
        <v>1.4214</v>
      </c>
      <c r="G65" s="216"/>
      <c r="H65" s="217"/>
      <c r="I65" s="216"/>
      <c r="J65" s="217"/>
      <c r="K65" s="216"/>
      <c r="L65" s="217"/>
      <c r="M65" s="216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</row>
    <row r="66" spans="1:27" s="84" customFormat="1">
      <c r="A66" s="220"/>
      <c r="B66" s="221"/>
      <c r="C66" s="222" t="s">
        <v>29</v>
      </c>
      <c r="D66" s="221" t="s">
        <v>0</v>
      </c>
      <c r="E66" s="223">
        <v>9.4</v>
      </c>
      <c r="F66" s="224">
        <f>F62*E66</f>
        <v>0.12972</v>
      </c>
      <c r="G66" s="225"/>
      <c r="H66" s="226"/>
      <c r="I66" s="225"/>
      <c r="J66" s="226"/>
      <c r="K66" s="225"/>
      <c r="L66" s="226"/>
      <c r="M66" s="225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</row>
    <row r="67" spans="1:27" s="84" customFormat="1" ht="36.75" customHeight="1">
      <c r="A67" s="204"/>
      <c r="B67" s="205"/>
      <c r="C67" s="206" t="s">
        <v>181</v>
      </c>
      <c r="D67" s="151" t="s">
        <v>24</v>
      </c>
      <c r="E67" s="207"/>
      <c r="F67" s="235">
        <v>3.6400000000000002E-2</v>
      </c>
      <c r="G67" s="208"/>
      <c r="H67" s="209"/>
      <c r="I67" s="210"/>
      <c r="J67" s="211"/>
      <c r="K67" s="210"/>
      <c r="L67" s="211"/>
      <c r="M67" s="210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</row>
    <row r="68" spans="1:27" s="84" customFormat="1">
      <c r="A68" s="212"/>
      <c r="B68" s="243" t="s">
        <v>102</v>
      </c>
      <c r="C68" s="213" t="s">
        <v>25</v>
      </c>
      <c r="D68" s="212" t="s">
        <v>93</v>
      </c>
      <c r="E68" s="214">
        <v>100</v>
      </c>
      <c r="F68" s="215">
        <f>F67*E68</f>
        <v>3.64</v>
      </c>
      <c r="G68" s="216"/>
      <c r="H68" s="217"/>
      <c r="I68" s="216"/>
      <c r="J68" s="217"/>
      <c r="K68" s="216"/>
      <c r="L68" s="217"/>
      <c r="M68" s="216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spans="1:27" s="84" customFormat="1">
      <c r="A69" s="212">
        <v>7</v>
      </c>
      <c r="B69" s="218" t="s">
        <v>103</v>
      </c>
      <c r="C69" s="213" t="s">
        <v>26</v>
      </c>
      <c r="D69" s="218" t="s">
        <v>0</v>
      </c>
      <c r="E69" s="214">
        <v>10.5</v>
      </c>
      <c r="F69" s="215">
        <f>F67*E69</f>
        <v>0.38220000000000004</v>
      </c>
      <c r="G69" s="216"/>
      <c r="H69" s="217"/>
      <c r="I69" s="216"/>
      <c r="J69" s="217"/>
      <c r="K69" s="216"/>
      <c r="L69" s="217"/>
      <c r="M69" s="216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  <row r="70" spans="1:27" s="84" customFormat="1" ht="31.5">
      <c r="A70" s="212"/>
      <c r="B70" s="218"/>
      <c r="C70" s="244" t="s">
        <v>182</v>
      </c>
      <c r="D70" s="218" t="s">
        <v>31</v>
      </c>
      <c r="E70" s="214">
        <v>206</v>
      </c>
      <c r="F70" s="215">
        <f>F67*E70</f>
        <v>7.4984000000000002</v>
      </c>
      <c r="G70" s="216"/>
      <c r="H70" s="217"/>
      <c r="I70" s="216"/>
      <c r="J70" s="217"/>
      <c r="K70" s="216"/>
      <c r="L70" s="217"/>
      <c r="M70" s="216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</row>
    <row r="71" spans="1:27" s="84" customFormat="1">
      <c r="A71" s="220"/>
      <c r="B71" s="221"/>
      <c r="C71" s="222" t="s">
        <v>29</v>
      </c>
      <c r="D71" s="221" t="s">
        <v>0</v>
      </c>
      <c r="E71" s="223">
        <v>9.4</v>
      </c>
      <c r="F71" s="224">
        <f>F67*E71</f>
        <v>0.34216000000000002</v>
      </c>
      <c r="G71" s="225"/>
      <c r="H71" s="226"/>
      <c r="I71" s="225"/>
      <c r="J71" s="226"/>
      <c r="K71" s="225"/>
      <c r="L71" s="226"/>
      <c r="M71" s="225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</row>
    <row r="72" spans="1:27" s="91" customFormat="1">
      <c r="A72" s="212"/>
      <c r="B72" s="218"/>
      <c r="C72" s="236" t="s">
        <v>60</v>
      </c>
      <c r="D72" s="218" t="s">
        <v>24</v>
      </c>
      <c r="E72" s="245"/>
      <c r="F72" s="241">
        <f>F77</f>
        <v>0.58679999999999999</v>
      </c>
      <c r="G72" s="216"/>
      <c r="H72" s="217"/>
      <c r="I72" s="216"/>
      <c r="J72" s="217"/>
      <c r="K72" s="216"/>
      <c r="L72" s="217"/>
      <c r="M72" s="216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1:27" s="91" customFormat="1" ht="16.5">
      <c r="A73" s="212"/>
      <c r="B73" s="212"/>
      <c r="C73" s="236" t="s">
        <v>52</v>
      </c>
      <c r="D73" s="246" t="s">
        <v>23</v>
      </c>
      <c r="E73" s="247">
        <v>15.8</v>
      </c>
      <c r="F73" s="215">
        <f>F72*E73</f>
        <v>9.2714400000000001</v>
      </c>
      <c r="G73" s="216"/>
      <c r="H73" s="217"/>
      <c r="I73" s="216"/>
      <c r="J73" s="217"/>
      <c r="K73" s="216"/>
      <c r="L73" s="217"/>
      <c r="M73" s="216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7" s="91" customFormat="1">
      <c r="A74" s="212">
        <v>8</v>
      </c>
      <c r="B74" s="218" t="s">
        <v>63</v>
      </c>
      <c r="C74" s="236" t="s">
        <v>26</v>
      </c>
      <c r="D74" s="218" t="s">
        <v>0</v>
      </c>
      <c r="E74" s="237">
        <v>0.02</v>
      </c>
      <c r="F74" s="215">
        <f>F72*E74</f>
        <v>1.1736E-2</v>
      </c>
      <c r="G74" s="216"/>
      <c r="H74" s="217"/>
      <c r="I74" s="216"/>
      <c r="J74" s="217"/>
      <c r="K74" s="216"/>
      <c r="L74" s="217"/>
      <c r="M74" s="216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</row>
    <row r="75" spans="1:27" s="91" customFormat="1" ht="15" customHeight="1">
      <c r="A75" s="212"/>
      <c r="B75" s="218"/>
      <c r="C75" s="236" t="s">
        <v>53</v>
      </c>
      <c r="D75" s="218" t="s">
        <v>30</v>
      </c>
      <c r="E75" s="214">
        <v>92</v>
      </c>
      <c r="F75" s="215">
        <f>F72*E75</f>
        <v>53.985599999999998</v>
      </c>
      <c r="G75" s="216"/>
      <c r="H75" s="217"/>
      <c r="I75" s="216"/>
      <c r="J75" s="217"/>
      <c r="K75" s="216"/>
      <c r="L75" s="217"/>
      <c r="M75" s="216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</row>
    <row r="76" spans="1:27" s="91" customFormat="1">
      <c r="A76" s="220"/>
      <c r="B76" s="221"/>
      <c r="C76" s="238" t="s">
        <v>29</v>
      </c>
      <c r="D76" s="221" t="s">
        <v>0</v>
      </c>
      <c r="E76" s="239">
        <v>0.42</v>
      </c>
      <c r="F76" s="224">
        <f>F72*E76</f>
        <v>0.24645599999999998</v>
      </c>
      <c r="G76" s="225"/>
      <c r="H76" s="226"/>
      <c r="I76" s="225"/>
      <c r="J76" s="226"/>
      <c r="K76" s="225"/>
      <c r="L76" s="226"/>
      <c r="M76" s="225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27" s="91" customFormat="1" ht="23.25" customHeight="1">
      <c r="A77" s="204"/>
      <c r="B77" s="172" t="s">
        <v>68</v>
      </c>
      <c r="C77" s="233" t="s">
        <v>67</v>
      </c>
      <c r="D77" s="151" t="s">
        <v>24</v>
      </c>
      <c r="E77" s="234"/>
      <c r="F77" s="248">
        <f>0.5868</f>
        <v>0.58679999999999999</v>
      </c>
      <c r="G77" s="210"/>
      <c r="H77" s="211"/>
      <c r="I77" s="210"/>
      <c r="J77" s="211"/>
      <c r="K77" s="210"/>
      <c r="L77" s="211"/>
      <c r="M77" s="21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</row>
    <row r="78" spans="1:27" s="91" customFormat="1">
      <c r="A78" s="212"/>
      <c r="B78" s="218"/>
      <c r="C78" s="236" t="s">
        <v>52</v>
      </c>
      <c r="D78" s="212" t="s">
        <v>23</v>
      </c>
      <c r="E78" s="237">
        <v>69.8</v>
      </c>
      <c r="F78" s="215">
        <f>F77*E78</f>
        <v>40.958639999999995</v>
      </c>
      <c r="G78" s="216"/>
      <c r="H78" s="217"/>
      <c r="I78" s="216"/>
      <c r="J78" s="217"/>
      <c r="K78" s="216"/>
      <c r="L78" s="217"/>
      <c r="M78" s="216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</row>
    <row r="79" spans="1:27" s="91" customFormat="1">
      <c r="A79" s="212">
        <v>9</v>
      </c>
      <c r="B79" s="218"/>
      <c r="C79" s="236" t="s">
        <v>26</v>
      </c>
      <c r="D79" s="218" t="s">
        <v>0</v>
      </c>
      <c r="E79" s="237">
        <v>1.2</v>
      </c>
      <c r="F79" s="215">
        <f>F77*E79</f>
        <v>0.70416000000000001</v>
      </c>
      <c r="G79" s="216"/>
      <c r="H79" s="217"/>
      <c r="I79" s="216"/>
      <c r="J79" s="217"/>
      <c r="K79" s="216"/>
      <c r="L79" s="217"/>
      <c r="M79" s="216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</row>
    <row r="80" spans="1:27" s="91" customFormat="1">
      <c r="A80" s="212"/>
      <c r="B80" s="218"/>
      <c r="C80" s="236" t="s">
        <v>66</v>
      </c>
      <c r="D80" s="218" t="s">
        <v>30</v>
      </c>
      <c r="E80" s="214">
        <v>63</v>
      </c>
      <c r="F80" s="215">
        <f>F77*E80</f>
        <v>36.968400000000003</v>
      </c>
      <c r="G80" s="216"/>
      <c r="H80" s="217"/>
      <c r="I80" s="216"/>
      <c r="J80" s="217"/>
      <c r="K80" s="216"/>
      <c r="L80" s="217"/>
      <c r="M80" s="216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</row>
    <row r="81" spans="1:27" s="91" customFormat="1">
      <c r="A81" s="220"/>
      <c r="B81" s="221"/>
      <c r="C81" s="238" t="s">
        <v>29</v>
      </c>
      <c r="D81" s="221" t="s">
        <v>0</v>
      </c>
      <c r="E81" s="239">
        <v>1.6</v>
      </c>
      <c r="F81" s="224">
        <f>F77*E81</f>
        <v>0.93888000000000005</v>
      </c>
      <c r="G81" s="225"/>
      <c r="H81" s="226"/>
      <c r="I81" s="225"/>
      <c r="J81" s="226"/>
      <c r="K81" s="225"/>
      <c r="L81" s="226"/>
      <c r="M81" s="225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</row>
    <row r="82" spans="1:27" s="91" customFormat="1">
      <c r="A82" s="212"/>
      <c r="B82" s="218"/>
      <c r="C82" s="213" t="s">
        <v>119</v>
      </c>
      <c r="D82" s="218" t="s">
        <v>24</v>
      </c>
      <c r="E82" s="237"/>
      <c r="F82" s="277">
        <v>2.8000000000000001E-2</v>
      </c>
      <c r="G82" s="278"/>
      <c r="H82" s="279"/>
      <c r="I82" s="280"/>
      <c r="J82" s="218"/>
      <c r="K82" s="278"/>
      <c r="L82" s="281"/>
      <c r="M82" s="28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</row>
    <row r="83" spans="1:27" s="91" customFormat="1">
      <c r="A83" s="212"/>
      <c r="B83" s="212" t="s">
        <v>79</v>
      </c>
      <c r="C83" s="213" t="s">
        <v>52</v>
      </c>
      <c r="D83" s="212" t="s">
        <v>23</v>
      </c>
      <c r="E83" s="282">
        <v>142</v>
      </c>
      <c r="F83" s="283">
        <f>F82*E83</f>
        <v>3.976</v>
      </c>
      <c r="G83" s="216"/>
      <c r="H83" s="217"/>
      <c r="I83" s="216"/>
      <c r="J83" s="217"/>
      <c r="K83" s="216"/>
      <c r="L83" s="217"/>
      <c r="M83" s="216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</row>
    <row r="84" spans="1:27" s="91" customFormat="1">
      <c r="A84" s="212"/>
      <c r="B84" s="218"/>
      <c r="C84" s="213" t="s">
        <v>26</v>
      </c>
      <c r="D84" s="218" t="s">
        <v>0</v>
      </c>
      <c r="E84" s="282">
        <v>0.1</v>
      </c>
      <c r="F84" s="283">
        <f>F82*E84</f>
        <v>2.8000000000000004E-3</v>
      </c>
      <c r="G84" s="216"/>
      <c r="H84" s="217"/>
      <c r="I84" s="216"/>
      <c r="J84" s="217"/>
      <c r="K84" s="216"/>
      <c r="L84" s="217"/>
      <c r="M84" s="216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</row>
    <row r="85" spans="1:27" s="91" customFormat="1">
      <c r="A85" s="212">
        <v>10</v>
      </c>
      <c r="B85" s="218"/>
      <c r="C85" s="213" t="s">
        <v>80</v>
      </c>
      <c r="D85" s="218" t="s">
        <v>81</v>
      </c>
      <c r="E85" s="282">
        <v>24.6</v>
      </c>
      <c r="F85" s="283">
        <f>F82*E85</f>
        <v>0.68880000000000008</v>
      </c>
      <c r="G85" s="216"/>
      <c r="H85" s="217"/>
      <c r="I85" s="216"/>
      <c r="J85" s="217"/>
      <c r="K85" s="216"/>
      <c r="L85" s="217"/>
      <c r="M85" s="216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</row>
    <row r="86" spans="1:27" s="91" customFormat="1">
      <c r="A86" s="212"/>
      <c r="B86" s="218"/>
      <c r="C86" s="213" t="s">
        <v>53</v>
      </c>
      <c r="D86" s="218" t="s">
        <v>81</v>
      </c>
      <c r="E86" s="282">
        <v>56</v>
      </c>
      <c r="F86" s="283">
        <f>F82*E86</f>
        <v>1.5680000000000001</v>
      </c>
      <c r="G86" s="216"/>
      <c r="H86" s="217"/>
      <c r="I86" s="216"/>
      <c r="J86" s="217"/>
      <c r="K86" s="216"/>
      <c r="L86" s="217"/>
      <c r="M86" s="216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</row>
    <row r="87" spans="1:27" s="91" customFormat="1">
      <c r="A87" s="212"/>
      <c r="B87" s="218"/>
      <c r="C87" s="213" t="s">
        <v>54</v>
      </c>
      <c r="D87" s="218" t="s">
        <v>81</v>
      </c>
      <c r="E87" s="282">
        <v>3</v>
      </c>
      <c r="F87" s="283">
        <f>F82*E87</f>
        <v>8.4000000000000005E-2</v>
      </c>
      <c r="G87" s="216"/>
      <c r="H87" s="217"/>
      <c r="I87" s="216"/>
      <c r="J87" s="217"/>
      <c r="K87" s="216"/>
      <c r="L87" s="217"/>
      <c r="M87" s="216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</row>
    <row r="88" spans="1:27" s="91" customFormat="1">
      <c r="A88" s="220"/>
      <c r="B88" s="221"/>
      <c r="C88" s="222" t="s">
        <v>29</v>
      </c>
      <c r="D88" s="221" t="s">
        <v>0</v>
      </c>
      <c r="E88" s="287">
        <v>1.8</v>
      </c>
      <c r="F88" s="288">
        <f>F82*E88</f>
        <v>5.04E-2</v>
      </c>
      <c r="G88" s="225"/>
      <c r="H88" s="226"/>
      <c r="I88" s="225"/>
      <c r="J88" s="226"/>
      <c r="K88" s="225"/>
      <c r="L88" s="226"/>
      <c r="M88" s="225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</row>
    <row r="89" spans="1:27" s="84" customFormat="1" ht="18" customHeight="1">
      <c r="A89" s="180"/>
      <c r="B89" s="174"/>
      <c r="C89" s="181" t="s">
        <v>108</v>
      </c>
      <c r="D89" s="180" t="s">
        <v>24</v>
      </c>
      <c r="E89" s="182"/>
      <c r="F89" s="183">
        <v>0.50429999999999997</v>
      </c>
      <c r="G89" s="184"/>
      <c r="H89" s="184"/>
      <c r="I89" s="184"/>
      <c r="J89" s="184"/>
      <c r="K89" s="184"/>
      <c r="L89" s="184"/>
      <c r="M89" s="185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</row>
    <row r="90" spans="1:27" s="84" customFormat="1" ht="15" customHeight="1">
      <c r="A90" s="174"/>
      <c r="B90" s="174"/>
      <c r="C90" s="186" t="s">
        <v>25</v>
      </c>
      <c r="D90" s="174" t="s">
        <v>23</v>
      </c>
      <c r="E90" s="187">
        <v>114</v>
      </c>
      <c r="F90" s="187">
        <f>F89*E90</f>
        <v>57.490199999999994</v>
      </c>
      <c r="G90" s="188"/>
      <c r="H90" s="188"/>
      <c r="I90" s="188"/>
      <c r="J90" s="188"/>
      <c r="K90" s="188"/>
      <c r="L90" s="188"/>
      <c r="M90" s="15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</row>
    <row r="91" spans="1:27" s="84" customFormat="1" ht="15" customHeight="1">
      <c r="A91" s="174">
        <v>11</v>
      </c>
      <c r="B91" s="189" t="s">
        <v>109</v>
      </c>
      <c r="C91" s="186" t="s">
        <v>26</v>
      </c>
      <c r="D91" s="174" t="s">
        <v>0</v>
      </c>
      <c r="E91" s="187">
        <v>12.4</v>
      </c>
      <c r="F91" s="187">
        <f>F89*E91</f>
        <v>6.2533199999999995</v>
      </c>
      <c r="G91" s="188"/>
      <c r="H91" s="188"/>
      <c r="I91" s="188"/>
      <c r="J91" s="188"/>
      <c r="K91" s="188"/>
      <c r="L91" s="188"/>
      <c r="M91" s="159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</row>
    <row r="92" spans="1:27" s="84" customFormat="1" ht="15" customHeight="1">
      <c r="A92" s="174"/>
      <c r="B92" s="174"/>
      <c r="C92" s="186" t="s">
        <v>158</v>
      </c>
      <c r="D92" s="174" t="s">
        <v>27</v>
      </c>
      <c r="E92" s="187"/>
      <c r="F92" s="190">
        <v>1.4</v>
      </c>
      <c r="G92" s="188"/>
      <c r="H92" s="188"/>
      <c r="I92" s="191"/>
      <c r="J92" s="188"/>
      <c r="K92" s="188"/>
      <c r="L92" s="188"/>
      <c r="M92" s="159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</row>
    <row r="93" spans="1:27" s="84" customFormat="1" ht="15" customHeight="1">
      <c r="A93" s="174"/>
      <c r="B93" s="174"/>
      <c r="C93" s="186" t="s">
        <v>110</v>
      </c>
      <c r="D93" s="174" t="s">
        <v>31</v>
      </c>
      <c r="E93" s="187">
        <v>4.3</v>
      </c>
      <c r="F93" s="187">
        <f>F89*E93</f>
        <v>2.1684899999999998</v>
      </c>
      <c r="G93" s="188"/>
      <c r="H93" s="188"/>
      <c r="I93" s="191"/>
      <c r="J93" s="188"/>
      <c r="K93" s="188"/>
      <c r="L93" s="188"/>
      <c r="M93" s="159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</row>
    <row r="94" spans="1:27" s="91" customFormat="1">
      <c r="A94" s="176"/>
      <c r="B94" s="165"/>
      <c r="C94" s="192" t="s">
        <v>111</v>
      </c>
      <c r="D94" s="193" t="s">
        <v>30</v>
      </c>
      <c r="E94" s="194">
        <v>17.5</v>
      </c>
      <c r="F94" s="195">
        <f>F89*E94</f>
        <v>8.8252499999999987</v>
      </c>
      <c r="G94" s="170"/>
      <c r="H94" s="169"/>
      <c r="I94" s="170"/>
      <c r="J94" s="169"/>
      <c r="K94" s="170"/>
      <c r="L94" s="169"/>
      <c r="M94" s="17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</row>
    <row r="95" spans="1:27" s="84" customFormat="1" ht="18" customHeight="1">
      <c r="A95" s="180"/>
      <c r="B95" s="172"/>
      <c r="C95" s="196" t="s">
        <v>152</v>
      </c>
      <c r="D95" s="151" t="s">
        <v>24</v>
      </c>
      <c r="E95" s="197"/>
      <c r="F95" s="198">
        <f>F89</f>
        <v>0.50429999999999997</v>
      </c>
      <c r="G95" s="185"/>
      <c r="H95" s="199"/>
      <c r="I95" s="185"/>
      <c r="J95" s="199"/>
      <c r="K95" s="185"/>
      <c r="L95" s="199"/>
      <c r="M95" s="185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</row>
    <row r="96" spans="1:27" s="84" customFormat="1" ht="15" customHeight="1">
      <c r="A96" s="174">
        <v>12</v>
      </c>
      <c r="B96" s="172" t="s">
        <v>113</v>
      </c>
      <c r="C96" s="163" t="s">
        <v>25</v>
      </c>
      <c r="D96" s="172" t="s">
        <v>23</v>
      </c>
      <c r="E96" s="155">
        <v>85.1</v>
      </c>
      <c r="F96" s="156">
        <f>F95*E96</f>
        <v>42.915929999999996</v>
      </c>
      <c r="G96" s="159"/>
      <c r="H96" s="158"/>
      <c r="I96" s="159"/>
      <c r="J96" s="158"/>
      <c r="K96" s="159"/>
      <c r="L96" s="158"/>
      <c r="M96" s="159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</row>
    <row r="97" spans="1:190" s="84" customFormat="1" ht="15" customHeight="1">
      <c r="A97" s="174"/>
      <c r="B97" s="172"/>
      <c r="C97" s="163" t="s">
        <v>26</v>
      </c>
      <c r="D97" s="154" t="s">
        <v>0</v>
      </c>
      <c r="E97" s="155">
        <v>4.83</v>
      </c>
      <c r="F97" s="156">
        <f>F95*E97</f>
        <v>2.4357690000000001</v>
      </c>
      <c r="G97" s="159"/>
      <c r="H97" s="158"/>
      <c r="I97" s="159"/>
      <c r="J97" s="158"/>
      <c r="K97" s="159"/>
      <c r="L97" s="158"/>
      <c r="M97" s="159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</row>
    <row r="98" spans="1:190" s="84" customFormat="1" ht="15" customHeight="1">
      <c r="A98" s="174"/>
      <c r="B98" s="172"/>
      <c r="C98" s="163" t="s">
        <v>114</v>
      </c>
      <c r="D98" s="154" t="s">
        <v>30</v>
      </c>
      <c r="E98" s="200">
        <v>23.3</v>
      </c>
      <c r="F98" s="156">
        <f>F95*E98</f>
        <v>11.75019</v>
      </c>
      <c r="G98" s="159"/>
      <c r="H98" s="158"/>
      <c r="I98" s="159"/>
      <c r="J98" s="158"/>
      <c r="K98" s="159"/>
      <c r="L98" s="158"/>
      <c r="M98" s="159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</row>
    <row r="99" spans="1:190" s="84" customFormat="1" ht="15" customHeight="1">
      <c r="A99" s="174"/>
      <c r="B99" s="172"/>
      <c r="C99" s="163" t="s">
        <v>115</v>
      </c>
      <c r="D99" s="154" t="s">
        <v>32</v>
      </c>
      <c r="E99" s="155">
        <v>107</v>
      </c>
      <c r="F99" s="156">
        <f>F95*E99</f>
        <v>53.960099999999997</v>
      </c>
      <c r="G99" s="159"/>
      <c r="H99" s="158"/>
      <c r="I99" s="159"/>
      <c r="J99" s="158"/>
      <c r="K99" s="159"/>
      <c r="L99" s="158"/>
      <c r="M99" s="159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</row>
    <row r="100" spans="1:190" s="84" customFormat="1" ht="31.5" customHeight="1">
      <c r="A100" s="175"/>
      <c r="B100" s="176"/>
      <c r="C100" s="201" t="s">
        <v>116</v>
      </c>
      <c r="D100" s="165" t="s">
        <v>31</v>
      </c>
      <c r="E100" s="166">
        <v>105</v>
      </c>
      <c r="F100" s="202">
        <f>F95*E100</f>
        <v>52.951499999999996</v>
      </c>
      <c r="G100" s="170"/>
      <c r="H100" s="169"/>
      <c r="I100" s="203"/>
      <c r="J100" s="169"/>
      <c r="K100" s="170"/>
      <c r="L100" s="169"/>
      <c r="M100" s="170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</row>
    <row r="101" spans="1:190" s="84" customFormat="1">
      <c r="A101" s="172"/>
      <c r="B101" s="154" t="s">
        <v>87</v>
      </c>
      <c r="C101" s="153" t="s">
        <v>88</v>
      </c>
      <c r="D101" s="154" t="s">
        <v>31</v>
      </c>
      <c r="E101" s="155"/>
      <c r="F101" s="227">
        <v>50.43</v>
      </c>
      <c r="G101" s="159"/>
      <c r="H101" s="158"/>
      <c r="I101" s="159"/>
      <c r="J101" s="158"/>
      <c r="K101" s="159"/>
      <c r="L101" s="158"/>
      <c r="M101" s="159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</row>
    <row r="102" spans="1:190" s="84" customFormat="1">
      <c r="A102" s="172">
        <v>13</v>
      </c>
      <c r="B102" s="172"/>
      <c r="C102" s="153" t="s">
        <v>25</v>
      </c>
      <c r="D102" s="172" t="s">
        <v>23</v>
      </c>
      <c r="E102" s="155">
        <v>0.36399999999999999</v>
      </c>
      <c r="F102" s="227">
        <f>F101*E102</f>
        <v>18.35652</v>
      </c>
      <c r="G102" s="159"/>
      <c r="H102" s="158"/>
      <c r="I102" s="159"/>
      <c r="J102" s="158"/>
      <c r="K102" s="159"/>
      <c r="L102" s="158"/>
      <c r="M102" s="159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</row>
    <row r="103" spans="1:190" s="84" customFormat="1">
      <c r="A103" s="176"/>
      <c r="B103" s="165" t="s">
        <v>89</v>
      </c>
      <c r="C103" s="179" t="s">
        <v>90</v>
      </c>
      <c r="D103" s="165" t="s">
        <v>37</v>
      </c>
      <c r="E103" s="166">
        <v>0.36399999999999999</v>
      </c>
      <c r="F103" s="167">
        <f>F101*E103</f>
        <v>18.35652</v>
      </c>
      <c r="G103" s="170"/>
      <c r="H103" s="169"/>
      <c r="I103" s="170"/>
      <c r="J103" s="169"/>
      <c r="K103" s="170"/>
      <c r="L103" s="169"/>
      <c r="M103" s="170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</row>
    <row r="104" spans="1:190" s="84" customFormat="1">
      <c r="A104" s="172"/>
      <c r="B104" s="172"/>
      <c r="C104" s="153" t="s">
        <v>120</v>
      </c>
      <c r="D104" s="154" t="s">
        <v>24</v>
      </c>
      <c r="E104" s="228"/>
      <c r="F104" s="229">
        <f>F95</f>
        <v>0.50429999999999997</v>
      </c>
      <c r="G104" s="157"/>
      <c r="H104" s="158"/>
      <c r="I104" s="157"/>
      <c r="J104" s="158"/>
      <c r="K104" s="157"/>
      <c r="L104" s="158"/>
      <c r="M104" s="159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</row>
    <row r="105" spans="1:190" s="84" customFormat="1">
      <c r="A105" s="172"/>
      <c r="B105" s="172"/>
      <c r="C105" s="153" t="s">
        <v>52</v>
      </c>
      <c r="D105" s="172" t="s">
        <v>23</v>
      </c>
      <c r="E105" s="228">
        <v>22.8</v>
      </c>
      <c r="F105" s="230">
        <f>F104*E105</f>
        <v>11.49804</v>
      </c>
      <c r="G105" s="157"/>
      <c r="H105" s="158"/>
      <c r="I105" s="157"/>
      <c r="J105" s="158"/>
      <c r="K105" s="157"/>
      <c r="L105" s="158"/>
      <c r="M105" s="159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</row>
    <row r="106" spans="1:190" s="84" customFormat="1">
      <c r="A106" s="172">
        <v>14</v>
      </c>
      <c r="B106" s="172" t="s">
        <v>121</v>
      </c>
      <c r="C106" s="153" t="s">
        <v>118</v>
      </c>
      <c r="D106" s="154" t="s">
        <v>30</v>
      </c>
      <c r="E106" s="228">
        <v>31.8</v>
      </c>
      <c r="F106" s="230">
        <f>F104*E106</f>
        <v>16.036739999999998</v>
      </c>
      <c r="G106" s="157"/>
      <c r="H106" s="158"/>
      <c r="I106" s="157"/>
      <c r="J106" s="158"/>
      <c r="K106" s="157"/>
      <c r="L106" s="158"/>
      <c r="M106" s="159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</row>
    <row r="107" spans="1:190" s="84" customFormat="1">
      <c r="A107" s="176"/>
      <c r="B107" s="165"/>
      <c r="C107" s="179" t="s">
        <v>29</v>
      </c>
      <c r="D107" s="165" t="s">
        <v>0</v>
      </c>
      <c r="E107" s="231">
        <v>0.2</v>
      </c>
      <c r="F107" s="232">
        <f>F104*E107</f>
        <v>0.10086000000000001</v>
      </c>
      <c r="G107" s="168"/>
      <c r="H107" s="169"/>
      <c r="I107" s="168"/>
      <c r="J107" s="169"/>
      <c r="K107" s="168"/>
      <c r="L107" s="169"/>
      <c r="M107" s="170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</row>
    <row r="108" spans="1:190" s="83" customFormat="1">
      <c r="A108" s="176"/>
      <c r="B108" s="92"/>
      <c r="C108" s="93" t="s">
        <v>70</v>
      </c>
      <c r="D108" s="92"/>
      <c r="E108" s="94"/>
      <c r="F108" s="94"/>
      <c r="G108" s="95"/>
      <c r="H108" s="82"/>
      <c r="I108" s="82"/>
      <c r="J108" s="82"/>
      <c r="K108" s="82"/>
      <c r="L108" s="82"/>
      <c r="M108" s="82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</row>
    <row r="109" spans="1:190" s="83" customFormat="1">
      <c r="A109" s="92"/>
      <c r="B109" s="92"/>
      <c r="C109" s="93" t="s">
        <v>49</v>
      </c>
      <c r="D109" s="96" t="s">
        <v>196</v>
      </c>
      <c r="E109" s="94"/>
      <c r="F109" s="94"/>
      <c r="G109" s="95"/>
      <c r="H109" s="82"/>
      <c r="I109" s="82"/>
      <c r="J109" s="82"/>
      <c r="K109" s="82"/>
      <c r="L109" s="82"/>
      <c r="M109" s="82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</row>
    <row r="110" spans="1:190" s="83" customFormat="1">
      <c r="A110" s="92"/>
      <c r="B110" s="92"/>
      <c r="C110" s="93" t="s">
        <v>2</v>
      </c>
      <c r="D110" s="97"/>
      <c r="E110" s="94"/>
      <c r="F110" s="94"/>
      <c r="G110" s="95"/>
      <c r="H110" s="82"/>
      <c r="I110" s="82"/>
      <c r="J110" s="82"/>
      <c r="K110" s="82"/>
      <c r="L110" s="82"/>
      <c r="M110" s="82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</row>
    <row r="111" spans="1:190" s="83" customFormat="1">
      <c r="A111" s="92"/>
      <c r="B111" s="92"/>
      <c r="C111" s="93" t="s">
        <v>50</v>
      </c>
      <c r="D111" s="96" t="s">
        <v>196</v>
      </c>
      <c r="E111" s="94"/>
      <c r="F111" s="94"/>
      <c r="G111" s="95"/>
      <c r="H111" s="82"/>
      <c r="I111" s="86"/>
      <c r="J111" s="82"/>
      <c r="K111" s="86"/>
      <c r="L111" s="82"/>
      <c r="M111" s="82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</row>
    <row r="112" spans="1:190" s="83" customFormat="1">
      <c r="A112" s="98"/>
      <c r="B112" s="98"/>
      <c r="C112" s="99" t="s">
        <v>2</v>
      </c>
      <c r="D112" s="98"/>
      <c r="E112" s="100"/>
      <c r="F112" s="101"/>
      <c r="G112" s="100"/>
      <c r="H112" s="100"/>
      <c r="I112" s="100"/>
      <c r="J112" s="100"/>
      <c r="K112" s="100"/>
      <c r="L112" s="100"/>
      <c r="M112" s="100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</row>
    <row r="113" spans="1:190" s="83" customFormat="1">
      <c r="A113" s="92"/>
      <c r="B113" s="92"/>
      <c r="C113" s="93" t="s">
        <v>191</v>
      </c>
      <c r="D113" s="96">
        <v>0.02</v>
      </c>
      <c r="E113" s="94"/>
      <c r="F113" s="94"/>
      <c r="G113" s="95"/>
      <c r="H113" s="82"/>
      <c r="I113" s="86"/>
      <c r="J113" s="82"/>
      <c r="K113" s="86"/>
      <c r="L113" s="82"/>
      <c r="M113" s="82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</row>
    <row r="114" spans="1:190" s="83" customFormat="1">
      <c r="A114" s="98"/>
      <c r="B114" s="98"/>
      <c r="C114" s="99" t="s">
        <v>2</v>
      </c>
      <c r="D114" s="98"/>
      <c r="E114" s="100"/>
      <c r="F114" s="101"/>
      <c r="G114" s="100"/>
      <c r="H114" s="100"/>
      <c r="I114" s="100"/>
      <c r="J114" s="100"/>
      <c r="K114" s="100"/>
      <c r="L114" s="100"/>
      <c r="M114" s="100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</row>
    <row r="115" spans="1:190" s="83" customFormat="1">
      <c r="A115" s="92"/>
      <c r="B115" s="92"/>
      <c r="C115" s="93" t="s">
        <v>51</v>
      </c>
      <c r="D115" s="97">
        <v>0.18</v>
      </c>
      <c r="E115" s="94"/>
      <c r="F115" s="94"/>
      <c r="G115" s="95"/>
      <c r="H115" s="82"/>
      <c r="I115" s="86"/>
      <c r="J115" s="82"/>
      <c r="K115" s="86"/>
      <c r="L115" s="82"/>
      <c r="M115" s="82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</row>
    <row r="116" spans="1:190" s="83" customFormat="1">
      <c r="A116" s="92"/>
      <c r="B116" s="92"/>
      <c r="C116" s="93" t="s">
        <v>73</v>
      </c>
      <c r="D116" s="92"/>
      <c r="E116" s="94"/>
      <c r="F116" s="94"/>
      <c r="G116" s="95"/>
      <c r="H116" s="102"/>
      <c r="I116" s="102"/>
      <c r="J116" s="102"/>
      <c r="K116" s="102"/>
      <c r="L116" s="102"/>
      <c r="M116" s="102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</row>
    <row r="117" spans="1:190" s="91" customFormat="1">
      <c r="A117" s="220"/>
      <c r="B117" s="221"/>
      <c r="C117" s="295" t="s">
        <v>72</v>
      </c>
      <c r="D117" s="221"/>
      <c r="E117" s="296"/>
      <c r="F117" s="297"/>
      <c r="G117" s="298"/>
      <c r="H117" s="299"/>
      <c r="I117" s="298"/>
      <c r="J117" s="299"/>
      <c r="K117" s="298"/>
      <c r="L117" s="299"/>
      <c r="M117" s="298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</row>
    <row r="118" spans="1:190" s="91" customFormat="1">
      <c r="A118" s="312">
        <v>1</v>
      </c>
      <c r="B118" s="304" t="s">
        <v>58</v>
      </c>
      <c r="C118" s="313" t="s">
        <v>193</v>
      </c>
      <c r="D118" s="304" t="s">
        <v>57</v>
      </c>
      <c r="E118" s="314"/>
      <c r="F118" s="315">
        <v>0.03</v>
      </c>
      <c r="G118" s="316"/>
      <c r="H118" s="305"/>
      <c r="I118" s="317"/>
      <c r="J118" s="304"/>
      <c r="K118" s="317"/>
      <c r="L118" s="303"/>
      <c r="M118" s="303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</row>
    <row r="119" spans="1:190" s="91" customFormat="1">
      <c r="A119" s="312"/>
      <c r="B119" s="303"/>
      <c r="C119" s="318" t="s">
        <v>25</v>
      </c>
      <c r="D119" s="303" t="s">
        <v>23</v>
      </c>
      <c r="E119" s="314">
        <v>57</v>
      </c>
      <c r="F119" s="315">
        <f>F118*E119</f>
        <v>1.71</v>
      </c>
      <c r="G119" s="317"/>
      <c r="H119" s="303"/>
      <c r="I119" s="317"/>
      <c r="J119" s="304"/>
      <c r="K119" s="317"/>
      <c r="L119" s="304"/>
      <c r="M119" s="303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</row>
    <row r="120" spans="1:190" s="91" customFormat="1">
      <c r="A120" s="312"/>
      <c r="B120" s="304"/>
      <c r="C120" s="318" t="s">
        <v>56</v>
      </c>
      <c r="D120" s="304" t="s">
        <v>0</v>
      </c>
      <c r="E120" s="314">
        <v>9.3000000000000007</v>
      </c>
      <c r="F120" s="315">
        <f>F118*E120</f>
        <v>0.27900000000000003</v>
      </c>
      <c r="G120" s="316"/>
      <c r="H120" s="305"/>
      <c r="I120" s="317"/>
      <c r="J120" s="303"/>
      <c r="K120" s="317"/>
      <c r="L120" s="304"/>
      <c r="M120" s="303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</row>
    <row r="121" spans="1:190" s="91" customFormat="1">
      <c r="A121" s="312"/>
      <c r="B121" s="304"/>
      <c r="C121" s="318" t="s">
        <v>26</v>
      </c>
      <c r="D121" s="304" t="s">
        <v>0</v>
      </c>
      <c r="E121" s="314">
        <v>51.9</v>
      </c>
      <c r="F121" s="315">
        <f>F118*E121</f>
        <v>1.5569999999999999</v>
      </c>
      <c r="G121" s="316"/>
      <c r="H121" s="303"/>
      <c r="I121" s="317"/>
      <c r="J121" s="304"/>
      <c r="K121" s="317"/>
      <c r="L121" s="303"/>
      <c r="M121" s="303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</row>
    <row r="122" spans="1:190" s="91" customFormat="1">
      <c r="A122" s="319"/>
      <c r="B122" s="299"/>
      <c r="C122" s="320" t="s">
        <v>192</v>
      </c>
      <c r="D122" s="299" t="s">
        <v>55</v>
      </c>
      <c r="E122" s="298">
        <v>100</v>
      </c>
      <c r="F122" s="321">
        <f>F118*E122</f>
        <v>3</v>
      </c>
      <c r="G122" s="322"/>
      <c r="H122" s="311"/>
      <c r="I122" s="323"/>
      <c r="J122" s="298"/>
      <c r="K122" s="323"/>
      <c r="L122" s="299"/>
      <c r="M122" s="298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</row>
    <row r="123" spans="1:190" s="91" customFormat="1">
      <c r="A123" s="103"/>
      <c r="B123" s="103"/>
      <c r="C123" s="104" t="s">
        <v>69</v>
      </c>
      <c r="D123" s="103"/>
      <c r="E123" s="105"/>
      <c r="F123" s="105"/>
      <c r="G123" s="106"/>
      <c r="H123" s="106"/>
      <c r="I123" s="106"/>
      <c r="J123" s="106"/>
      <c r="K123" s="106"/>
      <c r="L123" s="106"/>
      <c r="M123" s="106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</row>
    <row r="124" spans="1:190" s="83" customFormat="1" ht="32.25" customHeight="1">
      <c r="A124" s="92"/>
      <c r="B124" s="92"/>
      <c r="C124" s="107" t="s">
        <v>76</v>
      </c>
      <c r="D124" s="96">
        <v>0.75</v>
      </c>
      <c r="E124" s="94"/>
      <c r="F124" s="94"/>
      <c r="G124" s="95"/>
      <c r="H124" s="82"/>
      <c r="I124" s="82"/>
      <c r="J124" s="82"/>
      <c r="K124" s="82"/>
      <c r="L124" s="82"/>
      <c r="M124" s="82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</row>
    <row r="125" spans="1:190" s="83" customFormat="1">
      <c r="A125" s="92"/>
      <c r="B125" s="92"/>
      <c r="C125" s="93" t="s">
        <v>2</v>
      </c>
      <c r="D125" s="97"/>
      <c r="E125" s="94"/>
      <c r="F125" s="94"/>
      <c r="G125" s="95"/>
      <c r="H125" s="82"/>
      <c r="I125" s="82"/>
      <c r="J125" s="82"/>
      <c r="K125" s="82"/>
      <c r="L125" s="82"/>
      <c r="M125" s="82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</row>
    <row r="126" spans="1:190" s="83" customFormat="1">
      <c r="A126" s="92"/>
      <c r="B126" s="92"/>
      <c r="C126" s="93" t="s">
        <v>50</v>
      </c>
      <c r="D126" s="96" t="s">
        <v>196</v>
      </c>
      <c r="E126" s="94"/>
      <c r="F126" s="94"/>
      <c r="G126" s="95"/>
      <c r="H126" s="82"/>
      <c r="I126" s="86"/>
      <c r="J126" s="82"/>
      <c r="K126" s="86"/>
      <c r="L126" s="82"/>
      <c r="M126" s="82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</row>
    <row r="127" spans="1:190" s="83" customFormat="1">
      <c r="A127" s="98"/>
      <c r="B127" s="98"/>
      <c r="C127" s="99" t="s">
        <v>2</v>
      </c>
      <c r="D127" s="98"/>
      <c r="E127" s="100"/>
      <c r="F127" s="101"/>
      <c r="G127" s="100"/>
      <c r="H127" s="100"/>
      <c r="I127" s="100"/>
      <c r="J127" s="100"/>
      <c r="K127" s="100"/>
      <c r="L127" s="100"/>
      <c r="M127" s="100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</row>
    <row r="128" spans="1:190" s="83" customFormat="1">
      <c r="A128" s="92"/>
      <c r="B128" s="92"/>
      <c r="C128" s="93" t="s">
        <v>51</v>
      </c>
      <c r="D128" s="97">
        <v>0.18</v>
      </c>
      <c r="E128" s="94"/>
      <c r="F128" s="94"/>
      <c r="G128" s="95"/>
      <c r="H128" s="82"/>
      <c r="I128" s="86"/>
      <c r="J128" s="82"/>
      <c r="K128" s="86"/>
      <c r="L128" s="82"/>
      <c r="M128" s="82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</row>
    <row r="129" spans="1:190" s="83" customFormat="1">
      <c r="A129" s="92"/>
      <c r="B129" s="92"/>
      <c r="C129" s="93" t="s">
        <v>75</v>
      </c>
      <c r="D129" s="92"/>
      <c r="E129" s="94"/>
      <c r="F129" s="94"/>
      <c r="G129" s="95"/>
      <c r="H129" s="102"/>
      <c r="I129" s="102"/>
      <c r="J129" s="102"/>
      <c r="K129" s="102"/>
      <c r="L129" s="102"/>
      <c r="M129" s="102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</row>
    <row r="130" spans="1:190" s="43" customFormat="1">
      <c r="A130" s="67"/>
      <c r="B130" s="67"/>
      <c r="C130" s="68" t="s">
        <v>74</v>
      </c>
      <c r="D130" s="67"/>
      <c r="E130" s="108"/>
      <c r="F130" s="108"/>
      <c r="G130" s="109"/>
      <c r="H130" s="110"/>
      <c r="I130" s="110"/>
      <c r="J130" s="110"/>
      <c r="K130" s="110"/>
      <c r="L130" s="110"/>
      <c r="M130" s="111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</row>
    <row r="131" spans="1:190" s="43" customFormat="1" ht="18" customHeight="1">
      <c r="A131" s="47"/>
      <c r="B131" s="47"/>
      <c r="C131" s="48"/>
      <c r="D131" s="47"/>
      <c r="E131" s="49"/>
      <c r="F131" s="49"/>
      <c r="G131" s="50"/>
      <c r="H131" s="51"/>
      <c r="I131" s="51"/>
      <c r="J131" s="51"/>
      <c r="K131" s="51"/>
      <c r="L131" s="51"/>
      <c r="M131" s="51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</row>
  </sheetData>
  <sheetProtection selectLockedCells="1"/>
  <mergeCells count="24">
    <mergeCell ref="A25:A26"/>
    <mergeCell ref="B25:B26"/>
    <mergeCell ref="A27:A28"/>
    <mergeCell ref="M8:M11"/>
    <mergeCell ref="E9:F9"/>
    <mergeCell ref="K9:L9"/>
    <mergeCell ref="E10:E11"/>
    <mergeCell ref="F10:F11"/>
    <mergeCell ref="H10:H11"/>
    <mergeCell ref="J10:J11"/>
    <mergeCell ref="L10:L11"/>
    <mergeCell ref="F29:F30"/>
    <mergeCell ref="H7:K7"/>
    <mergeCell ref="A8:A11"/>
    <mergeCell ref="B8:B11"/>
    <mergeCell ref="D8:D11"/>
    <mergeCell ref="E8:F8"/>
    <mergeCell ref="G8:H9"/>
    <mergeCell ref="I8:J9"/>
    <mergeCell ref="K8:L8"/>
    <mergeCell ref="B7:C7"/>
    <mergeCell ref="B2:C2"/>
    <mergeCell ref="B4:C4"/>
    <mergeCell ref="B6:C6"/>
  </mergeCells>
  <printOptions horizontalCentered="1"/>
  <pageMargins left="0" right="0" top="0.17" bottom="0.41" header="0" footer="0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jami</vt:lpstr>
      <vt:lpstr>darbazi</vt:lpstr>
      <vt:lpstr>foie</vt:lpstr>
      <vt:lpstr>darbazi!Print_Area</vt:lpstr>
      <vt:lpstr>foie!Print_Area</vt:lpstr>
      <vt:lpstr>jami!Print_Area</vt:lpstr>
      <vt:lpstr>darbazi!Print_Titles</vt:lpstr>
      <vt:lpstr>foie!Print_Titles</vt:lpstr>
      <vt:lpstr>jami!Print_Titles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2016-11-24T06:43:39Z</cp:lastPrinted>
  <dcterms:created xsi:type="dcterms:W3CDTF">2010-05-16T12:42:36Z</dcterms:created>
  <dcterms:modified xsi:type="dcterms:W3CDTF">2016-11-24T06:43:46Z</dcterms:modified>
</cp:coreProperties>
</file>